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9\"/>
    </mc:Choice>
  </mc:AlternateContent>
  <xr:revisionPtr revIDLastSave="0" documentId="13_ncr:1_{3357DD54-E867-4095-89C7-40F5E19758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fanto Adolescente" sheetId="14" r:id="rId1"/>
    <sheet name="Datos Infanto" sheetId="20" state="hidden" r:id="rId2"/>
    <sheet name="Adulto" sheetId="15" r:id="rId3"/>
    <sheet name="Datos Adulto" sheetId="21" state="hidden" r:id="rId4"/>
  </sheets>
  <externalReferences>
    <externalReference r:id="rId5"/>
  </externalReferences>
  <calcPr calcId="181029"/>
  <pivotCaches>
    <pivotCache cacheId="6" r:id="rId6"/>
    <pivotCache cacheId="1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60" i="14" l="1"/>
  <c r="N159" i="14"/>
  <c r="N158" i="14"/>
  <c r="N157" i="14"/>
  <c r="N156" i="14"/>
  <c r="N153" i="14"/>
  <c r="N152" i="14"/>
  <c r="N151" i="14"/>
  <c r="N150" i="14"/>
  <c r="N149" i="14"/>
  <c r="N148" i="14"/>
  <c r="N147" i="14"/>
  <c r="N145" i="14"/>
  <c r="N144" i="14"/>
  <c r="N143" i="14"/>
  <c r="N142" i="14"/>
  <c r="N140" i="14"/>
  <c r="N139" i="14"/>
  <c r="N138" i="14"/>
  <c r="N137" i="14"/>
  <c r="N136" i="14"/>
  <c r="N135" i="14"/>
  <c r="N134" i="14"/>
  <c r="N133" i="14"/>
  <c r="N132" i="14"/>
  <c r="N131" i="14"/>
  <c r="N130" i="14"/>
  <c r="N129" i="14"/>
  <c r="N128" i="14"/>
  <c r="N126" i="14"/>
  <c r="N125" i="14"/>
  <c r="N124" i="14"/>
  <c r="N123" i="14"/>
  <c r="N122" i="14"/>
  <c r="N121" i="14"/>
  <c r="N120" i="14"/>
  <c r="N119" i="14"/>
  <c r="N118" i="14"/>
  <c r="N117" i="14"/>
  <c r="N116" i="14"/>
  <c r="N115" i="14"/>
  <c r="N113" i="14"/>
  <c r="N112" i="14"/>
  <c r="N111" i="14"/>
  <c r="N110" i="14"/>
  <c r="N109" i="14"/>
  <c r="N108" i="14"/>
  <c r="N107" i="14"/>
  <c r="N106" i="14"/>
  <c r="N105" i="14"/>
  <c r="N104" i="14"/>
  <c r="N103" i="14"/>
  <c r="N102" i="14"/>
  <c r="N101" i="14"/>
  <c r="N100" i="14"/>
  <c r="N99" i="14"/>
  <c r="N98" i="14"/>
  <c r="N97" i="14"/>
  <c r="N96" i="14"/>
  <c r="N95" i="14"/>
  <c r="N93" i="14"/>
  <c r="N92" i="14"/>
  <c r="N91" i="14"/>
  <c r="N90" i="14"/>
  <c r="N89" i="14"/>
  <c r="N88" i="14"/>
  <c r="N87" i="14"/>
  <c r="N86" i="14"/>
  <c r="N85" i="14"/>
  <c r="N84" i="14"/>
  <c r="N82" i="14"/>
  <c r="N81" i="14"/>
  <c r="N80" i="14"/>
  <c r="N79" i="14"/>
  <c r="N78" i="14"/>
  <c r="N76" i="14"/>
  <c r="N75" i="14"/>
  <c r="N74" i="14"/>
  <c r="N73" i="14"/>
  <c r="N72" i="14"/>
  <c r="N71" i="14"/>
  <c r="N70" i="14"/>
  <c r="N69" i="14"/>
  <c r="N68" i="14"/>
  <c r="N67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0" i="14"/>
  <c r="N49" i="14"/>
  <c r="N48" i="14"/>
  <c r="N47" i="14"/>
  <c r="N46" i="14"/>
  <c r="N45" i="14"/>
  <c r="N44" i="14"/>
  <c r="N43" i="14"/>
  <c r="N42" i="14"/>
  <c r="N41" i="14"/>
  <c r="N39" i="14"/>
  <c r="N38" i="14"/>
  <c r="N37" i="14"/>
  <c r="N36" i="14"/>
  <c r="N34" i="14"/>
  <c r="N33" i="14"/>
  <c r="N32" i="14"/>
  <c r="N31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N3" i="14"/>
  <c r="N160" i="15"/>
  <c r="N159" i="15"/>
  <c r="N158" i="15"/>
  <c r="N157" i="15"/>
  <c r="N156" i="15"/>
  <c r="N153" i="15"/>
  <c r="N152" i="15"/>
  <c r="N151" i="15"/>
  <c r="N150" i="15"/>
  <c r="N149" i="15"/>
  <c r="N148" i="15"/>
  <c r="N147" i="15"/>
  <c r="N145" i="15"/>
  <c r="N144" i="15"/>
  <c r="N143" i="15"/>
  <c r="N142" i="15"/>
  <c r="N140" i="15"/>
  <c r="N139" i="15"/>
  <c r="N138" i="15"/>
  <c r="N137" i="15"/>
  <c r="N136" i="15"/>
  <c r="N135" i="15"/>
  <c r="N134" i="15"/>
  <c r="N133" i="15"/>
  <c r="N132" i="15"/>
  <c r="N131" i="15"/>
  <c r="N130" i="15"/>
  <c r="N129" i="15"/>
  <c r="N128" i="15"/>
  <c r="N126" i="15"/>
  <c r="N125" i="15"/>
  <c r="N124" i="15"/>
  <c r="N123" i="15"/>
  <c r="N122" i="15"/>
  <c r="N121" i="15"/>
  <c r="N120" i="15"/>
  <c r="N119" i="15"/>
  <c r="N118" i="15"/>
  <c r="N117" i="15"/>
  <c r="N116" i="15"/>
  <c r="N115" i="15"/>
  <c r="N113" i="15"/>
  <c r="N112" i="15"/>
  <c r="N111" i="15"/>
  <c r="N110" i="15"/>
  <c r="N109" i="15"/>
  <c r="N108" i="15"/>
  <c r="N107" i="15"/>
  <c r="N106" i="15"/>
  <c r="N105" i="15"/>
  <c r="N104" i="15"/>
  <c r="N103" i="15"/>
  <c r="N102" i="15"/>
  <c r="N101" i="15"/>
  <c r="N100" i="15"/>
  <c r="N99" i="15"/>
  <c r="N98" i="15"/>
  <c r="N97" i="15"/>
  <c r="N96" i="15"/>
  <c r="N95" i="15"/>
  <c r="N93" i="15"/>
  <c r="N92" i="15"/>
  <c r="N91" i="15"/>
  <c r="N90" i="15"/>
  <c r="N89" i="15"/>
  <c r="N88" i="15"/>
  <c r="N87" i="15"/>
  <c r="N86" i="15"/>
  <c r="N85" i="15"/>
  <c r="N84" i="15"/>
  <c r="N82" i="15"/>
  <c r="N81" i="15"/>
  <c r="N80" i="15"/>
  <c r="N79" i="15"/>
  <c r="N78" i="15"/>
  <c r="N76" i="15"/>
  <c r="N75" i="15"/>
  <c r="N74" i="15"/>
  <c r="N73" i="15"/>
  <c r="N72" i="15"/>
  <c r="N71" i="15"/>
  <c r="N70" i="15"/>
  <c r="N69" i="15"/>
  <c r="N68" i="15"/>
  <c r="N67" i="15"/>
  <c r="N65" i="15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0" i="15"/>
  <c r="N49" i="15"/>
  <c r="N48" i="15"/>
  <c r="N47" i="15"/>
  <c r="N46" i="15"/>
  <c r="N45" i="15"/>
  <c r="N44" i="15"/>
  <c r="N43" i="15"/>
  <c r="N42" i="15"/>
  <c r="N41" i="15"/>
  <c r="N39" i="15"/>
  <c r="N38" i="15"/>
  <c r="N37" i="15"/>
  <c r="N36" i="15"/>
  <c r="N34" i="15"/>
  <c r="N33" i="15"/>
  <c r="N32" i="15"/>
  <c r="N31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N3" i="15"/>
  <c r="M160" i="15"/>
  <c r="L160" i="15"/>
  <c r="K160" i="15"/>
  <c r="J160" i="15"/>
  <c r="I160" i="15"/>
  <c r="H160" i="15"/>
  <c r="G160" i="15"/>
  <c r="F160" i="15"/>
  <c r="E160" i="15"/>
  <c r="D160" i="15"/>
  <c r="C160" i="15"/>
  <c r="M159" i="15"/>
  <c r="L159" i="15"/>
  <c r="K159" i="15"/>
  <c r="J159" i="15"/>
  <c r="I159" i="15"/>
  <c r="H159" i="15"/>
  <c r="G159" i="15"/>
  <c r="F159" i="15"/>
  <c r="E159" i="15"/>
  <c r="D159" i="15"/>
  <c r="C159" i="15"/>
  <c r="M158" i="15"/>
  <c r="L158" i="15"/>
  <c r="K158" i="15"/>
  <c r="J158" i="15"/>
  <c r="I158" i="15"/>
  <c r="H158" i="15"/>
  <c r="G158" i="15"/>
  <c r="F158" i="15"/>
  <c r="E158" i="15"/>
  <c r="D158" i="15"/>
  <c r="C158" i="15"/>
  <c r="M157" i="15"/>
  <c r="L157" i="15"/>
  <c r="K157" i="15"/>
  <c r="J157" i="15"/>
  <c r="I157" i="15"/>
  <c r="H157" i="15"/>
  <c r="G157" i="15"/>
  <c r="F157" i="15"/>
  <c r="E157" i="15"/>
  <c r="D157" i="15"/>
  <c r="C157" i="15"/>
  <c r="M156" i="15"/>
  <c r="L156" i="15"/>
  <c r="K156" i="15"/>
  <c r="J156" i="15"/>
  <c r="I156" i="15"/>
  <c r="H156" i="15"/>
  <c r="G156" i="15"/>
  <c r="F156" i="15"/>
  <c r="E156" i="15"/>
  <c r="D156" i="15"/>
  <c r="C156" i="15"/>
  <c r="M153" i="15"/>
  <c r="L153" i="15"/>
  <c r="K153" i="15"/>
  <c r="J153" i="15"/>
  <c r="I153" i="15"/>
  <c r="H153" i="15"/>
  <c r="G153" i="15"/>
  <c r="F153" i="15"/>
  <c r="E153" i="15"/>
  <c r="D153" i="15"/>
  <c r="C153" i="15"/>
  <c r="M152" i="15"/>
  <c r="L152" i="15"/>
  <c r="K152" i="15"/>
  <c r="J152" i="15"/>
  <c r="I152" i="15"/>
  <c r="H152" i="15"/>
  <c r="G152" i="15"/>
  <c r="F152" i="15"/>
  <c r="E152" i="15"/>
  <c r="D152" i="15"/>
  <c r="C152" i="15"/>
  <c r="M151" i="15"/>
  <c r="L151" i="15"/>
  <c r="K151" i="15"/>
  <c r="J151" i="15"/>
  <c r="I151" i="15"/>
  <c r="H151" i="15"/>
  <c r="G151" i="15"/>
  <c r="F151" i="15"/>
  <c r="E151" i="15"/>
  <c r="D151" i="15"/>
  <c r="C151" i="15"/>
  <c r="M150" i="15"/>
  <c r="L150" i="15"/>
  <c r="K150" i="15"/>
  <c r="J150" i="15"/>
  <c r="I150" i="15"/>
  <c r="H150" i="15"/>
  <c r="G150" i="15"/>
  <c r="F150" i="15"/>
  <c r="E150" i="15"/>
  <c r="D150" i="15"/>
  <c r="C150" i="15"/>
  <c r="M149" i="15"/>
  <c r="L149" i="15"/>
  <c r="K149" i="15"/>
  <c r="J149" i="15"/>
  <c r="I149" i="15"/>
  <c r="H149" i="15"/>
  <c r="G149" i="15"/>
  <c r="F149" i="15"/>
  <c r="E149" i="15"/>
  <c r="D149" i="15"/>
  <c r="C149" i="15"/>
  <c r="M148" i="15"/>
  <c r="L148" i="15"/>
  <c r="K148" i="15"/>
  <c r="J148" i="15"/>
  <c r="I148" i="15"/>
  <c r="H148" i="15"/>
  <c r="G148" i="15"/>
  <c r="F148" i="15"/>
  <c r="E148" i="15"/>
  <c r="D148" i="15"/>
  <c r="C148" i="15"/>
  <c r="M147" i="15"/>
  <c r="L147" i="15"/>
  <c r="K147" i="15"/>
  <c r="J147" i="15"/>
  <c r="I147" i="15"/>
  <c r="H147" i="15"/>
  <c r="G147" i="15"/>
  <c r="F147" i="15"/>
  <c r="E147" i="15"/>
  <c r="D147" i="15"/>
  <c r="C147" i="15"/>
  <c r="M145" i="15"/>
  <c r="L145" i="15"/>
  <c r="K145" i="15"/>
  <c r="J145" i="15"/>
  <c r="I145" i="15"/>
  <c r="H145" i="15"/>
  <c r="G145" i="15"/>
  <c r="F145" i="15"/>
  <c r="E145" i="15"/>
  <c r="D145" i="15"/>
  <c r="C145" i="15"/>
  <c r="M144" i="15"/>
  <c r="L144" i="15"/>
  <c r="K144" i="15"/>
  <c r="J144" i="15"/>
  <c r="I144" i="15"/>
  <c r="H144" i="15"/>
  <c r="G144" i="15"/>
  <c r="F144" i="15"/>
  <c r="E144" i="15"/>
  <c r="D144" i="15"/>
  <c r="C144" i="15"/>
  <c r="M143" i="15"/>
  <c r="L143" i="15"/>
  <c r="K143" i="15"/>
  <c r="J143" i="15"/>
  <c r="I143" i="15"/>
  <c r="H143" i="15"/>
  <c r="G143" i="15"/>
  <c r="F143" i="15"/>
  <c r="E143" i="15"/>
  <c r="D143" i="15"/>
  <c r="C143" i="15"/>
  <c r="M142" i="15"/>
  <c r="L142" i="15"/>
  <c r="K142" i="15"/>
  <c r="J142" i="15"/>
  <c r="I142" i="15"/>
  <c r="H142" i="15"/>
  <c r="G142" i="15"/>
  <c r="F142" i="15"/>
  <c r="E142" i="15"/>
  <c r="D142" i="15"/>
  <c r="C142" i="15"/>
  <c r="M140" i="15"/>
  <c r="L140" i="15"/>
  <c r="K140" i="15"/>
  <c r="J140" i="15"/>
  <c r="I140" i="15"/>
  <c r="H140" i="15"/>
  <c r="G140" i="15"/>
  <c r="F140" i="15"/>
  <c r="E140" i="15"/>
  <c r="D140" i="15"/>
  <c r="C140" i="15"/>
  <c r="M139" i="15"/>
  <c r="L139" i="15"/>
  <c r="K139" i="15"/>
  <c r="J139" i="15"/>
  <c r="I139" i="15"/>
  <c r="H139" i="15"/>
  <c r="G139" i="15"/>
  <c r="F139" i="15"/>
  <c r="E139" i="15"/>
  <c r="D139" i="15"/>
  <c r="C139" i="15"/>
  <c r="M138" i="15"/>
  <c r="L138" i="15"/>
  <c r="K138" i="15"/>
  <c r="J138" i="15"/>
  <c r="I138" i="15"/>
  <c r="H138" i="15"/>
  <c r="G138" i="15"/>
  <c r="F138" i="15"/>
  <c r="E138" i="15"/>
  <c r="D138" i="15"/>
  <c r="C138" i="15"/>
  <c r="M137" i="15"/>
  <c r="L137" i="15"/>
  <c r="K137" i="15"/>
  <c r="J137" i="15"/>
  <c r="I137" i="15"/>
  <c r="H137" i="15"/>
  <c r="G137" i="15"/>
  <c r="F137" i="15"/>
  <c r="E137" i="15"/>
  <c r="D137" i="15"/>
  <c r="C137" i="15"/>
  <c r="M136" i="15"/>
  <c r="L136" i="15"/>
  <c r="K136" i="15"/>
  <c r="J136" i="15"/>
  <c r="I136" i="15"/>
  <c r="H136" i="15"/>
  <c r="G136" i="15"/>
  <c r="F136" i="15"/>
  <c r="E136" i="15"/>
  <c r="D136" i="15"/>
  <c r="C136" i="15"/>
  <c r="M135" i="15"/>
  <c r="L135" i="15"/>
  <c r="K135" i="15"/>
  <c r="J135" i="15"/>
  <c r="I135" i="15"/>
  <c r="H135" i="15"/>
  <c r="G135" i="15"/>
  <c r="F135" i="15"/>
  <c r="E135" i="15"/>
  <c r="D135" i="15"/>
  <c r="C135" i="15"/>
  <c r="M134" i="15"/>
  <c r="L134" i="15"/>
  <c r="K134" i="15"/>
  <c r="J134" i="15"/>
  <c r="I134" i="15"/>
  <c r="H134" i="15"/>
  <c r="G134" i="15"/>
  <c r="F134" i="15"/>
  <c r="E134" i="15"/>
  <c r="D134" i="15"/>
  <c r="C134" i="15"/>
  <c r="M133" i="15"/>
  <c r="L133" i="15"/>
  <c r="K133" i="15"/>
  <c r="J133" i="15"/>
  <c r="I133" i="15"/>
  <c r="H133" i="15"/>
  <c r="G133" i="15"/>
  <c r="F133" i="15"/>
  <c r="E133" i="15"/>
  <c r="D133" i="15"/>
  <c r="C133" i="15"/>
  <c r="M132" i="15"/>
  <c r="L132" i="15"/>
  <c r="K132" i="15"/>
  <c r="J132" i="15"/>
  <c r="I132" i="15"/>
  <c r="H132" i="15"/>
  <c r="G132" i="15"/>
  <c r="F132" i="15"/>
  <c r="E132" i="15"/>
  <c r="D132" i="15"/>
  <c r="C132" i="15"/>
  <c r="M131" i="15"/>
  <c r="L131" i="15"/>
  <c r="K131" i="15"/>
  <c r="J131" i="15"/>
  <c r="I131" i="15"/>
  <c r="H131" i="15"/>
  <c r="G131" i="15"/>
  <c r="F131" i="15"/>
  <c r="E131" i="15"/>
  <c r="D131" i="15"/>
  <c r="C131" i="15"/>
  <c r="M130" i="15"/>
  <c r="L130" i="15"/>
  <c r="K130" i="15"/>
  <c r="J130" i="15"/>
  <c r="I130" i="15"/>
  <c r="H130" i="15"/>
  <c r="G130" i="15"/>
  <c r="F130" i="15"/>
  <c r="E130" i="15"/>
  <c r="D130" i="15"/>
  <c r="C130" i="15"/>
  <c r="M129" i="15"/>
  <c r="L129" i="15"/>
  <c r="K129" i="15"/>
  <c r="J129" i="15"/>
  <c r="I129" i="15"/>
  <c r="H129" i="15"/>
  <c r="G129" i="15"/>
  <c r="F129" i="15"/>
  <c r="E129" i="15"/>
  <c r="D129" i="15"/>
  <c r="C129" i="15"/>
  <c r="M128" i="15"/>
  <c r="L128" i="15"/>
  <c r="K128" i="15"/>
  <c r="J128" i="15"/>
  <c r="I128" i="15"/>
  <c r="H128" i="15"/>
  <c r="G128" i="15"/>
  <c r="F128" i="15"/>
  <c r="E128" i="15"/>
  <c r="D128" i="15"/>
  <c r="C128" i="15"/>
  <c r="M126" i="15"/>
  <c r="L126" i="15"/>
  <c r="K126" i="15"/>
  <c r="J126" i="15"/>
  <c r="I126" i="15"/>
  <c r="H126" i="15"/>
  <c r="G126" i="15"/>
  <c r="F126" i="15"/>
  <c r="E126" i="15"/>
  <c r="D126" i="15"/>
  <c r="C126" i="15"/>
  <c r="M125" i="15"/>
  <c r="L125" i="15"/>
  <c r="K125" i="15"/>
  <c r="J125" i="15"/>
  <c r="I125" i="15"/>
  <c r="H125" i="15"/>
  <c r="G125" i="15"/>
  <c r="F125" i="15"/>
  <c r="E125" i="15"/>
  <c r="D125" i="15"/>
  <c r="C125" i="15"/>
  <c r="M124" i="15"/>
  <c r="L124" i="15"/>
  <c r="K124" i="15"/>
  <c r="J124" i="15"/>
  <c r="I124" i="15"/>
  <c r="H124" i="15"/>
  <c r="G124" i="15"/>
  <c r="F124" i="15"/>
  <c r="E124" i="15"/>
  <c r="D124" i="15"/>
  <c r="C124" i="15"/>
  <c r="M123" i="15"/>
  <c r="L123" i="15"/>
  <c r="K123" i="15"/>
  <c r="J123" i="15"/>
  <c r="I123" i="15"/>
  <c r="H123" i="15"/>
  <c r="G123" i="15"/>
  <c r="F123" i="15"/>
  <c r="E123" i="15"/>
  <c r="D123" i="15"/>
  <c r="C123" i="15"/>
  <c r="M122" i="15"/>
  <c r="L122" i="15"/>
  <c r="K122" i="15"/>
  <c r="J122" i="15"/>
  <c r="I122" i="15"/>
  <c r="H122" i="15"/>
  <c r="G122" i="15"/>
  <c r="F122" i="15"/>
  <c r="E122" i="15"/>
  <c r="D122" i="15"/>
  <c r="C122" i="15"/>
  <c r="M121" i="15"/>
  <c r="L121" i="15"/>
  <c r="K121" i="15"/>
  <c r="J121" i="15"/>
  <c r="I121" i="15"/>
  <c r="H121" i="15"/>
  <c r="G121" i="15"/>
  <c r="F121" i="15"/>
  <c r="E121" i="15"/>
  <c r="D121" i="15"/>
  <c r="C121" i="15"/>
  <c r="M120" i="15"/>
  <c r="L120" i="15"/>
  <c r="K120" i="15"/>
  <c r="J120" i="15"/>
  <c r="I120" i="15"/>
  <c r="H120" i="15"/>
  <c r="G120" i="15"/>
  <c r="F120" i="15"/>
  <c r="E120" i="15"/>
  <c r="D120" i="15"/>
  <c r="C120" i="15"/>
  <c r="M119" i="15"/>
  <c r="L119" i="15"/>
  <c r="K119" i="15"/>
  <c r="J119" i="15"/>
  <c r="I119" i="15"/>
  <c r="H119" i="15"/>
  <c r="G119" i="15"/>
  <c r="F119" i="15"/>
  <c r="E119" i="15"/>
  <c r="D119" i="15"/>
  <c r="C119" i="15"/>
  <c r="M118" i="15"/>
  <c r="L118" i="15"/>
  <c r="K118" i="15"/>
  <c r="J118" i="15"/>
  <c r="I118" i="15"/>
  <c r="H118" i="15"/>
  <c r="G118" i="15"/>
  <c r="F118" i="15"/>
  <c r="E118" i="15"/>
  <c r="D118" i="15"/>
  <c r="C118" i="15"/>
  <c r="M117" i="15"/>
  <c r="L117" i="15"/>
  <c r="K117" i="15"/>
  <c r="J117" i="15"/>
  <c r="I117" i="15"/>
  <c r="H117" i="15"/>
  <c r="G117" i="15"/>
  <c r="F117" i="15"/>
  <c r="E117" i="15"/>
  <c r="D117" i="15"/>
  <c r="C117" i="15"/>
  <c r="M116" i="15"/>
  <c r="L116" i="15"/>
  <c r="K116" i="15"/>
  <c r="J116" i="15"/>
  <c r="I116" i="15"/>
  <c r="H116" i="15"/>
  <c r="G116" i="15"/>
  <c r="F116" i="15"/>
  <c r="E116" i="15"/>
  <c r="D116" i="15"/>
  <c r="C116" i="15"/>
  <c r="M115" i="15"/>
  <c r="L115" i="15"/>
  <c r="K115" i="15"/>
  <c r="J115" i="15"/>
  <c r="I115" i="15"/>
  <c r="H115" i="15"/>
  <c r="G115" i="15"/>
  <c r="F115" i="15"/>
  <c r="E115" i="15"/>
  <c r="D115" i="15"/>
  <c r="C115" i="15"/>
  <c r="M113" i="15"/>
  <c r="L113" i="15"/>
  <c r="K113" i="15"/>
  <c r="J113" i="15"/>
  <c r="I113" i="15"/>
  <c r="H113" i="15"/>
  <c r="G113" i="15"/>
  <c r="F113" i="15"/>
  <c r="E113" i="15"/>
  <c r="D113" i="15"/>
  <c r="C113" i="15"/>
  <c r="M112" i="15"/>
  <c r="L112" i="15"/>
  <c r="K112" i="15"/>
  <c r="J112" i="15"/>
  <c r="I112" i="15"/>
  <c r="H112" i="15"/>
  <c r="G112" i="15"/>
  <c r="F112" i="15"/>
  <c r="E112" i="15"/>
  <c r="D112" i="15"/>
  <c r="C112" i="15"/>
  <c r="M111" i="15"/>
  <c r="L111" i="15"/>
  <c r="K111" i="15"/>
  <c r="J111" i="15"/>
  <c r="I111" i="15"/>
  <c r="H111" i="15"/>
  <c r="G111" i="15"/>
  <c r="F111" i="15"/>
  <c r="E111" i="15"/>
  <c r="D111" i="15"/>
  <c r="C111" i="15"/>
  <c r="M110" i="15"/>
  <c r="L110" i="15"/>
  <c r="K110" i="15"/>
  <c r="J110" i="15"/>
  <c r="I110" i="15"/>
  <c r="H110" i="15"/>
  <c r="G110" i="15"/>
  <c r="F110" i="15"/>
  <c r="E110" i="15"/>
  <c r="D110" i="15"/>
  <c r="C110" i="15"/>
  <c r="M109" i="15"/>
  <c r="L109" i="15"/>
  <c r="K109" i="15"/>
  <c r="J109" i="15"/>
  <c r="I109" i="15"/>
  <c r="H109" i="15"/>
  <c r="G109" i="15"/>
  <c r="F109" i="15"/>
  <c r="E109" i="15"/>
  <c r="D109" i="15"/>
  <c r="C109" i="15"/>
  <c r="M108" i="15"/>
  <c r="L108" i="15"/>
  <c r="K108" i="15"/>
  <c r="J108" i="15"/>
  <c r="I108" i="15"/>
  <c r="H108" i="15"/>
  <c r="G108" i="15"/>
  <c r="F108" i="15"/>
  <c r="E108" i="15"/>
  <c r="D108" i="15"/>
  <c r="C108" i="15"/>
  <c r="M107" i="15"/>
  <c r="L107" i="15"/>
  <c r="K107" i="15"/>
  <c r="J107" i="15"/>
  <c r="I107" i="15"/>
  <c r="H107" i="15"/>
  <c r="G107" i="15"/>
  <c r="F107" i="15"/>
  <c r="E107" i="15"/>
  <c r="D107" i="15"/>
  <c r="C107" i="15"/>
  <c r="M106" i="15"/>
  <c r="L106" i="15"/>
  <c r="K106" i="15"/>
  <c r="J106" i="15"/>
  <c r="I106" i="15"/>
  <c r="H106" i="15"/>
  <c r="G106" i="15"/>
  <c r="F106" i="15"/>
  <c r="E106" i="15"/>
  <c r="D106" i="15"/>
  <c r="C106" i="15"/>
  <c r="M105" i="15"/>
  <c r="L105" i="15"/>
  <c r="K105" i="15"/>
  <c r="J105" i="15"/>
  <c r="I105" i="15"/>
  <c r="H105" i="15"/>
  <c r="G105" i="15"/>
  <c r="F105" i="15"/>
  <c r="E105" i="15"/>
  <c r="D105" i="15"/>
  <c r="C105" i="15"/>
  <c r="M104" i="15"/>
  <c r="L104" i="15"/>
  <c r="K104" i="15"/>
  <c r="J104" i="15"/>
  <c r="I104" i="15"/>
  <c r="H104" i="15"/>
  <c r="G104" i="15"/>
  <c r="F104" i="15"/>
  <c r="E104" i="15"/>
  <c r="D104" i="15"/>
  <c r="C104" i="15"/>
  <c r="M103" i="15"/>
  <c r="L103" i="15"/>
  <c r="K103" i="15"/>
  <c r="J103" i="15"/>
  <c r="I103" i="15"/>
  <c r="H103" i="15"/>
  <c r="G103" i="15"/>
  <c r="F103" i="15"/>
  <c r="E103" i="15"/>
  <c r="D103" i="15"/>
  <c r="C103" i="15"/>
  <c r="M102" i="15"/>
  <c r="L102" i="15"/>
  <c r="K102" i="15"/>
  <c r="J102" i="15"/>
  <c r="I102" i="15"/>
  <c r="H102" i="15"/>
  <c r="G102" i="15"/>
  <c r="F102" i="15"/>
  <c r="E102" i="15"/>
  <c r="D102" i="15"/>
  <c r="C102" i="15"/>
  <c r="M101" i="15"/>
  <c r="L101" i="15"/>
  <c r="K101" i="15"/>
  <c r="J101" i="15"/>
  <c r="I101" i="15"/>
  <c r="H101" i="15"/>
  <c r="G101" i="15"/>
  <c r="F101" i="15"/>
  <c r="E101" i="15"/>
  <c r="D101" i="15"/>
  <c r="C101" i="15"/>
  <c r="M100" i="15"/>
  <c r="L100" i="15"/>
  <c r="K100" i="15"/>
  <c r="J100" i="15"/>
  <c r="I100" i="15"/>
  <c r="H100" i="15"/>
  <c r="G100" i="15"/>
  <c r="F100" i="15"/>
  <c r="E100" i="15"/>
  <c r="D100" i="15"/>
  <c r="C100" i="15"/>
  <c r="M99" i="15"/>
  <c r="L99" i="15"/>
  <c r="K99" i="15"/>
  <c r="J99" i="15"/>
  <c r="I99" i="15"/>
  <c r="H99" i="15"/>
  <c r="G99" i="15"/>
  <c r="F99" i="15"/>
  <c r="E99" i="15"/>
  <c r="D99" i="15"/>
  <c r="C99" i="15"/>
  <c r="M98" i="15"/>
  <c r="L98" i="15"/>
  <c r="K98" i="15"/>
  <c r="J98" i="15"/>
  <c r="I98" i="15"/>
  <c r="H98" i="15"/>
  <c r="G98" i="15"/>
  <c r="F98" i="15"/>
  <c r="E98" i="15"/>
  <c r="D98" i="15"/>
  <c r="C98" i="15"/>
  <c r="M97" i="15"/>
  <c r="L97" i="15"/>
  <c r="K97" i="15"/>
  <c r="J97" i="15"/>
  <c r="I97" i="15"/>
  <c r="H97" i="15"/>
  <c r="G97" i="15"/>
  <c r="F97" i="15"/>
  <c r="E97" i="15"/>
  <c r="D97" i="15"/>
  <c r="C97" i="15"/>
  <c r="M96" i="15"/>
  <c r="L96" i="15"/>
  <c r="K96" i="15"/>
  <c r="J96" i="15"/>
  <c r="I96" i="15"/>
  <c r="H96" i="15"/>
  <c r="G96" i="15"/>
  <c r="F96" i="15"/>
  <c r="E96" i="15"/>
  <c r="D96" i="15"/>
  <c r="C96" i="15"/>
  <c r="M95" i="15"/>
  <c r="L95" i="15"/>
  <c r="K95" i="15"/>
  <c r="J95" i="15"/>
  <c r="I95" i="15"/>
  <c r="H95" i="15"/>
  <c r="G95" i="15"/>
  <c r="F95" i="15"/>
  <c r="E95" i="15"/>
  <c r="D95" i="15"/>
  <c r="C95" i="15"/>
  <c r="M93" i="15"/>
  <c r="L93" i="15"/>
  <c r="K93" i="15"/>
  <c r="J93" i="15"/>
  <c r="I93" i="15"/>
  <c r="H93" i="15"/>
  <c r="G93" i="15"/>
  <c r="F93" i="15"/>
  <c r="E93" i="15"/>
  <c r="D93" i="15"/>
  <c r="C93" i="15"/>
  <c r="M92" i="15"/>
  <c r="L92" i="15"/>
  <c r="K92" i="15"/>
  <c r="J92" i="15"/>
  <c r="I92" i="15"/>
  <c r="H92" i="15"/>
  <c r="G92" i="15"/>
  <c r="F92" i="15"/>
  <c r="E92" i="15"/>
  <c r="D92" i="15"/>
  <c r="C92" i="15"/>
  <c r="M91" i="15"/>
  <c r="L91" i="15"/>
  <c r="K91" i="15"/>
  <c r="J91" i="15"/>
  <c r="I91" i="15"/>
  <c r="H91" i="15"/>
  <c r="G91" i="15"/>
  <c r="F91" i="15"/>
  <c r="E91" i="15"/>
  <c r="D91" i="15"/>
  <c r="C91" i="15"/>
  <c r="M90" i="15"/>
  <c r="L90" i="15"/>
  <c r="K90" i="15"/>
  <c r="J90" i="15"/>
  <c r="I90" i="15"/>
  <c r="H90" i="15"/>
  <c r="G90" i="15"/>
  <c r="F90" i="15"/>
  <c r="E90" i="15"/>
  <c r="D90" i="15"/>
  <c r="C90" i="15"/>
  <c r="M89" i="15"/>
  <c r="L89" i="15"/>
  <c r="K89" i="15"/>
  <c r="J89" i="15"/>
  <c r="I89" i="15"/>
  <c r="H89" i="15"/>
  <c r="G89" i="15"/>
  <c r="F89" i="15"/>
  <c r="E89" i="15"/>
  <c r="D89" i="15"/>
  <c r="C89" i="15"/>
  <c r="M88" i="15"/>
  <c r="L88" i="15"/>
  <c r="K88" i="15"/>
  <c r="J88" i="15"/>
  <c r="I88" i="15"/>
  <c r="H88" i="15"/>
  <c r="G88" i="15"/>
  <c r="F88" i="15"/>
  <c r="E88" i="15"/>
  <c r="D88" i="15"/>
  <c r="C88" i="15"/>
  <c r="M87" i="15"/>
  <c r="L87" i="15"/>
  <c r="K87" i="15"/>
  <c r="J87" i="15"/>
  <c r="I87" i="15"/>
  <c r="H87" i="15"/>
  <c r="G87" i="15"/>
  <c r="F87" i="15"/>
  <c r="E87" i="15"/>
  <c r="D87" i="15"/>
  <c r="C87" i="15"/>
  <c r="M86" i="15"/>
  <c r="L86" i="15"/>
  <c r="K86" i="15"/>
  <c r="J86" i="15"/>
  <c r="I86" i="15"/>
  <c r="H86" i="15"/>
  <c r="G86" i="15"/>
  <c r="F86" i="15"/>
  <c r="E86" i="15"/>
  <c r="D86" i="15"/>
  <c r="C86" i="15"/>
  <c r="M85" i="15"/>
  <c r="L85" i="15"/>
  <c r="K85" i="15"/>
  <c r="J85" i="15"/>
  <c r="I85" i="15"/>
  <c r="H85" i="15"/>
  <c r="G85" i="15"/>
  <c r="F85" i="15"/>
  <c r="E85" i="15"/>
  <c r="D85" i="15"/>
  <c r="C85" i="15"/>
  <c r="M84" i="15"/>
  <c r="L84" i="15"/>
  <c r="K84" i="15"/>
  <c r="J84" i="15"/>
  <c r="I84" i="15"/>
  <c r="H84" i="15"/>
  <c r="G84" i="15"/>
  <c r="F84" i="15"/>
  <c r="E84" i="15"/>
  <c r="D84" i="15"/>
  <c r="C84" i="15"/>
  <c r="M82" i="15"/>
  <c r="L82" i="15"/>
  <c r="K82" i="15"/>
  <c r="J82" i="15"/>
  <c r="I82" i="15"/>
  <c r="H82" i="15"/>
  <c r="G82" i="15"/>
  <c r="F82" i="15"/>
  <c r="E82" i="15"/>
  <c r="D82" i="15"/>
  <c r="C82" i="15"/>
  <c r="M81" i="15"/>
  <c r="L81" i="15"/>
  <c r="K81" i="15"/>
  <c r="J81" i="15"/>
  <c r="I81" i="15"/>
  <c r="H81" i="15"/>
  <c r="G81" i="15"/>
  <c r="F81" i="15"/>
  <c r="E81" i="15"/>
  <c r="D81" i="15"/>
  <c r="C81" i="15"/>
  <c r="M80" i="15"/>
  <c r="L80" i="15"/>
  <c r="K80" i="15"/>
  <c r="J80" i="15"/>
  <c r="I80" i="15"/>
  <c r="H80" i="15"/>
  <c r="G80" i="15"/>
  <c r="F80" i="15"/>
  <c r="E80" i="15"/>
  <c r="D80" i="15"/>
  <c r="C80" i="15"/>
  <c r="M79" i="15"/>
  <c r="L79" i="15"/>
  <c r="K79" i="15"/>
  <c r="J79" i="15"/>
  <c r="I79" i="15"/>
  <c r="H79" i="15"/>
  <c r="G79" i="15"/>
  <c r="F79" i="15"/>
  <c r="E79" i="15"/>
  <c r="D79" i="15"/>
  <c r="C79" i="15"/>
  <c r="M78" i="15"/>
  <c r="L78" i="15"/>
  <c r="K78" i="15"/>
  <c r="J78" i="15"/>
  <c r="I78" i="15"/>
  <c r="H78" i="15"/>
  <c r="G78" i="15"/>
  <c r="F78" i="15"/>
  <c r="E78" i="15"/>
  <c r="D78" i="15"/>
  <c r="C78" i="15"/>
  <c r="M76" i="15"/>
  <c r="L76" i="15"/>
  <c r="K76" i="15"/>
  <c r="J76" i="15"/>
  <c r="I76" i="15"/>
  <c r="H76" i="15"/>
  <c r="G76" i="15"/>
  <c r="F76" i="15"/>
  <c r="E76" i="15"/>
  <c r="D76" i="15"/>
  <c r="C76" i="15"/>
  <c r="M75" i="15"/>
  <c r="L75" i="15"/>
  <c r="K75" i="15"/>
  <c r="J75" i="15"/>
  <c r="I75" i="15"/>
  <c r="H75" i="15"/>
  <c r="G75" i="15"/>
  <c r="F75" i="15"/>
  <c r="E75" i="15"/>
  <c r="D75" i="15"/>
  <c r="C75" i="15"/>
  <c r="M74" i="15"/>
  <c r="L74" i="15"/>
  <c r="K74" i="15"/>
  <c r="J74" i="15"/>
  <c r="I74" i="15"/>
  <c r="H74" i="15"/>
  <c r="G74" i="15"/>
  <c r="F74" i="15"/>
  <c r="E74" i="15"/>
  <c r="D74" i="15"/>
  <c r="C74" i="15"/>
  <c r="M73" i="15"/>
  <c r="L73" i="15"/>
  <c r="K73" i="15"/>
  <c r="J73" i="15"/>
  <c r="I73" i="15"/>
  <c r="H73" i="15"/>
  <c r="G73" i="15"/>
  <c r="F73" i="15"/>
  <c r="E73" i="15"/>
  <c r="D73" i="15"/>
  <c r="C73" i="15"/>
  <c r="M72" i="15"/>
  <c r="L72" i="15"/>
  <c r="K72" i="15"/>
  <c r="J72" i="15"/>
  <c r="I72" i="15"/>
  <c r="H72" i="15"/>
  <c r="G72" i="15"/>
  <c r="F72" i="15"/>
  <c r="E72" i="15"/>
  <c r="D72" i="15"/>
  <c r="C72" i="15"/>
  <c r="M71" i="15"/>
  <c r="L71" i="15"/>
  <c r="K71" i="15"/>
  <c r="J71" i="15"/>
  <c r="I71" i="15"/>
  <c r="H71" i="15"/>
  <c r="G71" i="15"/>
  <c r="F71" i="15"/>
  <c r="E71" i="15"/>
  <c r="D71" i="15"/>
  <c r="C71" i="15"/>
  <c r="M70" i="15"/>
  <c r="L70" i="15"/>
  <c r="K70" i="15"/>
  <c r="J70" i="15"/>
  <c r="I70" i="15"/>
  <c r="H70" i="15"/>
  <c r="G70" i="15"/>
  <c r="F70" i="15"/>
  <c r="E70" i="15"/>
  <c r="D70" i="15"/>
  <c r="C70" i="15"/>
  <c r="M69" i="15"/>
  <c r="L69" i="15"/>
  <c r="K69" i="15"/>
  <c r="J69" i="15"/>
  <c r="I69" i="15"/>
  <c r="H69" i="15"/>
  <c r="G69" i="15"/>
  <c r="F69" i="15"/>
  <c r="E69" i="15"/>
  <c r="D69" i="15"/>
  <c r="C69" i="15"/>
  <c r="M68" i="15"/>
  <c r="L68" i="15"/>
  <c r="K68" i="15"/>
  <c r="J68" i="15"/>
  <c r="I68" i="15"/>
  <c r="H68" i="15"/>
  <c r="G68" i="15"/>
  <c r="F68" i="15"/>
  <c r="E68" i="15"/>
  <c r="D68" i="15"/>
  <c r="C68" i="15"/>
  <c r="M67" i="15"/>
  <c r="L67" i="15"/>
  <c r="K67" i="15"/>
  <c r="J67" i="15"/>
  <c r="I67" i="15"/>
  <c r="H67" i="15"/>
  <c r="G67" i="15"/>
  <c r="F67" i="15"/>
  <c r="E67" i="15"/>
  <c r="D67" i="15"/>
  <c r="C67" i="15"/>
  <c r="M65" i="15"/>
  <c r="L65" i="15"/>
  <c r="K65" i="15"/>
  <c r="J65" i="15"/>
  <c r="I65" i="15"/>
  <c r="H65" i="15"/>
  <c r="G65" i="15"/>
  <c r="F65" i="15"/>
  <c r="E65" i="15"/>
  <c r="D65" i="15"/>
  <c r="C65" i="15"/>
  <c r="M64" i="15"/>
  <c r="L64" i="15"/>
  <c r="K64" i="15"/>
  <c r="J64" i="15"/>
  <c r="I64" i="15"/>
  <c r="H64" i="15"/>
  <c r="G64" i="15"/>
  <c r="F64" i="15"/>
  <c r="E64" i="15"/>
  <c r="D64" i="15"/>
  <c r="C64" i="15"/>
  <c r="M63" i="15"/>
  <c r="L63" i="15"/>
  <c r="K63" i="15"/>
  <c r="J63" i="15"/>
  <c r="I63" i="15"/>
  <c r="H63" i="15"/>
  <c r="G63" i="15"/>
  <c r="F63" i="15"/>
  <c r="E63" i="15"/>
  <c r="D63" i="15"/>
  <c r="C63" i="15"/>
  <c r="M62" i="15"/>
  <c r="L62" i="15"/>
  <c r="K62" i="15"/>
  <c r="J62" i="15"/>
  <c r="I62" i="15"/>
  <c r="H62" i="15"/>
  <c r="G62" i="15"/>
  <c r="F62" i="15"/>
  <c r="E62" i="15"/>
  <c r="D62" i="15"/>
  <c r="C62" i="15"/>
  <c r="M61" i="15"/>
  <c r="L61" i="15"/>
  <c r="K61" i="15"/>
  <c r="J61" i="15"/>
  <c r="I61" i="15"/>
  <c r="H61" i="15"/>
  <c r="G61" i="15"/>
  <c r="F61" i="15"/>
  <c r="E61" i="15"/>
  <c r="D61" i="15"/>
  <c r="C61" i="15"/>
  <c r="M60" i="15"/>
  <c r="L60" i="15"/>
  <c r="K60" i="15"/>
  <c r="J60" i="15"/>
  <c r="I60" i="15"/>
  <c r="H60" i="15"/>
  <c r="G60" i="15"/>
  <c r="F60" i="15"/>
  <c r="E60" i="15"/>
  <c r="D60" i="15"/>
  <c r="C60" i="15"/>
  <c r="M59" i="15"/>
  <c r="L59" i="15"/>
  <c r="K59" i="15"/>
  <c r="J59" i="15"/>
  <c r="I59" i="15"/>
  <c r="H59" i="15"/>
  <c r="G59" i="15"/>
  <c r="F59" i="15"/>
  <c r="E59" i="15"/>
  <c r="D59" i="15"/>
  <c r="C59" i="15"/>
  <c r="M58" i="15"/>
  <c r="L58" i="15"/>
  <c r="K58" i="15"/>
  <c r="J58" i="15"/>
  <c r="I58" i="15"/>
  <c r="H58" i="15"/>
  <c r="G58" i="15"/>
  <c r="F58" i="15"/>
  <c r="E58" i="15"/>
  <c r="D58" i="15"/>
  <c r="C58" i="15"/>
  <c r="M57" i="15"/>
  <c r="L57" i="15"/>
  <c r="K57" i="15"/>
  <c r="J57" i="15"/>
  <c r="I57" i="15"/>
  <c r="H57" i="15"/>
  <c r="G57" i="15"/>
  <c r="F57" i="15"/>
  <c r="E57" i="15"/>
  <c r="D57" i="15"/>
  <c r="C57" i="15"/>
  <c r="M56" i="15"/>
  <c r="L56" i="15"/>
  <c r="K56" i="15"/>
  <c r="J56" i="15"/>
  <c r="I56" i="15"/>
  <c r="H56" i="15"/>
  <c r="G56" i="15"/>
  <c r="F56" i="15"/>
  <c r="E56" i="15"/>
  <c r="D56" i="15"/>
  <c r="C56" i="15"/>
  <c r="M55" i="15"/>
  <c r="L55" i="15"/>
  <c r="K55" i="15"/>
  <c r="J55" i="15"/>
  <c r="I55" i="15"/>
  <c r="H55" i="15"/>
  <c r="G55" i="15"/>
  <c r="F55" i="15"/>
  <c r="E55" i="15"/>
  <c r="D55" i="15"/>
  <c r="C55" i="15"/>
  <c r="M54" i="15"/>
  <c r="L54" i="15"/>
  <c r="K54" i="15"/>
  <c r="J54" i="15"/>
  <c r="I54" i="15"/>
  <c r="H54" i="15"/>
  <c r="G54" i="15"/>
  <c r="F54" i="15"/>
  <c r="E54" i="15"/>
  <c r="D54" i="15"/>
  <c r="C54" i="15"/>
  <c r="M53" i="15"/>
  <c r="L53" i="15"/>
  <c r="K53" i="15"/>
  <c r="J53" i="15"/>
  <c r="I53" i="15"/>
  <c r="H53" i="15"/>
  <c r="G53" i="15"/>
  <c r="F53" i="15"/>
  <c r="E53" i="15"/>
  <c r="D53" i="15"/>
  <c r="C53" i="15"/>
  <c r="M52" i="15"/>
  <c r="L52" i="15"/>
  <c r="K52" i="15"/>
  <c r="J52" i="15"/>
  <c r="I52" i="15"/>
  <c r="H52" i="15"/>
  <c r="G52" i="15"/>
  <c r="F52" i="15"/>
  <c r="E52" i="15"/>
  <c r="D52" i="15"/>
  <c r="C52" i="15"/>
  <c r="M50" i="15"/>
  <c r="L50" i="15"/>
  <c r="K50" i="15"/>
  <c r="J50" i="15"/>
  <c r="I50" i="15"/>
  <c r="H50" i="15"/>
  <c r="G50" i="15"/>
  <c r="F50" i="15"/>
  <c r="E50" i="15"/>
  <c r="D50" i="15"/>
  <c r="C50" i="15"/>
  <c r="M49" i="15"/>
  <c r="L49" i="15"/>
  <c r="K49" i="15"/>
  <c r="J49" i="15"/>
  <c r="I49" i="15"/>
  <c r="H49" i="15"/>
  <c r="G49" i="15"/>
  <c r="F49" i="15"/>
  <c r="E49" i="15"/>
  <c r="D49" i="15"/>
  <c r="C49" i="15"/>
  <c r="M48" i="15"/>
  <c r="L48" i="15"/>
  <c r="K48" i="15"/>
  <c r="J48" i="15"/>
  <c r="I48" i="15"/>
  <c r="H48" i="15"/>
  <c r="G48" i="15"/>
  <c r="F48" i="15"/>
  <c r="E48" i="15"/>
  <c r="D48" i="15"/>
  <c r="C48" i="15"/>
  <c r="M47" i="15"/>
  <c r="L47" i="15"/>
  <c r="K47" i="15"/>
  <c r="J47" i="15"/>
  <c r="I47" i="15"/>
  <c r="H47" i="15"/>
  <c r="G47" i="15"/>
  <c r="F47" i="15"/>
  <c r="E47" i="15"/>
  <c r="D47" i="15"/>
  <c r="C47" i="15"/>
  <c r="M46" i="15"/>
  <c r="L46" i="15"/>
  <c r="K46" i="15"/>
  <c r="J46" i="15"/>
  <c r="I46" i="15"/>
  <c r="H46" i="15"/>
  <c r="G46" i="15"/>
  <c r="F46" i="15"/>
  <c r="E46" i="15"/>
  <c r="D46" i="15"/>
  <c r="C46" i="15"/>
  <c r="M45" i="15"/>
  <c r="L45" i="15"/>
  <c r="K45" i="15"/>
  <c r="J45" i="15"/>
  <c r="I45" i="15"/>
  <c r="H45" i="15"/>
  <c r="G45" i="15"/>
  <c r="F45" i="15"/>
  <c r="E45" i="15"/>
  <c r="D45" i="15"/>
  <c r="C45" i="15"/>
  <c r="M44" i="15"/>
  <c r="L44" i="15"/>
  <c r="K44" i="15"/>
  <c r="J44" i="15"/>
  <c r="I44" i="15"/>
  <c r="H44" i="15"/>
  <c r="G44" i="15"/>
  <c r="F44" i="15"/>
  <c r="E44" i="15"/>
  <c r="D44" i="15"/>
  <c r="C44" i="15"/>
  <c r="M43" i="15"/>
  <c r="L43" i="15"/>
  <c r="K43" i="15"/>
  <c r="J43" i="15"/>
  <c r="I43" i="15"/>
  <c r="H43" i="15"/>
  <c r="G43" i="15"/>
  <c r="F43" i="15"/>
  <c r="E43" i="15"/>
  <c r="D43" i="15"/>
  <c r="C43" i="15"/>
  <c r="M42" i="15"/>
  <c r="L42" i="15"/>
  <c r="K42" i="15"/>
  <c r="J42" i="15"/>
  <c r="I42" i="15"/>
  <c r="H42" i="15"/>
  <c r="G42" i="15"/>
  <c r="F42" i="15"/>
  <c r="E42" i="15"/>
  <c r="D42" i="15"/>
  <c r="C42" i="15"/>
  <c r="M41" i="15"/>
  <c r="L41" i="15"/>
  <c r="K41" i="15"/>
  <c r="J41" i="15"/>
  <c r="I41" i="15"/>
  <c r="H41" i="15"/>
  <c r="G41" i="15"/>
  <c r="F41" i="15"/>
  <c r="E41" i="15"/>
  <c r="D41" i="15"/>
  <c r="C41" i="15"/>
  <c r="M39" i="15"/>
  <c r="L39" i="15"/>
  <c r="K39" i="15"/>
  <c r="J39" i="15"/>
  <c r="I39" i="15"/>
  <c r="H39" i="15"/>
  <c r="G39" i="15"/>
  <c r="F39" i="15"/>
  <c r="E39" i="15"/>
  <c r="D39" i="15"/>
  <c r="C39" i="15"/>
  <c r="M38" i="15"/>
  <c r="L38" i="15"/>
  <c r="K38" i="15"/>
  <c r="J38" i="15"/>
  <c r="I38" i="15"/>
  <c r="H38" i="15"/>
  <c r="G38" i="15"/>
  <c r="F38" i="15"/>
  <c r="E38" i="15"/>
  <c r="D38" i="15"/>
  <c r="C38" i="15"/>
  <c r="M37" i="15"/>
  <c r="L37" i="15"/>
  <c r="K37" i="15"/>
  <c r="J37" i="15"/>
  <c r="I37" i="15"/>
  <c r="H37" i="15"/>
  <c r="G37" i="15"/>
  <c r="F37" i="15"/>
  <c r="E37" i="15"/>
  <c r="D37" i="15"/>
  <c r="C37" i="15"/>
  <c r="M36" i="15"/>
  <c r="L36" i="15"/>
  <c r="K36" i="15"/>
  <c r="J36" i="15"/>
  <c r="I36" i="15"/>
  <c r="H36" i="15"/>
  <c r="G36" i="15"/>
  <c r="F36" i="15"/>
  <c r="E36" i="15"/>
  <c r="D36" i="15"/>
  <c r="C36" i="15"/>
  <c r="M34" i="15"/>
  <c r="L34" i="15"/>
  <c r="K34" i="15"/>
  <c r="J34" i="15"/>
  <c r="I34" i="15"/>
  <c r="H34" i="15"/>
  <c r="G34" i="15"/>
  <c r="F34" i="15"/>
  <c r="E34" i="15"/>
  <c r="D34" i="15"/>
  <c r="C34" i="15"/>
  <c r="M33" i="15"/>
  <c r="L33" i="15"/>
  <c r="K33" i="15"/>
  <c r="J33" i="15"/>
  <c r="I33" i="15"/>
  <c r="H33" i="15"/>
  <c r="G33" i="15"/>
  <c r="F33" i="15"/>
  <c r="E33" i="15"/>
  <c r="D33" i="15"/>
  <c r="C33" i="15"/>
  <c r="M32" i="15"/>
  <c r="L32" i="15"/>
  <c r="K32" i="15"/>
  <c r="J32" i="15"/>
  <c r="I32" i="15"/>
  <c r="H32" i="15"/>
  <c r="G32" i="15"/>
  <c r="F32" i="15"/>
  <c r="E32" i="15"/>
  <c r="D32" i="15"/>
  <c r="C32" i="15"/>
  <c r="M31" i="15"/>
  <c r="L31" i="15"/>
  <c r="K31" i="15"/>
  <c r="J31" i="15"/>
  <c r="I31" i="15"/>
  <c r="H31" i="15"/>
  <c r="G31" i="15"/>
  <c r="F31" i="15"/>
  <c r="E31" i="15"/>
  <c r="D31" i="15"/>
  <c r="C31" i="15"/>
  <c r="M29" i="15"/>
  <c r="L29" i="15"/>
  <c r="K29" i="15"/>
  <c r="J29" i="15"/>
  <c r="I29" i="15"/>
  <c r="H29" i="15"/>
  <c r="G29" i="15"/>
  <c r="F29" i="15"/>
  <c r="E29" i="15"/>
  <c r="D29" i="15"/>
  <c r="C29" i="15"/>
  <c r="M28" i="15"/>
  <c r="L28" i="15"/>
  <c r="K28" i="15"/>
  <c r="J28" i="15"/>
  <c r="I28" i="15"/>
  <c r="H28" i="15"/>
  <c r="G28" i="15"/>
  <c r="F28" i="15"/>
  <c r="E28" i="15"/>
  <c r="D28" i="15"/>
  <c r="C28" i="15"/>
  <c r="M27" i="15"/>
  <c r="L27" i="15"/>
  <c r="K27" i="15"/>
  <c r="J27" i="15"/>
  <c r="I27" i="15"/>
  <c r="H27" i="15"/>
  <c r="G27" i="15"/>
  <c r="F27" i="15"/>
  <c r="E27" i="15"/>
  <c r="D27" i="15"/>
  <c r="C27" i="15"/>
  <c r="M26" i="15"/>
  <c r="L26" i="15"/>
  <c r="K26" i="15"/>
  <c r="J26" i="15"/>
  <c r="I26" i="15"/>
  <c r="H26" i="15"/>
  <c r="G26" i="15"/>
  <c r="F26" i="15"/>
  <c r="E26" i="15"/>
  <c r="D26" i="15"/>
  <c r="C26" i="15"/>
  <c r="M25" i="15"/>
  <c r="L25" i="15"/>
  <c r="K25" i="15"/>
  <c r="J25" i="15"/>
  <c r="I25" i="15"/>
  <c r="H25" i="15"/>
  <c r="G25" i="15"/>
  <c r="F25" i="15"/>
  <c r="E25" i="15"/>
  <c r="D25" i="15"/>
  <c r="C25" i="15"/>
  <c r="M24" i="15"/>
  <c r="L24" i="15"/>
  <c r="K24" i="15"/>
  <c r="J24" i="15"/>
  <c r="I24" i="15"/>
  <c r="H24" i="15"/>
  <c r="G24" i="15"/>
  <c r="F24" i="15"/>
  <c r="E24" i="15"/>
  <c r="D24" i="15"/>
  <c r="C24" i="15"/>
  <c r="M23" i="15"/>
  <c r="L23" i="15"/>
  <c r="K23" i="15"/>
  <c r="J23" i="15"/>
  <c r="I23" i="15"/>
  <c r="H23" i="15"/>
  <c r="G23" i="15"/>
  <c r="F23" i="15"/>
  <c r="E23" i="15"/>
  <c r="D23" i="15"/>
  <c r="C23" i="15"/>
  <c r="M22" i="15"/>
  <c r="L22" i="15"/>
  <c r="K22" i="15"/>
  <c r="J22" i="15"/>
  <c r="I22" i="15"/>
  <c r="H22" i="15"/>
  <c r="G22" i="15"/>
  <c r="F22" i="15"/>
  <c r="E22" i="15"/>
  <c r="D22" i="15"/>
  <c r="C22" i="15"/>
  <c r="M21" i="15"/>
  <c r="L21" i="15"/>
  <c r="K21" i="15"/>
  <c r="J21" i="15"/>
  <c r="I21" i="15"/>
  <c r="H21" i="15"/>
  <c r="G21" i="15"/>
  <c r="F21" i="15"/>
  <c r="E21" i="15"/>
  <c r="D21" i="15"/>
  <c r="C21" i="15"/>
  <c r="M20" i="15"/>
  <c r="L20" i="15"/>
  <c r="K20" i="15"/>
  <c r="J20" i="15"/>
  <c r="I20" i="15"/>
  <c r="H20" i="15"/>
  <c r="G20" i="15"/>
  <c r="F20" i="15"/>
  <c r="E20" i="15"/>
  <c r="D20" i="15"/>
  <c r="C20" i="15"/>
  <c r="M19" i="15"/>
  <c r="L19" i="15"/>
  <c r="K19" i="15"/>
  <c r="J19" i="15"/>
  <c r="I19" i="15"/>
  <c r="H19" i="15"/>
  <c r="G19" i="15"/>
  <c r="F19" i="15"/>
  <c r="E19" i="15"/>
  <c r="D19" i="15"/>
  <c r="C19" i="15"/>
  <c r="M18" i="15"/>
  <c r="L18" i="15"/>
  <c r="K18" i="15"/>
  <c r="J18" i="15"/>
  <c r="I18" i="15"/>
  <c r="H18" i="15"/>
  <c r="G18" i="15"/>
  <c r="F18" i="15"/>
  <c r="E18" i="15"/>
  <c r="D18" i="15"/>
  <c r="C18" i="15"/>
  <c r="M16" i="15"/>
  <c r="L16" i="15"/>
  <c r="K16" i="15"/>
  <c r="J16" i="15"/>
  <c r="I16" i="15"/>
  <c r="H16" i="15"/>
  <c r="G16" i="15"/>
  <c r="F16" i="15"/>
  <c r="E16" i="15"/>
  <c r="D16" i="15"/>
  <c r="C16" i="15"/>
  <c r="M15" i="15"/>
  <c r="L15" i="15"/>
  <c r="K15" i="15"/>
  <c r="J15" i="15"/>
  <c r="I15" i="15"/>
  <c r="H15" i="15"/>
  <c r="G15" i="15"/>
  <c r="F15" i="15"/>
  <c r="E15" i="15"/>
  <c r="D15" i="15"/>
  <c r="C15" i="15"/>
  <c r="M14" i="15"/>
  <c r="L14" i="15"/>
  <c r="K14" i="15"/>
  <c r="J14" i="15"/>
  <c r="I14" i="15"/>
  <c r="H14" i="15"/>
  <c r="G14" i="15"/>
  <c r="F14" i="15"/>
  <c r="E14" i="15"/>
  <c r="D14" i="15"/>
  <c r="C14" i="15"/>
  <c r="M13" i="15"/>
  <c r="L13" i="15"/>
  <c r="K13" i="15"/>
  <c r="J13" i="15"/>
  <c r="I13" i="15"/>
  <c r="H13" i="15"/>
  <c r="G13" i="15"/>
  <c r="F13" i="15"/>
  <c r="E13" i="15"/>
  <c r="D13" i="15"/>
  <c r="C13" i="15"/>
  <c r="M12" i="15"/>
  <c r="L12" i="15"/>
  <c r="K12" i="15"/>
  <c r="J12" i="15"/>
  <c r="I12" i="15"/>
  <c r="H12" i="15"/>
  <c r="G12" i="15"/>
  <c r="F12" i="15"/>
  <c r="E12" i="15"/>
  <c r="D12" i="15"/>
  <c r="C12" i="15"/>
  <c r="M11" i="15"/>
  <c r="L11" i="15"/>
  <c r="K11" i="15"/>
  <c r="J11" i="15"/>
  <c r="I11" i="15"/>
  <c r="H11" i="15"/>
  <c r="G11" i="15"/>
  <c r="F11" i="15"/>
  <c r="E11" i="15"/>
  <c r="D11" i="15"/>
  <c r="C11" i="15"/>
  <c r="M10" i="15"/>
  <c r="L10" i="15"/>
  <c r="K10" i="15"/>
  <c r="J10" i="15"/>
  <c r="I10" i="15"/>
  <c r="H10" i="15"/>
  <c r="G10" i="15"/>
  <c r="F10" i="15"/>
  <c r="E10" i="15"/>
  <c r="D10" i="15"/>
  <c r="C10" i="15"/>
  <c r="M9" i="15"/>
  <c r="L9" i="15"/>
  <c r="K9" i="15"/>
  <c r="J9" i="15"/>
  <c r="I9" i="15"/>
  <c r="H9" i="15"/>
  <c r="G9" i="15"/>
  <c r="F9" i="15"/>
  <c r="E9" i="15"/>
  <c r="D9" i="15"/>
  <c r="C9" i="15"/>
  <c r="M8" i="15"/>
  <c r="L8" i="15"/>
  <c r="K8" i="15"/>
  <c r="J8" i="15"/>
  <c r="I8" i="15"/>
  <c r="H8" i="15"/>
  <c r="G8" i="15"/>
  <c r="F8" i="15"/>
  <c r="E8" i="15"/>
  <c r="D8" i="15"/>
  <c r="C8" i="15"/>
  <c r="M7" i="15"/>
  <c r="L7" i="15"/>
  <c r="K7" i="15"/>
  <c r="J7" i="15"/>
  <c r="I7" i="15"/>
  <c r="H7" i="15"/>
  <c r="G7" i="15"/>
  <c r="F7" i="15"/>
  <c r="E7" i="15"/>
  <c r="D7" i="15"/>
  <c r="C7" i="15"/>
  <c r="M6" i="15"/>
  <c r="L6" i="15"/>
  <c r="K6" i="15"/>
  <c r="J6" i="15"/>
  <c r="I6" i="15"/>
  <c r="H6" i="15"/>
  <c r="G6" i="15"/>
  <c r="F6" i="15"/>
  <c r="E6" i="15"/>
  <c r="D6" i="15"/>
  <c r="C6" i="15"/>
  <c r="M5" i="15"/>
  <c r="L5" i="15"/>
  <c r="K5" i="15"/>
  <c r="J5" i="15"/>
  <c r="I5" i="15"/>
  <c r="H5" i="15"/>
  <c r="G5" i="15"/>
  <c r="F5" i="15"/>
  <c r="E5" i="15"/>
  <c r="D5" i="15"/>
  <c r="C5" i="15"/>
  <c r="M4" i="15"/>
  <c r="L4" i="15"/>
  <c r="K4" i="15"/>
  <c r="J4" i="15"/>
  <c r="I4" i="15"/>
  <c r="H4" i="15"/>
  <c r="G4" i="15"/>
  <c r="F4" i="15"/>
  <c r="E4" i="15"/>
  <c r="D4" i="15"/>
  <c r="C4" i="15"/>
  <c r="M3" i="15"/>
  <c r="L3" i="15"/>
  <c r="K3" i="15"/>
  <c r="J3" i="15"/>
  <c r="I3" i="15"/>
  <c r="H3" i="15"/>
  <c r="G3" i="15"/>
  <c r="F3" i="15"/>
  <c r="E3" i="15"/>
  <c r="D3" i="15"/>
  <c r="C3" i="15"/>
  <c r="B3" i="21"/>
  <c r="C3" i="21"/>
  <c r="B4" i="21"/>
  <c r="C4" i="21"/>
  <c r="B5" i="21"/>
  <c r="C5" i="21"/>
  <c r="B6" i="21"/>
  <c r="C6" i="21"/>
  <c r="B7" i="21"/>
  <c r="C7" i="21"/>
  <c r="B8" i="21"/>
  <c r="C8" i="21"/>
  <c r="B9" i="21"/>
  <c r="C9" i="21"/>
  <c r="B10" i="21"/>
  <c r="C10" i="21"/>
  <c r="B11" i="21"/>
  <c r="C11" i="21"/>
  <c r="B12" i="21"/>
  <c r="C12" i="21"/>
  <c r="B13" i="21"/>
  <c r="C13" i="21"/>
  <c r="B14" i="21"/>
  <c r="C14" i="21"/>
  <c r="B15" i="21"/>
  <c r="C15" i="21"/>
  <c r="B16" i="21"/>
  <c r="C16" i="21"/>
  <c r="B17" i="21"/>
  <c r="C17" i="21"/>
  <c r="B18" i="21"/>
  <c r="C18" i="21"/>
  <c r="B19" i="21"/>
  <c r="C19" i="21"/>
  <c r="B20" i="21"/>
  <c r="C20" i="21"/>
  <c r="B21" i="21"/>
  <c r="C21" i="21"/>
  <c r="B22" i="21"/>
  <c r="C22" i="21"/>
  <c r="B23" i="21"/>
  <c r="C23" i="21"/>
  <c r="B24" i="21"/>
  <c r="C24" i="21"/>
  <c r="B25" i="21"/>
  <c r="C25" i="21"/>
  <c r="B26" i="21"/>
  <c r="C26" i="21"/>
  <c r="B27" i="21"/>
  <c r="C27" i="21"/>
  <c r="B28" i="21"/>
  <c r="C28" i="21"/>
  <c r="B29" i="21"/>
  <c r="C29" i="21"/>
  <c r="B30" i="21"/>
  <c r="C30" i="21"/>
  <c r="B31" i="21"/>
  <c r="C31" i="21"/>
  <c r="B32" i="21"/>
  <c r="C32" i="21"/>
  <c r="B33" i="21"/>
  <c r="C33" i="21"/>
  <c r="B34" i="21"/>
  <c r="C34" i="21"/>
  <c r="B35" i="21"/>
  <c r="C35" i="21"/>
  <c r="B36" i="21"/>
  <c r="C36" i="21"/>
  <c r="B37" i="21"/>
  <c r="C37" i="21"/>
  <c r="B38" i="21"/>
  <c r="C38" i="21"/>
  <c r="B39" i="21"/>
  <c r="C39" i="21"/>
  <c r="B40" i="21"/>
  <c r="C40" i="21"/>
  <c r="B41" i="21"/>
  <c r="C41" i="21"/>
  <c r="B42" i="21"/>
  <c r="C42" i="21"/>
  <c r="B43" i="21"/>
  <c r="C43" i="21"/>
  <c r="B44" i="21"/>
  <c r="C44" i="21"/>
  <c r="B45" i="21"/>
  <c r="C45" i="21"/>
  <c r="B46" i="21"/>
  <c r="C46" i="21"/>
  <c r="B47" i="21"/>
  <c r="C47" i="21"/>
  <c r="B48" i="21"/>
  <c r="C48" i="21"/>
  <c r="B49" i="21"/>
  <c r="C49" i="21"/>
  <c r="B50" i="21"/>
  <c r="C50" i="21"/>
  <c r="B51" i="21"/>
  <c r="C51" i="21"/>
  <c r="B52" i="21"/>
  <c r="C52" i="21"/>
  <c r="B53" i="21"/>
  <c r="C53" i="21"/>
  <c r="B54" i="21"/>
  <c r="C54" i="21"/>
  <c r="B55" i="21"/>
  <c r="C55" i="21"/>
  <c r="B56" i="21"/>
  <c r="C56" i="21"/>
  <c r="B57" i="21"/>
  <c r="C57" i="21"/>
  <c r="B58" i="21"/>
  <c r="C58" i="21"/>
  <c r="B59" i="21"/>
  <c r="C59" i="21"/>
  <c r="B60" i="21"/>
  <c r="C60" i="21"/>
  <c r="B61" i="21"/>
  <c r="C61" i="21"/>
  <c r="B62" i="21"/>
  <c r="C62" i="21"/>
  <c r="B63" i="21"/>
  <c r="C63" i="21"/>
  <c r="B64" i="21"/>
  <c r="C64" i="21"/>
  <c r="B65" i="21"/>
  <c r="C65" i="21"/>
  <c r="B66" i="21"/>
  <c r="C66" i="21"/>
  <c r="B67" i="21"/>
  <c r="C67" i="21"/>
  <c r="B68" i="21"/>
  <c r="C68" i="21"/>
  <c r="B69" i="21"/>
  <c r="C69" i="21"/>
  <c r="B70" i="21"/>
  <c r="C70" i="21"/>
  <c r="B71" i="21"/>
  <c r="C71" i="21"/>
  <c r="B72" i="21"/>
  <c r="C72" i="21"/>
  <c r="B73" i="21"/>
  <c r="C73" i="21"/>
  <c r="B74" i="21"/>
  <c r="C74" i="21"/>
  <c r="B75" i="21"/>
  <c r="C75" i="21"/>
  <c r="B76" i="21"/>
  <c r="C76" i="21"/>
  <c r="B77" i="21"/>
  <c r="C77" i="21"/>
  <c r="B78" i="21"/>
  <c r="C78" i="21"/>
  <c r="B79" i="21"/>
  <c r="C79" i="21"/>
  <c r="B80" i="21"/>
  <c r="C80" i="21"/>
  <c r="B81" i="21"/>
  <c r="C81" i="21"/>
  <c r="B82" i="21"/>
  <c r="C82" i="21"/>
  <c r="B83" i="21"/>
  <c r="C83" i="21"/>
  <c r="B84" i="21"/>
  <c r="C84" i="21"/>
  <c r="B85" i="21"/>
  <c r="C85" i="21"/>
  <c r="B86" i="21"/>
  <c r="C86" i="21"/>
  <c r="B87" i="21"/>
  <c r="C87" i="21"/>
  <c r="B88" i="21"/>
  <c r="C88" i="21"/>
  <c r="B89" i="21"/>
  <c r="C89" i="21"/>
  <c r="B90" i="21"/>
  <c r="C90" i="21"/>
  <c r="B91" i="21"/>
  <c r="C91" i="21"/>
  <c r="B92" i="21"/>
  <c r="C92" i="21"/>
  <c r="B93" i="21"/>
  <c r="C93" i="21"/>
  <c r="B94" i="21"/>
  <c r="C94" i="21"/>
  <c r="B95" i="21"/>
  <c r="C95" i="21"/>
  <c r="B96" i="21"/>
  <c r="C96" i="21"/>
  <c r="B97" i="21"/>
  <c r="C97" i="21"/>
  <c r="B98" i="21"/>
  <c r="C98" i="21"/>
  <c r="B99" i="21"/>
  <c r="C99" i="21"/>
  <c r="B100" i="21"/>
  <c r="C100" i="21"/>
  <c r="B101" i="21"/>
  <c r="C101" i="21"/>
  <c r="B102" i="21"/>
  <c r="C102" i="21"/>
  <c r="B103" i="21"/>
  <c r="C103" i="21"/>
  <c r="B104" i="21"/>
  <c r="C104" i="21"/>
  <c r="B105" i="21"/>
  <c r="C105" i="21"/>
  <c r="B106" i="21"/>
  <c r="C106" i="21"/>
  <c r="B107" i="21"/>
  <c r="C107" i="21"/>
  <c r="B108" i="21"/>
  <c r="C108" i="21"/>
  <c r="B109" i="21"/>
  <c r="C109" i="21"/>
  <c r="B110" i="21"/>
  <c r="C110" i="21"/>
  <c r="B111" i="21"/>
  <c r="C111" i="21"/>
  <c r="B112" i="21"/>
  <c r="C112" i="21"/>
  <c r="B113" i="21"/>
  <c r="C113" i="21"/>
  <c r="B114" i="21"/>
  <c r="C114" i="21"/>
  <c r="B115" i="21"/>
  <c r="C115" i="21"/>
  <c r="B116" i="21"/>
  <c r="C116" i="21"/>
  <c r="B117" i="21"/>
  <c r="C117" i="21"/>
  <c r="B118" i="21"/>
  <c r="C118" i="21"/>
  <c r="B119" i="21"/>
  <c r="C119" i="21"/>
  <c r="B120" i="21"/>
  <c r="C120" i="21"/>
  <c r="B121" i="21"/>
  <c r="C121" i="21"/>
  <c r="B122" i="21"/>
  <c r="C122" i="21"/>
  <c r="B123" i="21"/>
  <c r="C123" i="21"/>
  <c r="B124" i="21"/>
  <c r="C124" i="21"/>
  <c r="B125" i="21"/>
  <c r="C125" i="21"/>
  <c r="B126" i="21"/>
  <c r="C126" i="21"/>
  <c r="B127" i="21"/>
  <c r="C127" i="21"/>
  <c r="B128" i="21"/>
  <c r="C128" i="21"/>
  <c r="B129" i="21"/>
  <c r="C129" i="21"/>
  <c r="B130" i="21"/>
  <c r="C130" i="21"/>
  <c r="B131" i="21"/>
  <c r="C131" i="21"/>
  <c r="B132" i="21"/>
  <c r="C132" i="21"/>
  <c r="B133" i="21"/>
  <c r="C133" i="21"/>
  <c r="B134" i="21"/>
  <c r="C134" i="21"/>
  <c r="B135" i="21"/>
  <c r="C135" i="21"/>
  <c r="B136" i="21"/>
  <c r="C136" i="21"/>
  <c r="B137" i="21"/>
  <c r="C137" i="21"/>
  <c r="B138" i="21"/>
  <c r="C138" i="21"/>
  <c r="B139" i="21"/>
  <c r="C139" i="21"/>
  <c r="B140" i="21"/>
  <c r="C140" i="21"/>
  <c r="B141" i="21"/>
  <c r="C141" i="21"/>
  <c r="B142" i="21"/>
  <c r="C142" i="21"/>
  <c r="B143" i="21"/>
  <c r="C143" i="21"/>
  <c r="B144" i="21"/>
  <c r="C144" i="21"/>
  <c r="B145" i="21"/>
  <c r="C145" i="21"/>
  <c r="B146" i="21"/>
  <c r="C146" i="21"/>
  <c r="B147" i="21"/>
  <c r="C147" i="21"/>
  <c r="B148" i="21"/>
  <c r="C148" i="21"/>
  <c r="B149" i="21"/>
  <c r="C149" i="21"/>
  <c r="B150" i="21"/>
  <c r="C150" i="21"/>
  <c r="B151" i="21"/>
  <c r="C151" i="21"/>
  <c r="B152" i="21"/>
  <c r="C152" i="21"/>
  <c r="B153" i="21"/>
  <c r="C153" i="21"/>
  <c r="B154" i="21"/>
  <c r="C154" i="21"/>
  <c r="B155" i="21"/>
  <c r="C155" i="21"/>
  <c r="B156" i="21"/>
  <c r="C156" i="21"/>
  <c r="B157" i="21"/>
  <c r="C157" i="21"/>
  <c r="B158" i="21"/>
  <c r="C158" i="21"/>
  <c r="B159" i="21"/>
  <c r="C159" i="21"/>
  <c r="B160" i="21"/>
  <c r="C160" i="21"/>
  <c r="B161" i="21"/>
  <c r="C161" i="21"/>
  <c r="B162" i="21"/>
  <c r="C162" i="21"/>
  <c r="B163" i="21"/>
  <c r="C163" i="21"/>
  <c r="B164" i="21"/>
  <c r="C164" i="21"/>
  <c r="B165" i="21"/>
  <c r="C165" i="21"/>
  <c r="B166" i="21"/>
  <c r="C166" i="21"/>
  <c r="B167" i="21"/>
  <c r="C167" i="21"/>
  <c r="B168" i="21"/>
  <c r="C168" i="21"/>
  <c r="B169" i="21"/>
  <c r="C169" i="21"/>
  <c r="B170" i="21"/>
  <c r="C170" i="21"/>
  <c r="B171" i="21"/>
  <c r="C171" i="21"/>
  <c r="B172" i="21"/>
  <c r="C172" i="21"/>
  <c r="B173" i="21"/>
  <c r="C173" i="21"/>
  <c r="B174" i="21"/>
  <c r="C174" i="21"/>
  <c r="B175" i="21"/>
  <c r="C175" i="21"/>
  <c r="B176" i="21"/>
  <c r="C176" i="21"/>
  <c r="B177" i="21"/>
  <c r="C177" i="21"/>
  <c r="B178" i="21"/>
  <c r="C178" i="21"/>
  <c r="B179" i="21"/>
  <c r="C179" i="21"/>
  <c r="B180" i="21"/>
  <c r="C180" i="21"/>
  <c r="B181" i="21"/>
  <c r="C181" i="21"/>
  <c r="B182" i="21"/>
  <c r="C182" i="21"/>
  <c r="B183" i="21"/>
  <c r="C183" i="21"/>
  <c r="B184" i="21"/>
  <c r="C184" i="21"/>
  <c r="B185" i="21"/>
  <c r="C185" i="21"/>
  <c r="B186" i="21"/>
  <c r="C186" i="21"/>
  <c r="B187" i="21"/>
  <c r="C187" i="21"/>
  <c r="B188" i="21"/>
  <c r="C188" i="21"/>
  <c r="B189" i="21"/>
  <c r="C189" i="21"/>
  <c r="B190" i="21"/>
  <c r="C190" i="21"/>
  <c r="B191" i="21"/>
  <c r="C191" i="21"/>
  <c r="B192" i="21"/>
  <c r="C192" i="21"/>
  <c r="B193" i="21"/>
  <c r="C193" i="21"/>
  <c r="B194" i="21"/>
  <c r="C194" i="21"/>
  <c r="B195" i="21"/>
  <c r="C195" i="21"/>
  <c r="B196" i="21"/>
  <c r="C196" i="21"/>
  <c r="B197" i="21"/>
  <c r="C197" i="21"/>
  <c r="B198" i="21"/>
  <c r="C198" i="21"/>
  <c r="B199" i="21"/>
  <c r="C199" i="21"/>
  <c r="B200" i="21"/>
  <c r="C200" i="21"/>
  <c r="B201" i="21"/>
  <c r="C201" i="21"/>
  <c r="B202" i="21"/>
  <c r="C202" i="21"/>
  <c r="B203" i="21"/>
  <c r="C203" i="21"/>
  <c r="B204" i="21"/>
  <c r="C204" i="21"/>
  <c r="B205" i="21"/>
  <c r="C205" i="21"/>
  <c r="B206" i="21"/>
  <c r="C206" i="21"/>
  <c r="B207" i="21"/>
  <c r="C207" i="21"/>
  <c r="B208" i="21"/>
  <c r="C208" i="21"/>
  <c r="B209" i="21"/>
  <c r="C209" i="21"/>
  <c r="B210" i="21"/>
  <c r="C210" i="21"/>
  <c r="B211" i="21"/>
  <c r="C211" i="21"/>
  <c r="B212" i="21"/>
  <c r="C212" i="21"/>
  <c r="B213" i="21"/>
  <c r="C213" i="21"/>
  <c r="B214" i="21"/>
  <c r="C214" i="21"/>
  <c r="B215" i="21"/>
  <c r="C215" i="21"/>
  <c r="B216" i="21"/>
  <c r="C216" i="21"/>
  <c r="B217" i="21"/>
  <c r="C217" i="21"/>
  <c r="B218" i="21"/>
  <c r="C218" i="21"/>
  <c r="B219" i="21"/>
  <c r="C219" i="21"/>
  <c r="B220" i="21"/>
  <c r="C220" i="21"/>
  <c r="B221" i="21"/>
  <c r="C221" i="21"/>
  <c r="B222" i="21"/>
  <c r="C222" i="21"/>
  <c r="B223" i="21"/>
  <c r="C223" i="21"/>
  <c r="B224" i="21"/>
  <c r="C224" i="21"/>
  <c r="B225" i="21"/>
  <c r="C225" i="21"/>
  <c r="B226" i="21"/>
  <c r="C226" i="21"/>
  <c r="B227" i="21"/>
  <c r="C227" i="21"/>
  <c r="B228" i="21"/>
  <c r="C228" i="21"/>
  <c r="B229" i="21"/>
  <c r="C229" i="21"/>
  <c r="B230" i="21"/>
  <c r="C230" i="21"/>
  <c r="B231" i="21"/>
  <c r="C231" i="21"/>
  <c r="B232" i="21"/>
  <c r="C232" i="21"/>
  <c r="B233" i="21"/>
  <c r="C233" i="21"/>
  <c r="B234" i="21"/>
  <c r="C234" i="21"/>
  <c r="B235" i="21"/>
  <c r="C235" i="21"/>
  <c r="B236" i="21"/>
  <c r="C236" i="21"/>
  <c r="B237" i="21"/>
  <c r="C237" i="21"/>
  <c r="B238" i="21"/>
  <c r="C238" i="21"/>
  <c r="B239" i="21"/>
  <c r="C239" i="21"/>
  <c r="B240" i="21"/>
  <c r="C240" i="21"/>
  <c r="B241" i="21"/>
  <c r="C241" i="21"/>
  <c r="B242" i="21"/>
  <c r="C242" i="21"/>
  <c r="B243" i="21"/>
  <c r="C243" i="21"/>
  <c r="B244" i="21"/>
  <c r="C244" i="21"/>
  <c r="B245" i="21"/>
  <c r="C245" i="21"/>
  <c r="B246" i="21"/>
  <c r="C246" i="21"/>
  <c r="B247" i="21"/>
  <c r="C247" i="21"/>
  <c r="B248" i="21"/>
  <c r="C248" i="21"/>
  <c r="B249" i="21"/>
  <c r="C249" i="21"/>
  <c r="B250" i="21"/>
  <c r="C250" i="21"/>
  <c r="B251" i="21"/>
  <c r="C251" i="21"/>
  <c r="B252" i="21"/>
  <c r="C252" i="21"/>
  <c r="B253" i="21"/>
  <c r="C253" i="21"/>
  <c r="B254" i="21"/>
  <c r="C254" i="21"/>
  <c r="B255" i="21"/>
  <c r="C255" i="21"/>
  <c r="B256" i="21"/>
  <c r="C256" i="21"/>
  <c r="B257" i="21"/>
  <c r="C257" i="21"/>
  <c r="B258" i="21"/>
  <c r="C258" i="21"/>
  <c r="B259" i="21"/>
  <c r="C259" i="21"/>
  <c r="B260" i="21"/>
  <c r="C260" i="21"/>
  <c r="B261" i="21"/>
  <c r="C261" i="21"/>
  <c r="B262" i="21"/>
  <c r="C262" i="21"/>
  <c r="B263" i="21"/>
  <c r="C263" i="21"/>
  <c r="B264" i="21"/>
  <c r="C264" i="21"/>
  <c r="B265" i="21"/>
  <c r="C265" i="21"/>
  <c r="B266" i="21"/>
  <c r="C266" i="21"/>
  <c r="B267" i="21"/>
  <c r="C267" i="21"/>
  <c r="B268" i="21"/>
  <c r="C268" i="21"/>
  <c r="B269" i="21"/>
  <c r="C269" i="21"/>
  <c r="B270" i="21"/>
  <c r="C270" i="21"/>
  <c r="B271" i="21"/>
  <c r="C271" i="21"/>
  <c r="B272" i="21"/>
  <c r="C272" i="21"/>
  <c r="B273" i="21"/>
  <c r="C273" i="21"/>
  <c r="B274" i="21"/>
  <c r="C274" i="21"/>
  <c r="B275" i="21"/>
  <c r="C275" i="21"/>
  <c r="B276" i="21"/>
  <c r="C276" i="21"/>
  <c r="B277" i="21"/>
  <c r="C277" i="21"/>
  <c r="B278" i="21"/>
  <c r="C278" i="21"/>
  <c r="B279" i="21"/>
  <c r="C279" i="21"/>
  <c r="B280" i="21"/>
  <c r="C280" i="21"/>
  <c r="B281" i="21"/>
  <c r="C281" i="21"/>
  <c r="B282" i="21"/>
  <c r="C282" i="21"/>
  <c r="B283" i="21"/>
  <c r="C283" i="21"/>
  <c r="B284" i="21"/>
  <c r="C284" i="21"/>
  <c r="B285" i="21"/>
  <c r="C285" i="21"/>
  <c r="B286" i="21"/>
  <c r="C286" i="21"/>
  <c r="B287" i="21"/>
  <c r="C287" i="21"/>
  <c r="B288" i="21"/>
  <c r="C288" i="21"/>
  <c r="B289" i="21"/>
  <c r="C289" i="21"/>
  <c r="B290" i="21"/>
  <c r="C290" i="21"/>
  <c r="B291" i="21"/>
  <c r="C291" i="21"/>
  <c r="B292" i="21"/>
  <c r="C292" i="21"/>
  <c r="B293" i="21"/>
  <c r="C293" i="21"/>
  <c r="B294" i="21"/>
  <c r="C294" i="21"/>
  <c r="B295" i="21"/>
  <c r="C295" i="21"/>
  <c r="B296" i="21"/>
  <c r="C296" i="21"/>
  <c r="B297" i="21"/>
  <c r="C297" i="21"/>
  <c r="B298" i="21"/>
  <c r="C298" i="21"/>
  <c r="B299" i="21"/>
  <c r="C299" i="21"/>
  <c r="B300" i="21"/>
  <c r="C300" i="21"/>
  <c r="B301" i="21"/>
  <c r="C301" i="21"/>
  <c r="B302" i="21"/>
  <c r="C302" i="21"/>
  <c r="B303" i="21"/>
  <c r="C303" i="21"/>
  <c r="B304" i="21"/>
  <c r="C304" i="21"/>
  <c r="B305" i="21"/>
  <c r="C305" i="21"/>
  <c r="B306" i="21"/>
  <c r="C306" i="21"/>
  <c r="B307" i="21"/>
  <c r="C307" i="21"/>
  <c r="B308" i="21"/>
  <c r="C308" i="21"/>
  <c r="B309" i="21"/>
  <c r="C309" i="21"/>
  <c r="B310" i="21"/>
  <c r="C310" i="21"/>
  <c r="B311" i="21"/>
  <c r="C311" i="21"/>
  <c r="B312" i="21"/>
  <c r="C312" i="21"/>
  <c r="B313" i="21"/>
  <c r="C313" i="21"/>
  <c r="B314" i="21"/>
  <c r="C314" i="21"/>
  <c r="B315" i="21"/>
  <c r="C315" i="21"/>
  <c r="B316" i="21"/>
  <c r="C316" i="21"/>
  <c r="B317" i="21"/>
  <c r="C317" i="21"/>
  <c r="B318" i="21"/>
  <c r="C318" i="21"/>
  <c r="B319" i="21"/>
  <c r="C319" i="21"/>
  <c r="B320" i="21"/>
  <c r="C320" i="21"/>
  <c r="B321" i="21"/>
  <c r="C321" i="21"/>
  <c r="B322" i="21"/>
  <c r="C322" i="21"/>
  <c r="B323" i="21"/>
  <c r="C323" i="21"/>
  <c r="B324" i="21"/>
  <c r="C324" i="21"/>
  <c r="B325" i="21"/>
  <c r="C325" i="21"/>
  <c r="B326" i="21"/>
  <c r="C326" i="21"/>
  <c r="B327" i="21"/>
  <c r="C327" i="21"/>
  <c r="B328" i="21"/>
  <c r="C328" i="21"/>
  <c r="B329" i="21"/>
  <c r="C329" i="21"/>
  <c r="B330" i="21"/>
  <c r="C330" i="21"/>
  <c r="B331" i="21"/>
  <c r="C331" i="21"/>
  <c r="B332" i="21"/>
  <c r="C332" i="21"/>
  <c r="B333" i="21"/>
  <c r="C333" i="21"/>
  <c r="B334" i="21"/>
  <c r="C334" i="21"/>
  <c r="B335" i="21"/>
  <c r="C335" i="21"/>
  <c r="B336" i="21"/>
  <c r="C336" i="21"/>
  <c r="B337" i="21"/>
  <c r="C337" i="21"/>
  <c r="B338" i="21"/>
  <c r="C338" i="21"/>
  <c r="B339" i="21"/>
  <c r="C339" i="21"/>
  <c r="B340" i="21"/>
  <c r="C340" i="21"/>
  <c r="B341" i="21"/>
  <c r="C341" i="21"/>
  <c r="B342" i="21"/>
  <c r="C342" i="21"/>
  <c r="B343" i="21"/>
  <c r="C343" i="21"/>
  <c r="B344" i="21"/>
  <c r="C344" i="21"/>
  <c r="B345" i="21"/>
  <c r="C345" i="21"/>
  <c r="B346" i="21"/>
  <c r="C346" i="21"/>
  <c r="B347" i="21"/>
  <c r="C347" i="21"/>
  <c r="B348" i="21"/>
  <c r="C348" i="21"/>
  <c r="B349" i="21"/>
  <c r="C349" i="21"/>
  <c r="B350" i="21"/>
  <c r="C350" i="21"/>
  <c r="B351" i="21"/>
  <c r="C351" i="21"/>
  <c r="B352" i="21"/>
  <c r="C352" i="21"/>
  <c r="B353" i="21"/>
  <c r="C353" i="21"/>
  <c r="B354" i="21"/>
  <c r="C354" i="21"/>
  <c r="B355" i="21"/>
  <c r="C355" i="21"/>
  <c r="B356" i="21"/>
  <c r="C356" i="21"/>
  <c r="B357" i="21"/>
  <c r="C357" i="21"/>
  <c r="B358" i="21"/>
  <c r="C358" i="21"/>
  <c r="B359" i="21"/>
  <c r="C359" i="21"/>
  <c r="B360" i="21"/>
  <c r="C360" i="21"/>
  <c r="B361" i="21"/>
  <c r="C361" i="21"/>
  <c r="B362" i="21"/>
  <c r="C362" i="21"/>
  <c r="B363" i="21"/>
  <c r="C363" i="21"/>
  <c r="B364" i="21"/>
  <c r="C364" i="21"/>
  <c r="B365" i="21"/>
  <c r="C365" i="21"/>
  <c r="B366" i="21"/>
  <c r="C366" i="21"/>
  <c r="B367" i="21"/>
  <c r="C367" i="21"/>
  <c r="B368" i="21"/>
  <c r="C368" i="21"/>
  <c r="B369" i="21"/>
  <c r="C369" i="21"/>
  <c r="B370" i="21"/>
  <c r="C370" i="21"/>
  <c r="B371" i="21"/>
  <c r="C371" i="21"/>
  <c r="B372" i="21"/>
  <c r="C372" i="21"/>
  <c r="B373" i="21"/>
  <c r="C373" i="21"/>
  <c r="B374" i="21"/>
  <c r="C374" i="21"/>
  <c r="B375" i="21"/>
  <c r="C375" i="21"/>
  <c r="B376" i="21"/>
  <c r="C376" i="21"/>
  <c r="B377" i="21"/>
  <c r="C377" i="21"/>
  <c r="B378" i="21"/>
  <c r="C378" i="21"/>
  <c r="B379" i="21"/>
  <c r="C379" i="21"/>
  <c r="B380" i="21"/>
  <c r="C380" i="21"/>
  <c r="B381" i="21"/>
  <c r="C381" i="21"/>
  <c r="B382" i="21"/>
  <c r="C382" i="21"/>
  <c r="B383" i="21"/>
  <c r="C383" i="21"/>
  <c r="B384" i="21"/>
  <c r="C384" i="21"/>
  <c r="B385" i="21"/>
  <c r="C385" i="21"/>
  <c r="B386" i="21"/>
  <c r="C386" i="21"/>
  <c r="B387" i="21"/>
  <c r="C387" i="21"/>
  <c r="B388" i="21"/>
  <c r="C388" i="21"/>
  <c r="B389" i="21"/>
  <c r="C389" i="21"/>
  <c r="B390" i="21"/>
  <c r="C390" i="21"/>
  <c r="B391" i="21"/>
  <c r="C391" i="21"/>
  <c r="B392" i="21"/>
  <c r="C392" i="21"/>
  <c r="B393" i="21"/>
  <c r="C393" i="21"/>
  <c r="B394" i="21"/>
  <c r="C394" i="21"/>
  <c r="B395" i="21"/>
  <c r="C395" i="21"/>
  <c r="B396" i="21"/>
  <c r="C396" i="21"/>
  <c r="B397" i="21"/>
  <c r="C397" i="21"/>
  <c r="B398" i="21"/>
  <c r="C398" i="21"/>
  <c r="B399" i="21"/>
  <c r="C399" i="21"/>
  <c r="B400" i="21"/>
  <c r="C400" i="21"/>
  <c r="B401" i="21"/>
  <c r="C401" i="21"/>
  <c r="B402" i="21"/>
  <c r="C402" i="21"/>
  <c r="B403" i="21"/>
  <c r="C403" i="21"/>
  <c r="B404" i="21"/>
  <c r="C404" i="21"/>
  <c r="B405" i="21"/>
  <c r="C405" i="21"/>
  <c r="B406" i="21"/>
  <c r="C406" i="21"/>
  <c r="B407" i="21"/>
  <c r="C407" i="21"/>
  <c r="B408" i="21"/>
  <c r="C408" i="21"/>
  <c r="B409" i="21"/>
  <c r="C409" i="21"/>
  <c r="B410" i="21"/>
  <c r="C410" i="21"/>
  <c r="B411" i="21"/>
  <c r="C411" i="21"/>
  <c r="B412" i="21"/>
  <c r="C412" i="21"/>
  <c r="B413" i="21"/>
  <c r="C413" i="21"/>
  <c r="B414" i="21"/>
  <c r="C414" i="21"/>
  <c r="B415" i="21"/>
  <c r="C415" i="21"/>
  <c r="B416" i="21"/>
  <c r="C416" i="21"/>
  <c r="B417" i="21"/>
  <c r="C417" i="21"/>
  <c r="B418" i="21"/>
  <c r="C418" i="21"/>
  <c r="B419" i="21"/>
  <c r="C419" i="21"/>
  <c r="B420" i="21"/>
  <c r="C420" i="21"/>
  <c r="B421" i="21"/>
  <c r="C421" i="21"/>
  <c r="B422" i="21"/>
  <c r="C422" i="21"/>
  <c r="B423" i="21"/>
  <c r="C423" i="21"/>
  <c r="B424" i="21"/>
  <c r="C424" i="21"/>
  <c r="B425" i="21"/>
  <c r="C425" i="21"/>
  <c r="B426" i="21"/>
  <c r="C426" i="21"/>
  <c r="B427" i="21"/>
  <c r="C427" i="21"/>
  <c r="B428" i="21"/>
  <c r="C428" i="21"/>
  <c r="B429" i="21"/>
  <c r="C429" i="21"/>
  <c r="B430" i="21"/>
  <c r="C430" i="21"/>
  <c r="B431" i="21"/>
  <c r="C431" i="21"/>
  <c r="B432" i="21"/>
  <c r="C432" i="21"/>
  <c r="B433" i="21"/>
  <c r="C433" i="21"/>
  <c r="B434" i="21"/>
  <c r="C434" i="21"/>
  <c r="B435" i="21"/>
  <c r="C435" i="21"/>
  <c r="B436" i="21"/>
  <c r="C436" i="21"/>
  <c r="B437" i="21"/>
  <c r="C437" i="21"/>
  <c r="B438" i="21"/>
  <c r="C438" i="21"/>
  <c r="B439" i="21"/>
  <c r="C439" i="21"/>
  <c r="B440" i="21"/>
  <c r="C440" i="21"/>
  <c r="B441" i="21"/>
  <c r="C441" i="21"/>
  <c r="B442" i="21"/>
  <c r="C442" i="21"/>
  <c r="B443" i="21"/>
  <c r="C443" i="21"/>
  <c r="B444" i="21"/>
  <c r="C444" i="21"/>
  <c r="B445" i="21"/>
  <c r="C445" i="21"/>
  <c r="C2" i="21"/>
  <c r="B2" i="21"/>
  <c r="M160" i="14"/>
  <c r="L160" i="14"/>
  <c r="K160" i="14"/>
  <c r="J160" i="14"/>
  <c r="I160" i="14"/>
  <c r="H160" i="14"/>
  <c r="G160" i="14"/>
  <c r="F160" i="14"/>
  <c r="E160" i="14"/>
  <c r="D160" i="14"/>
  <c r="C160" i="14"/>
  <c r="M159" i="14"/>
  <c r="L159" i="14"/>
  <c r="K159" i="14"/>
  <c r="J159" i="14"/>
  <c r="I159" i="14"/>
  <c r="H159" i="14"/>
  <c r="G159" i="14"/>
  <c r="F159" i="14"/>
  <c r="E159" i="14"/>
  <c r="D159" i="14"/>
  <c r="C159" i="14"/>
  <c r="M158" i="14"/>
  <c r="L158" i="14"/>
  <c r="K158" i="14"/>
  <c r="J158" i="14"/>
  <c r="I158" i="14"/>
  <c r="H158" i="14"/>
  <c r="G158" i="14"/>
  <c r="F158" i="14"/>
  <c r="E158" i="14"/>
  <c r="D158" i="14"/>
  <c r="C158" i="14"/>
  <c r="M157" i="14"/>
  <c r="L157" i="14"/>
  <c r="K157" i="14"/>
  <c r="J157" i="14"/>
  <c r="I157" i="14"/>
  <c r="H157" i="14"/>
  <c r="G157" i="14"/>
  <c r="F157" i="14"/>
  <c r="E157" i="14"/>
  <c r="D157" i="14"/>
  <c r="C157" i="14"/>
  <c r="M156" i="14"/>
  <c r="L156" i="14"/>
  <c r="K156" i="14"/>
  <c r="J156" i="14"/>
  <c r="I156" i="14"/>
  <c r="H156" i="14"/>
  <c r="G156" i="14"/>
  <c r="F156" i="14"/>
  <c r="E156" i="14"/>
  <c r="D156" i="14"/>
  <c r="C156" i="14"/>
  <c r="M153" i="14"/>
  <c r="L153" i="14"/>
  <c r="K153" i="14"/>
  <c r="J153" i="14"/>
  <c r="I153" i="14"/>
  <c r="H153" i="14"/>
  <c r="G153" i="14"/>
  <c r="F153" i="14"/>
  <c r="E153" i="14"/>
  <c r="D153" i="14"/>
  <c r="C153" i="14"/>
  <c r="M152" i="14"/>
  <c r="L152" i="14"/>
  <c r="K152" i="14"/>
  <c r="J152" i="14"/>
  <c r="I152" i="14"/>
  <c r="H152" i="14"/>
  <c r="G152" i="14"/>
  <c r="F152" i="14"/>
  <c r="E152" i="14"/>
  <c r="D152" i="14"/>
  <c r="C152" i="14"/>
  <c r="M151" i="14"/>
  <c r="L151" i="14"/>
  <c r="K151" i="14"/>
  <c r="J151" i="14"/>
  <c r="I151" i="14"/>
  <c r="H151" i="14"/>
  <c r="G151" i="14"/>
  <c r="F151" i="14"/>
  <c r="E151" i="14"/>
  <c r="D151" i="14"/>
  <c r="C151" i="14"/>
  <c r="M150" i="14"/>
  <c r="L150" i="14"/>
  <c r="K150" i="14"/>
  <c r="J150" i="14"/>
  <c r="I150" i="14"/>
  <c r="H150" i="14"/>
  <c r="G150" i="14"/>
  <c r="F150" i="14"/>
  <c r="E150" i="14"/>
  <c r="D150" i="14"/>
  <c r="C150" i="14"/>
  <c r="M149" i="14"/>
  <c r="L149" i="14"/>
  <c r="K149" i="14"/>
  <c r="J149" i="14"/>
  <c r="I149" i="14"/>
  <c r="H149" i="14"/>
  <c r="G149" i="14"/>
  <c r="F149" i="14"/>
  <c r="E149" i="14"/>
  <c r="D149" i="14"/>
  <c r="C149" i="14"/>
  <c r="M148" i="14"/>
  <c r="L148" i="14"/>
  <c r="K148" i="14"/>
  <c r="J148" i="14"/>
  <c r="I148" i="14"/>
  <c r="H148" i="14"/>
  <c r="G148" i="14"/>
  <c r="F148" i="14"/>
  <c r="E148" i="14"/>
  <c r="D148" i="14"/>
  <c r="C148" i="14"/>
  <c r="M147" i="14"/>
  <c r="L147" i="14"/>
  <c r="K147" i="14"/>
  <c r="J147" i="14"/>
  <c r="I147" i="14"/>
  <c r="H147" i="14"/>
  <c r="G147" i="14"/>
  <c r="F147" i="14"/>
  <c r="E147" i="14"/>
  <c r="D147" i="14"/>
  <c r="C147" i="14"/>
  <c r="M145" i="14"/>
  <c r="L145" i="14"/>
  <c r="K145" i="14"/>
  <c r="J145" i="14"/>
  <c r="I145" i="14"/>
  <c r="H145" i="14"/>
  <c r="G145" i="14"/>
  <c r="F145" i="14"/>
  <c r="E145" i="14"/>
  <c r="D145" i="14"/>
  <c r="C145" i="14"/>
  <c r="M144" i="14"/>
  <c r="L144" i="14"/>
  <c r="K144" i="14"/>
  <c r="J144" i="14"/>
  <c r="I144" i="14"/>
  <c r="H144" i="14"/>
  <c r="G144" i="14"/>
  <c r="F144" i="14"/>
  <c r="E144" i="14"/>
  <c r="D144" i="14"/>
  <c r="C144" i="14"/>
  <c r="M143" i="14"/>
  <c r="L143" i="14"/>
  <c r="K143" i="14"/>
  <c r="J143" i="14"/>
  <c r="I143" i="14"/>
  <c r="H143" i="14"/>
  <c r="G143" i="14"/>
  <c r="F143" i="14"/>
  <c r="E143" i="14"/>
  <c r="D143" i="14"/>
  <c r="C143" i="14"/>
  <c r="M142" i="14"/>
  <c r="L142" i="14"/>
  <c r="K142" i="14"/>
  <c r="J142" i="14"/>
  <c r="I142" i="14"/>
  <c r="H142" i="14"/>
  <c r="G142" i="14"/>
  <c r="F142" i="14"/>
  <c r="E142" i="14"/>
  <c r="D142" i="14"/>
  <c r="C142" i="14"/>
  <c r="M140" i="14"/>
  <c r="L140" i="14"/>
  <c r="K140" i="14"/>
  <c r="J140" i="14"/>
  <c r="I140" i="14"/>
  <c r="H140" i="14"/>
  <c r="G140" i="14"/>
  <c r="F140" i="14"/>
  <c r="E140" i="14"/>
  <c r="D140" i="14"/>
  <c r="C140" i="14"/>
  <c r="M139" i="14"/>
  <c r="L139" i="14"/>
  <c r="K139" i="14"/>
  <c r="J139" i="14"/>
  <c r="I139" i="14"/>
  <c r="H139" i="14"/>
  <c r="G139" i="14"/>
  <c r="F139" i="14"/>
  <c r="E139" i="14"/>
  <c r="D139" i="14"/>
  <c r="C139" i="14"/>
  <c r="M138" i="14"/>
  <c r="L138" i="14"/>
  <c r="K138" i="14"/>
  <c r="J138" i="14"/>
  <c r="I138" i="14"/>
  <c r="H138" i="14"/>
  <c r="G138" i="14"/>
  <c r="F138" i="14"/>
  <c r="E138" i="14"/>
  <c r="D138" i="14"/>
  <c r="C138" i="14"/>
  <c r="M137" i="14"/>
  <c r="L137" i="14"/>
  <c r="K137" i="14"/>
  <c r="J137" i="14"/>
  <c r="I137" i="14"/>
  <c r="H137" i="14"/>
  <c r="G137" i="14"/>
  <c r="F137" i="14"/>
  <c r="E137" i="14"/>
  <c r="D137" i="14"/>
  <c r="C137" i="14"/>
  <c r="M136" i="14"/>
  <c r="L136" i="14"/>
  <c r="K136" i="14"/>
  <c r="J136" i="14"/>
  <c r="I136" i="14"/>
  <c r="H136" i="14"/>
  <c r="G136" i="14"/>
  <c r="F136" i="14"/>
  <c r="E136" i="14"/>
  <c r="D136" i="14"/>
  <c r="C136" i="14"/>
  <c r="M135" i="14"/>
  <c r="L135" i="14"/>
  <c r="K135" i="14"/>
  <c r="J135" i="14"/>
  <c r="I135" i="14"/>
  <c r="H135" i="14"/>
  <c r="G135" i="14"/>
  <c r="F135" i="14"/>
  <c r="E135" i="14"/>
  <c r="D135" i="14"/>
  <c r="C135" i="14"/>
  <c r="M134" i="14"/>
  <c r="L134" i="14"/>
  <c r="K134" i="14"/>
  <c r="J134" i="14"/>
  <c r="I134" i="14"/>
  <c r="H134" i="14"/>
  <c r="G134" i="14"/>
  <c r="F134" i="14"/>
  <c r="E134" i="14"/>
  <c r="D134" i="14"/>
  <c r="C134" i="14"/>
  <c r="M133" i="14"/>
  <c r="L133" i="14"/>
  <c r="K133" i="14"/>
  <c r="J133" i="14"/>
  <c r="I133" i="14"/>
  <c r="H133" i="14"/>
  <c r="G133" i="14"/>
  <c r="F133" i="14"/>
  <c r="E133" i="14"/>
  <c r="D133" i="14"/>
  <c r="C133" i="14"/>
  <c r="M132" i="14"/>
  <c r="L132" i="14"/>
  <c r="K132" i="14"/>
  <c r="J132" i="14"/>
  <c r="I132" i="14"/>
  <c r="H132" i="14"/>
  <c r="G132" i="14"/>
  <c r="F132" i="14"/>
  <c r="E132" i="14"/>
  <c r="D132" i="14"/>
  <c r="C132" i="14"/>
  <c r="M131" i="14"/>
  <c r="L131" i="14"/>
  <c r="K131" i="14"/>
  <c r="J131" i="14"/>
  <c r="I131" i="14"/>
  <c r="H131" i="14"/>
  <c r="G131" i="14"/>
  <c r="F131" i="14"/>
  <c r="E131" i="14"/>
  <c r="D131" i="14"/>
  <c r="C131" i="14"/>
  <c r="M130" i="14"/>
  <c r="L130" i="14"/>
  <c r="K130" i="14"/>
  <c r="J130" i="14"/>
  <c r="I130" i="14"/>
  <c r="H130" i="14"/>
  <c r="G130" i="14"/>
  <c r="F130" i="14"/>
  <c r="E130" i="14"/>
  <c r="D130" i="14"/>
  <c r="C130" i="14"/>
  <c r="M129" i="14"/>
  <c r="L129" i="14"/>
  <c r="K129" i="14"/>
  <c r="J129" i="14"/>
  <c r="I129" i="14"/>
  <c r="H129" i="14"/>
  <c r="G129" i="14"/>
  <c r="F129" i="14"/>
  <c r="E129" i="14"/>
  <c r="D129" i="14"/>
  <c r="C129" i="14"/>
  <c r="M128" i="14"/>
  <c r="L128" i="14"/>
  <c r="K128" i="14"/>
  <c r="J128" i="14"/>
  <c r="I128" i="14"/>
  <c r="H128" i="14"/>
  <c r="G128" i="14"/>
  <c r="F128" i="14"/>
  <c r="E128" i="14"/>
  <c r="D128" i="14"/>
  <c r="C128" i="14"/>
  <c r="M126" i="14"/>
  <c r="L126" i="14"/>
  <c r="K126" i="14"/>
  <c r="J126" i="14"/>
  <c r="I126" i="14"/>
  <c r="H126" i="14"/>
  <c r="G126" i="14"/>
  <c r="F126" i="14"/>
  <c r="E126" i="14"/>
  <c r="D126" i="14"/>
  <c r="C126" i="14"/>
  <c r="M125" i="14"/>
  <c r="L125" i="14"/>
  <c r="K125" i="14"/>
  <c r="J125" i="14"/>
  <c r="I125" i="14"/>
  <c r="H125" i="14"/>
  <c r="G125" i="14"/>
  <c r="F125" i="14"/>
  <c r="E125" i="14"/>
  <c r="D125" i="14"/>
  <c r="C125" i="14"/>
  <c r="M124" i="14"/>
  <c r="L124" i="14"/>
  <c r="K124" i="14"/>
  <c r="J124" i="14"/>
  <c r="I124" i="14"/>
  <c r="H124" i="14"/>
  <c r="G124" i="14"/>
  <c r="F124" i="14"/>
  <c r="E124" i="14"/>
  <c r="D124" i="14"/>
  <c r="C124" i="14"/>
  <c r="M123" i="14"/>
  <c r="L123" i="14"/>
  <c r="K123" i="14"/>
  <c r="J123" i="14"/>
  <c r="I123" i="14"/>
  <c r="H123" i="14"/>
  <c r="G123" i="14"/>
  <c r="F123" i="14"/>
  <c r="E123" i="14"/>
  <c r="D123" i="14"/>
  <c r="C123" i="14"/>
  <c r="M122" i="14"/>
  <c r="L122" i="14"/>
  <c r="K122" i="14"/>
  <c r="J122" i="14"/>
  <c r="I122" i="14"/>
  <c r="H122" i="14"/>
  <c r="G122" i="14"/>
  <c r="F122" i="14"/>
  <c r="E122" i="14"/>
  <c r="D122" i="14"/>
  <c r="C122" i="14"/>
  <c r="M121" i="14"/>
  <c r="L121" i="14"/>
  <c r="K121" i="14"/>
  <c r="J121" i="14"/>
  <c r="I121" i="14"/>
  <c r="H121" i="14"/>
  <c r="G121" i="14"/>
  <c r="F121" i="14"/>
  <c r="E121" i="14"/>
  <c r="D121" i="14"/>
  <c r="C121" i="14"/>
  <c r="M120" i="14"/>
  <c r="L120" i="14"/>
  <c r="K120" i="14"/>
  <c r="J120" i="14"/>
  <c r="I120" i="14"/>
  <c r="H120" i="14"/>
  <c r="G120" i="14"/>
  <c r="F120" i="14"/>
  <c r="E120" i="14"/>
  <c r="D120" i="14"/>
  <c r="C120" i="14"/>
  <c r="M119" i="14"/>
  <c r="L119" i="14"/>
  <c r="K119" i="14"/>
  <c r="J119" i="14"/>
  <c r="I119" i="14"/>
  <c r="H119" i="14"/>
  <c r="G119" i="14"/>
  <c r="F119" i="14"/>
  <c r="E119" i="14"/>
  <c r="D119" i="14"/>
  <c r="C119" i="14"/>
  <c r="M118" i="14"/>
  <c r="L118" i="14"/>
  <c r="K118" i="14"/>
  <c r="J118" i="14"/>
  <c r="I118" i="14"/>
  <c r="H118" i="14"/>
  <c r="G118" i="14"/>
  <c r="F118" i="14"/>
  <c r="E118" i="14"/>
  <c r="D118" i="14"/>
  <c r="C118" i="14"/>
  <c r="M117" i="14"/>
  <c r="L117" i="14"/>
  <c r="K117" i="14"/>
  <c r="J117" i="14"/>
  <c r="I117" i="14"/>
  <c r="H117" i="14"/>
  <c r="G117" i="14"/>
  <c r="F117" i="14"/>
  <c r="E117" i="14"/>
  <c r="D117" i="14"/>
  <c r="C117" i="14"/>
  <c r="M116" i="14"/>
  <c r="L116" i="14"/>
  <c r="K116" i="14"/>
  <c r="J116" i="14"/>
  <c r="I116" i="14"/>
  <c r="H116" i="14"/>
  <c r="G116" i="14"/>
  <c r="F116" i="14"/>
  <c r="E116" i="14"/>
  <c r="D116" i="14"/>
  <c r="C116" i="14"/>
  <c r="M115" i="14"/>
  <c r="L115" i="14"/>
  <c r="K115" i="14"/>
  <c r="J115" i="14"/>
  <c r="I115" i="14"/>
  <c r="H115" i="14"/>
  <c r="G115" i="14"/>
  <c r="F115" i="14"/>
  <c r="E115" i="14"/>
  <c r="D115" i="14"/>
  <c r="C115" i="14"/>
  <c r="M113" i="14"/>
  <c r="L113" i="14"/>
  <c r="K113" i="14"/>
  <c r="J113" i="14"/>
  <c r="I113" i="14"/>
  <c r="H113" i="14"/>
  <c r="G113" i="14"/>
  <c r="F113" i="14"/>
  <c r="E113" i="14"/>
  <c r="D113" i="14"/>
  <c r="C113" i="14"/>
  <c r="M112" i="14"/>
  <c r="L112" i="14"/>
  <c r="K112" i="14"/>
  <c r="J112" i="14"/>
  <c r="I112" i="14"/>
  <c r="H112" i="14"/>
  <c r="G112" i="14"/>
  <c r="F112" i="14"/>
  <c r="E112" i="14"/>
  <c r="D112" i="14"/>
  <c r="C112" i="14"/>
  <c r="M111" i="14"/>
  <c r="L111" i="14"/>
  <c r="K111" i="14"/>
  <c r="J111" i="14"/>
  <c r="I111" i="14"/>
  <c r="H111" i="14"/>
  <c r="G111" i="14"/>
  <c r="F111" i="14"/>
  <c r="E111" i="14"/>
  <c r="D111" i="14"/>
  <c r="C111" i="14"/>
  <c r="M110" i="14"/>
  <c r="L110" i="14"/>
  <c r="K110" i="14"/>
  <c r="J110" i="14"/>
  <c r="I110" i="14"/>
  <c r="H110" i="14"/>
  <c r="G110" i="14"/>
  <c r="F110" i="14"/>
  <c r="E110" i="14"/>
  <c r="D110" i="14"/>
  <c r="C110" i="14"/>
  <c r="M109" i="14"/>
  <c r="L109" i="14"/>
  <c r="K109" i="14"/>
  <c r="J109" i="14"/>
  <c r="I109" i="14"/>
  <c r="H109" i="14"/>
  <c r="G109" i="14"/>
  <c r="F109" i="14"/>
  <c r="E109" i="14"/>
  <c r="D109" i="14"/>
  <c r="C109" i="14"/>
  <c r="M108" i="14"/>
  <c r="L108" i="14"/>
  <c r="K108" i="14"/>
  <c r="J108" i="14"/>
  <c r="I108" i="14"/>
  <c r="H108" i="14"/>
  <c r="G108" i="14"/>
  <c r="F108" i="14"/>
  <c r="E108" i="14"/>
  <c r="D108" i="14"/>
  <c r="C108" i="14"/>
  <c r="M107" i="14"/>
  <c r="L107" i="14"/>
  <c r="K107" i="14"/>
  <c r="J107" i="14"/>
  <c r="I107" i="14"/>
  <c r="H107" i="14"/>
  <c r="G107" i="14"/>
  <c r="F107" i="14"/>
  <c r="E107" i="14"/>
  <c r="D107" i="14"/>
  <c r="C107" i="14"/>
  <c r="M106" i="14"/>
  <c r="L106" i="14"/>
  <c r="K106" i="14"/>
  <c r="J106" i="14"/>
  <c r="I106" i="14"/>
  <c r="H106" i="14"/>
  <c r="G106" i="14"/>
  <c r="F106" i="14"/>
  <c r="E106" i="14"/>
  <c r="D106" i="14"/>
  <c r="C106" i="14"/>
  <c r="M105" i="14"/>
  <c r="L105" i="14"/>
  <c r="K105" i="14"/>
  <c r="J105" i="14"/>
  <c r="I105" i="14"/>
  <c r="H105" i="14"/>
  <c r="G105" i="14"/>
  <c r="F105" i="14"/>
  <c r="E105" i="14"/>
  <c r="D105" i="14"/>
  <c r="C105" i="14"/>
  <c r="M104" i="14"/>
  <c r="L104" i="14"/>
  <c r="K104" i="14"/>
  <c r="J104" i="14"/>
  <c r="I104" i="14"/>
  <c r="H104" i="14"/>
  <c r="G104" i="14"/>
  <c r="F104" i="14"/>
  <c r="E104" i="14"/>
  <c r="D104" i="14"/>
  <c r="C104" i="14"/>
  <c r="M103" i="14"/>
  <c r="L103" i="14"/>
  <c r="K103" i="14"/>
  <c r="J103" i="14"/>
  <c r="I103" i="14"/>
  <c r="H103" i="14"/>
  <c r="G103" i="14"/>
  <c r="F103" i="14"/>
  <c r="E103" i="14"/>
  <c r="D103" i="14"/>
  <c r="C103" i="14"/>
  <c r="M102" i="14"/>
  <c r="L102" i="14"/>
  <c r="K102" i="14"/>
  <c r="J102" i="14"/>
  <c r="I102" i="14"/>
  <c r="H102" i="14"/>
  <c r="G102" i="14"/>
  <c r="F102" i="14"/>
  <c r="E102" i="14"/>
  <c r="D102" i="14"/>
  <c r="C102" i="14"/>
  <c r="M101" i="14"/>
  <c r="L101" i="14"/>
  <c r="K101" i="14"/>
  <c r="J101" i="14"/>
  <c r="I101" i="14"/>
  <c r="H101" i="14"/>
  <c r="G101" i="14"/>
  <c r="F101" i="14"/>
  <c r="E101" i="14"/>
  <c r="D101" i="14"/>
  <c r="C101" i="14"/>
  <c r="M100" i="14"/>
  <c r="L100" i="14"/>
  <c r="K100" i="14"/>
  <c r="J100" i="14"/>
  <c r="I100" i="14"/>
  <c r="H100" i="14"/>
  <c r="G100" i="14"/>
  <c r="F100" i="14"/>
  <c r="E100" i="14"/>
  <c r="D100" i="14"/>
  <c r="C100" i="14"/>
  <c r="M99" i="14"/>
  <c r="L99" i="14"/>
  <c r="K99" i="14"/>
  <c r="J99" i="14"/>
  <c r="I99" i="14"/>
  <c r="H99" i="14"/>
  <c r="G99" i="14"/>
  <c r="F99" i="14"/>
  <c r="E99" i="14"/>
  <c r="D99" i="14"/>
  <c r="C99" i="14"/>
  <c r="M98" i="14"/>
  <c r="L98" i="14"/>
  <c r="K98" i="14"/>
  <c r="J98" i="14"/>
  <c r="I98" i="14"/>
  <c r="H98" i="14"/>
  <c r="G98" i="14"/>
  <c r="F98" i="14"/>
  <c r="E98" i="14"/>
  <c r="D98" i="14"/>
  <c r="C98" i="14"/>
  <c r="M97" i="14"/>
  <c r="L97" i="14"/>
  <c r="K97" i="14"/>
  <c r="J97" i="14"/>
  <c r="I97" i="14"/>
  <c r="H97" i="14"/>
  <c r="G97" i="14"/>
  <c r="F97" i="14"/>
  <c r="E97" i="14"/>
  <c r="D97" i="14"/>
  <c r="C97" i="14"/>
  <c r="M96" i="14"/>
  <c r="L96" i="14"/>
  <c r="K96" i="14"/>
  <c r="J96" i="14"/>
  <c r="I96" i="14"/>
  <c r="H96" i="14"/>
  <c r="G96" i="14"/>
  <c r="F96" i="14"/>
  <c r="E96" i="14"/>
  <c r="D96" i="14"/>
  <c r="C96" i="14"/>
  <c r="M95" i="14"/>
  <c r="L95" i="14"/>
  <c r="K95" i="14"/>
  <c r="J95" i="14"/>
  <c r="I95" i="14"/>
  <c r="H95" i="14"/>
  <c r="G95" i="14"/>
  <c r="F95" i="14"/>
  <c r="E95" i="14"/>
  <c r="D95" i="14"/>
  <c r="C95" i="14"/>
  <c r="M93" i="14"/>
  <c r="L93" i="14"/>
  <c r="K93" i="14"/>
  <c r="J93" i="14"/>
  <c r="I93" i="14"/>
  <c r="H93" i="14"/>
  <c r="G93" i="14"/>
  <c r="F93" i="14"/>
  <c r="E93" i="14"/>
  <c r="D93" i="14"/>
  <c r="C93" i="14"/>
  <c r="M92" i="14"/>
  <c r="L92" i="14"/>
  <c r="K92" i="14"/>
  <c r="J92" i="14"/>
  <c r="I92" i="14"/>
  <c r="H92" i="14"/>
  <c r="G92" i="14"/>
  <c r="F92" i="14"/>
  <c r="E92" i="14"/>
  <c r="D92" i="14"/>
  <c r="C92" i="14"/>
  <c r="M91" i="14"/>
  <c r="L91" i="14"/>
  <c r="K91" i="14"/>
  <c r="J91" i="14"/>
  <c r="I91" i="14"/>
  <c r="H91" i="14"/>
  <c r="G91" i="14"/>
  <c r="F91" i="14"/>
  <c r="E91" i="14"/>
  <c r="D91" i="14"/>
  <c r="C91" i="14"/>
  <c r="M90" i="14"/>
  <c r="L90" i="14"/>
  <c r="K90" i="14"/>
  <c r="J90" i="14"/>
  <c r="I90" i="14"/>
  <c r="H90" i="14"/>
  <c r="G90" i="14"/>
  <c r="F90" i="14"/>
  <c r="E90" i="14"/>
  <c r="D90" i="14"/>
  <c r="C90" i="14"/>
  <c r="M89" i="14"/>
  <c r="L89" i="14"/>
  <c r="K89" i="14"/>
  <c r="J89" i="14"/>
  <c r="I89" i="14"/>
  <c r="H89" i="14"/>
  <c r="G89" i="14"/>
  <c r="F89" i="14"/>
  <c r="E89" i="14"/>
  <c r="D89" i="14"/>
  <c r="C89" i="14"/>
  <c r="M88" i="14"/>
  <c r="L88" i="14"/>
  <c r="K88" i="14"/>
  <c r="J88" i="14"/>
  <c r="I88" i="14"/>
  <c r="H88" i="14"/>
  <c r="G88" i="14"/>
  <c r="F88" i="14"/>
  <c r="E88" i="14"/>
  <c r="D88" i="14"/>
  <c r="C88" i="14"/>
  <c r="M87" i="14"/>
  <c r="L87" i="14"/>
  <c r="K87" i="14"/>
  <c r="J87" i="14"/>
  <c r="I87" i="14"/>
  <c r="H87" i="14"/>
  <c r="G87" i="14"/>
  <c r="F87" i="14"/>
  <c r="E87" i="14"/>
  <c r="D87" i="14"/>
  <c r="C87" i="14"/>
  <c r="M86" i="14"/>
  <c r="L86" i="14"/>
  <c r="K86" i="14"/>
  <c r="J86" i="14"/>
  <c r="I86" i="14"/>
  <c r="H86" i="14"/>
  <c r="G86" i="14"/>
  <c r="F86" i="14"/>
  <c r="E86" i="14"/>
  <c r="D86" i="14"/>
  <c r="C86" i="14"/>
  <c r="M85" i="14"/>
  <c r="L85" i="14"/>
  <c r="K85" i="14"/>
  <c r="J85" i="14"/>
  <c r="I85" i="14"/>
  <c r="H85" i="14"/>
  <c r="G85" i="14"/>
  <c r="F85" i="14"/>
  <c r="E85" i="14"/>
  <c r="D85" i="14"/>
  <c r="C85" i="14"/>
  <c r="M84" i="14"/>
  <c r="L84" i="14"/>
  <c r="K84" i="14"/>
  <c r="J84" i="14"/>
  <c r="I84" i="14"/>
  <c r="H84" i="14"/>
  <c r="G84" i="14"/>
  <c r="F84" i="14"/>
  <c r="E84" i="14"/>
  <c r="D84" i="14"/>
  <c r="C84" i="14"/>
  <c r="M82" i="14"/>
  <c r="L82" i="14"/>
  <c r="K82" i="14"/>
  <c r="J82" i="14"/>
  <c r="I82" i="14"/>
  <c r="H82" i="14"/>
  <c r="G82" i="14"/>
  <c r="F82" i="14"/>
  <c r="E82" i="14"/>
  <c r="D82" i="14"/>
  <c r="C82" i="14"/>
  <c r="M81" i="14"/>
  <c r="L81" i="14"/>
  <c r="K81" i="14"/>
  <c r="J81" i="14"/>
  <c r="I81" i="14"/>
  <c r="H81" i="14"/>
  <c r="G81" i="14"/>
  <c r="F81" i="14"/>
  <c r="E81" i="14"/>
  <c r="D81" i="14"/>
  <c r="C81" i="14"/>
  <c r="M80" i="14"/>
  <c r="L80" i="14"/>
  <c r="K80" i="14"/>
  <c r="J80" i="14"/>
  <c r="I80" i="14"/>
  <c r="H80" i="14"/>
  <c r="G80" i="14"/>
  <c r="F80" i="14"/>
  <c r="E80" i="14"/>
  <c r="D80" i="14"/>
  <c r="C80" i="14"/>
  <c r="M79" i="14"/>
  <c r="L79" i="14"/>
  <c r="K79" i="14"/>
  <c r="J79" i="14"/>
  <c r="I79" i="14"/>
  <c r="H79" i="14"/>
  <c r="G79" i="14"/>
  <c r="F79" i="14"/>
  <c r="E79" i="14"/>
  <c r="D79" i="14"/>
  <c r="C79" i="14"/>
  <c r="M78" i="14"/>
  <c r="L78" i="14"/>
  <c r="K78" i="14"/>
  <c r="J78" i="14"/>
  <c r="I78" i="14"/>
  <c r="H78" i="14"/>
  <c r="G78" i="14"/>
  <c r="F78" i="14"/>
  <c r="E78" i="14"/>
  <c r="D78" i="14"/>
  <c r="C78" i="14"/>
  <c r="M76" i="14"/>
  <c r="L76" i="14"/>
  <c r="K76" i="14"/>
  <c r="J76" i="14"/>
  <c r="I76" i="14"/>
  <c r="H76" i="14"/>
  <c r="G76" i="14"/>
  <c r="F76" i="14"/>
  <c r="E76" i="14"/>
  <c r="D76" i="14"/>
  <c r="C76" i="14"/>
  <c r="M75" i="14"/>
  <c r="L75" i="14"/>
  <c r="K75" i="14"/>
  <c r="J75" i="14"/>
  <c r="I75" i="14"/>
  <c r="H75" i="14"/>
  <c r="G75" i="14"/>
  <c r="F75" i="14"/>
  <c r="E75" i="14"/>
  <c r="D75" i="14"/>
  <c r="C75" i="14"/>
  <c r="M74" i="14"/>
  <c r="L74" i="14"/>
  <c r="K74" i="14"/>
  <c r="J74" i="14"/>
  <c r="I74" i="14"/>
  <c r="H74" i="14"/>
  <c r="G74" i="14"/>
  <c r="F74" i="14"/>
  <c r="E74" i="14"/>
  <c r="D74" i="14"/>
  <c r="C74" i="14"/>
  <c r="M73" i="14"/>
  <c r="L73" i="14"/>
  <c r="K73" i="14"/>
  <c r="J73" i="14"/>
  <c r="I73" i="14"/>
  <c r="H73" i="14"/>
  <c r="G73" i="14"/>
  <c r="F73" i="14"/>
  <c r="E73" i="14"/>
  <c r="D73" i="14"/>
  <c r="C73" i="14"/>
  <c r="M72" i="14"/>
  <c r="L72" i="14"/>
  <c r="K72" i="14"/>
  <c r="J72" i="14"/>
  <c r="I72" i="14"/>
  <c r="H72" i="14"/>
  <c r="G72" i="14"/>
  <c r="F72" i="14"/>
  <c r="E72" i="14"/>
  <c r="D72" i="14"/>
  <c r="C72" i="14"/>
  <c r="M71" i="14"/>
  <c r="L71" i="14"/>
  <c r="K71" i="14"/>
  <c r="J71" i="14"/>
  <c r="I71" i="14"/>
  <c r="H71" i="14"/>
  <c r="G71" i="14"/>
  <c r="F71" i="14"/>
  <c r="E71" i="14"/>
  <c r="D71" i="14"/>
  <c r="C71" i="14"/>
  <c r="M70" i="14"/>
  <c r="L70" i="14"/>
  <c r="K70" i="14"/>
  <c r="J70" i="14"/>
  <c r="I70" i="14"/>
  <c r="H70" i="14"/>
  <c r="G70" i="14"/>
  <c r="F70" i="14"/>
  <c r="E70" i="14"/>
  <c r="D70" i="14"/>
  <c r="C70" i="14"/>
  <c r="M69" i="14"/>
  <c r="L69" i="14"/>
  <c r="K69" i="14"/>
  <c r="J69" i="14"/>
  <c r="I69" i="14"/>
  <c r="H69" i="14"/>
  <c r="G69" i="14"/>
  <c r="F69" i="14"/>
  <c r="E69" i="14"/>
  <c r="D69" i="14"/>
  <c r="C69" i="14"/>
  <c r="M68" i="14"/>
  <c r="L68" i="14"/>
  <c r="K68" i="14"/>
  <c r="J68" i="14"/>
  <c r="I68" i="14"/>
  <c r="H68" i="14"/>
  <c r="G68" i="14"/>
  <c r="F68" i="14"/>
  <c r="E68" i="14"/>
  <c r="D68" i="14"/>
  <c r="C68" i="14"/>
  <c r="M67" i="14"/>
  <c r="L67" i="14"/>
  <c r="K67" i="14"/>
  <c r="J67" i="14"/>
  <c r="I67" i="14"/>
  <c r="H67" i="14"/>
  <c r="G67" i="14"/>
  <c r="F67" i="14"/>
  <c r="E67" i="14"/>
  <c r="D67" i="14"/>
  <c r="C67" i="14"/>
  <c r="M65" i="14"/>
  <c r="L65" i="14"/>
  <c r="K65" i="14"/>
  <c r="J65" i="14"/>
  <c r="I65" i="14"/>
  <c r="H65" i="14"/>
  <c r="G65" i="14"/>
  <c r="F65" i="14"/>
  <c r="E65" i="14"/>
  <c r="D65" i="14"/>
  <c r="C65" i="14"/>
  <c r="M64" i="14"/>
  <c r="L64" i="14"/>
  <c r="K64" i="14"/>
  <c r="J64" i="14"/>
  <c r="I64" i="14"/>
  <c r="H64" i="14"/>
  <c r="G64" i="14"/>
  <c r="F64" i="14"/>
  <c r="E64" i="14"/>
  <c r="D64" i="14"/>
  <c r="C64" i="14"/>
  <c r="M63" i="14"/>
  <c r="L63" i="14"/>
  <c r="K63" i="14"/>
  <c r="J63" i="14"/>
  <c r="I63" i="14"/>
  <c r="H63" i="14"/>
  <c r="G63" i="14"/>
  <c r="F63" i="14"/>
  <c r="E63" i="14"/>
  <c r="D63" i="14"/>
  <c r="C63" i="14"/>
  <c r="M62" i="14"/>
  <c r="L62" i="14"/>
  <c r="K62" i="14"/>
  <c r="J62" i="14"/>
  <c r="I62" i="14"/>
  <c r="H62" i="14"/>
  <c r="G62" i="14"/>
  <c r="F62" i="14"/>
  <c r="E62" i="14"/>
  <c r="D62" i="14"/>
  <c r="C62" i="14"/>
  <c r="M61" i="14"/>
  <c r="L61" i="14"/>
  <c r="K61" i="14"/>
  <c r="J61" i="14"/>
  <c r="I61" i="14"/>
  <c r="H61" i="14"/>
  <c r="G61" i="14"/>
  <c r="F61" i="14"/>
  <c r="E61" i="14"/>
  <c r="D61" i="14"/>
  <c r="C61" i="14"/>
  <c r="M60" i="14"/>
  <c r="L60" i="14"/>
  <c r="K60" i="14"/>
  <c r="J60" i="14"/>
  <c r="I60" i="14"/>
  <c r="H60" i="14"/>
  <c r="G60" i="14"/>
  <c r="F60" i="14"/>
  <c r="E60" i="14"/>
  <c r="D60" i="14"/>
  <c r="C60" i="14"/>
  <c r="M59" i="14"/>
  <c r="L59" i="14"/>
  <c r="K59" i="14"/>
  <c r="J59" i="14"/>
  <c r="I59" i="14"/>
  <c r="H59" i="14"/>
  <c r="G59" i="14"/>
  <c r="F59" i="14"/>
  <c r="E59" i="14"/>
  <c r="D59" i="14"/>
  <c r="C59" i="14"/>
  <c r="M58" i="14"/>
  <c r="L58" i="14"/>
  <c r="K58" i="14"/>
  <c r="J58" i="14"/>
  <c r="I58" i="14"/>
  <c r="H58" i="14"/>
  <c r="G58" i="14"/>
  <c r="F58" i="14"/>
  <c r="E58" i="14"/>
  <c r="D58" i="14"/>
  <c r="C58" i="14"/>
  <c r="M57" i="14"/>
  <c r="L57" i="14"/>
  <c r="K57" i="14"/>
  <c r="J57" i="14"/>
  <c r="I57" i="14"/>
  <c r="H57" i="14"/>
  <c r="G57" i="14"/>
  <c r="F57" i="14"/>
  <c r="E57" i="14"/>
  <c r="D57" i="14"/>
  <c r="C57" i="14"/>
  <c r="M56" i="14"/>
  <c r="L56" i="14"/>
  <c r="K56" i="14"/>
  <c r="J56" i="14"/>
  <c r="I56" i="14"/>
  <c r="H56" i="14"/>
  <c r="G56" i="14"/>
  <c r="F56" i="14"/>
  <c r="E56" i="14"/>
  <c r="D56" i="14"/>
  <c r="C56" i="14"/>
  <c r="M55" i="14"/>
  <c r="L55" i="14"/>
  <c r="K55" i="14"/>
  <c r="J55" i="14"/>
  <c r="I55" i="14"/>
  <c r="H55" i="14"/>
  <c r="G55" i="14"/>
  <c r="F55" i="14"/>
  <c r="E55" i="14"/>
  <c r="D55" i="14"/>
  <c r="C55" i="14"/>
  <c r="M54" i="14"/>
  <c r="L54" i="14"/>
  <c r="K54" i="14"/>
  <c r="J54" i="14"/>
  <c r="I54" i="14"/>
  <c r="H54" i="14"/>
  <c r="G54" i="14"/>
  <c r="F54" i="14"/>
  <c r="E54" i="14"/>
  <c r="D54" i="14"/>
  <c r="C54" i="14"/>
  <c r="M53" i="14"/>
  <c r="L53" i="14"/>
  <c r="K53" i="14"/>
  <c r="J53" i="14"/>
  <c r="I53" i="14"/>
  <c r="H53" i="14"/>
  <c r="G53" i="14"/>
  <c r="F53" i="14"/>
  <c r="E53" i="14"/>
  <c r="D53" i="14"/>
  <c r="C53" i="14"/>
  <c r="M52" i="14"/>
  <c r="L52" i="14"/>
  <c r="K52" i="14"/>
  <c r="J52" i="14"/>
  <c r="I52" i="14"/>
  <c r="H52" i="14"/>
  <c r="G52" i="14"/>
  <c r="F52" i="14"/>
  <c r="E52" i="14"/>
  <c r="D52" i="14"/>
  <c r="C52" i="14"/>
  <c r="M50" i="14"/>
  <c r="L50" i="14"/>
  <c r="K50" i="14"/>
  <c r="J50" i="14"/>
  <c r="I50" i="14"/>
  <c r="H50" i="14"/>
  <c r="G50" i="14"/>
  <c r="F50" i="14"/>
  <c r="E50" i="14"/>
  <c r="D50" i="14"/>
  <c r="C50" i="14"/>
  <c r="M49" i="14"/>
  <c r="L49" i="14"/>
  <c r="K49" i="14"/>
  <c r="J49" i="14"/>
  <c r="I49" i="14"/>
  <c r="H49" i="14"/>
  <c r="G49" i="14"/>
  <c r="F49" i="14"/>
  <c r="E49" i="14"/>
  <c r="D49" i="14"/>
  <c r="C49" i="14"/>
  <c r="M48" i="14"/>
  <c r="L48" i="14"/>
  <c r="K48" i="14"/>
  <c r="J48" i="14"/>
  <c r="I48" i="14"/>
  <c r="H48" i="14"/>
  <c r="G48" i="14"/>
  <c r="F48" i="14"/>
  <c r="E48" i="14"/>
  <c r="D48" i="14"/>
  <c r="C48" i="14"/>
  <c r="M47" i="14"/>
  <c r="L47" i="14"/>
  <c r="K47" i="14"/>
  <c r="J47" i="14"/>
  <c r="I47" i="14"/>
  <c r="H47" i="14"/>
  <c r="G47" i="14"/>
  <c r="F47" i="14"/>
  <c r="E47" i="14"/>
  <c r="D47" i="14"/>
  <c r="C47" i="14"/>
  <c r="M46" i="14"/>
  <c r="L46" i="14"/>
  <c r="K46" i="14"/>
  <c r="J46" i="14"/>
  <c r="I46" i="14"/>
  <c r="H46" i="14"/>
  <c r="G46" i="14"/>
  <c r="F46" i="14"/>
  <c r="E46" i="14"/>
  <c r="D46" i="14"/>
  <c r="C46" i="14"/>
  <c r="M45" i="14"/>
  <c r="L45" i="14"/>
  <c r="K45" i="14"/>
  <c r="J45" i="14"/>
  <c r="I45" i="14"/>
  <c r="H45" i="14"/>
  <c r="G45" i="14"/>
  <c r="F45" i="14"/>
  <c r="E45" i="14"/>
  <c r="D45" i="14"/>
  <c r="C45" i="14"/>
  <c r="M44" i="14"/>
  <c r="L44" i="14"/>
  <c r="K44" i="14"/>
  <c r="J44" i="14"/>
  <c r="I44" i="14"/>
  <c r="H44" i="14"/>
  <c r="G44" i="14"/>
  <c r="F44" i="14"/>
  <c r="E44" i="14"/>
  <c r="D44" i="14"/>
  <c r="C44" i="14"/>
  <c r="M43" i="14"/>
  <c r="L43" i="14"/>
  <c r="K43" i="14"/>
  <c r="J43" i="14"/>
  <c r="I43" i="14"/>
  <c r="H43" i="14"/>
  <c r="G43" i="14"/>
  <c r="F43" i="14"/>
  <c r="E43" i="14"/>
  <c r="D43" i="14"/>
  <c r="C43" i="14"/>
  <c r="M42" i="14"/>
  <c r="L42" i="14"/>
  <c r="K42" i="14"/>
  <c r="J42" i="14"/>
  <c r="I42" i="14"/>
  <c r="H42" i="14"/>
  <c r="G42" i="14"/>
  <c r="F42" i="14"/>
  <c r="E42" i="14"/>
  <c r="D42" i="14"/>
  <c r="C42" i="14"/>
  <c r="M41" i="14"/>
  <c r="L41" i="14"/>
  <c r="K41" i="14"/>
  <c r="J41" i="14"/>
  <c r="I41" i="14"/>
  <c r="H41" i="14"/>
  <c r="G41" i="14"/>
  <c r="F41" i="14"/>
  <c r="E41" i="14"/>
  <c r="D41" i="14"/>
  <c r="C41" i="14"/>
  <c r="M39" i="14"/>
  <c r="L39" i="14"/>
  <c r="K39" i="14"/>
  <c r="J39" i="14"/>
  <c r="I39" i="14"/>
  <c r="H39" i="14"/>
  <c r="G39" i="14"/>
  <c r="F39" i="14"/>
  <c r="E39" i="14"/>
  <c r="D39" i="14"/>
  <c r="C39" i="14"/>
  <c r="M38" i="14"/>
  <c r="L38" i="14"/>
  <c r="K38" i="14"/>
  <c r="J38" i="14"/>
  <c r="I38" i="14"/>
  <c r="H38" i="14"/>
  <c r="G38" i="14"/>
  <c r="F38" i="14"/>
  <c r="E38" i="14"/>
  <c r="D38" i="14"/>
  <c r="C38" i="14"/>
  <c r="M37" i="14"/>
  <c r="L37" i="14"/>
  <c r="K37" i="14"/>
  <c r="J37" i="14"/>
  <c r="I37" i="14"/>
  <c r="H37" i="14"/>
  <c r="G37" i="14"/>
  <c r="F37" i="14"/>
  <c r="E37" i="14"/>
  <c r="D37" i="14"/>
  <c r="C37" i="14"/>
  <c r="M36" i="14"/>
  <c r="L36" i="14"/>
  <c r="K36" i="14"/>
  <c r="J36" i="14"/>
  <c r="I36" i="14"/>
  <c r="H36" i="14"/>
  <c r="G36" i="14"/>
  <c r="F36" i="14"/>
  <c r="E36" i="14"/>
  <c r="D36" i="14"/>
  <c r="C36" i="14"/>
  <c r="M34" i="14"/>
  <c r="L34" i="14"/>
  <c r="K34" i="14"/>
  <c r="J34" i="14"/>
  <c r="I34" i="14"/>
  <c r="H34" i="14"/>
  <c r="G34" i="14"/>
  <c r="F34" i="14"/>
  <c r="E34" i="14"/>
  <c r="D34" i="14"/>
  <c r="C34" i="14"/>
  <c r="M33" i="14"/>
  <c r="L33" i="14"/>
  <c r="K33" i="14"/>
  <c r="J33" i="14"/>
  <c r="I33" i="14"/>
  <c r="H33" i="14"/>
  <c r="G33" i="14"/>
  <c r="F33" i="14"/>
  <c r="E33" i="14"/>
  <c r="D33" i="14"/>
  <c r="C33" i="14"/>
  <c r="M32" i="14"/>
  <c r="L32" i="14"/>
  <c r="K32" i="14"/>
  <c r="J32" i="14"/>
  <c r="I32" i="14"/>
  <c r="H32" i="14"/>
  <c r="G32" i="14"/>
  <c r="F32" i="14"/>
  <c r="E32" i="14"/>
  <c r="D32" i="14"/>
  <c r="C32" i="14"/>
  <c r="M31" i="14"/>
  <c r="L31" i="14"/>
  <c r="K31" i="14"/>
  <c r="J31" i="14"/>
  <c r="I31" i="14"/>
  <c r="H31" i="14"/>
  <c r="G31" i="14"/>
  <c r="F31" i="14"/>
  <c r="E31" i="14"/>
  <c r="D31" i="14"/>
  <c r="C31" i="14"/>
  <c r="M29" i="14"/>
  <c r="L29" i="14"/>
  <c r="K29" i="14"/>
  <c r="J29" i="14"/>
  <c r="I29" i="14"/>
  <c r="H29" i="14"/>
  <c r="G29" i="14"/>
  <c r="F29" i="14"/>
  <c r="E29" i="14"/>
  <c r="D29" i="14"/>
  <c r="C29" i="14"/>
  <c r="M28" i="14"/>
  <c r="L28" i="14"/>
  <c r="K28" i="14"/>
  <c r="J28" i="14"/>
  <c r="I28" i="14"/>
  <c r="H28" i="14"/>
  <c r="G28" i="14"/>
  <c r="F28" i="14"/>
  <c r="E28" i="14"/>
  <c r="D28" i="14"/>
  <c r="C28" i="14"/>
  <c r="M27" i="14"/>
  <c r="L27" i="14"/>
  <c r="K27" i="14"/>
  <c r="J27" i="14"/>
  <c r="I27" i="14"/>
  <c r="H27" i="14"/>
  <c r="G27" i="14"/>
  <c r="F27" i="14"/>
  <c r="E27" i="14"/>
  <c r="D27" i="14"/>
  <c r="C27" i="14"/>
  <c r="M26" i="14"/>
  <c r="L26" i="14"/>
  <c r="K26" i="14"/>
  <c r="J26" i="14"/>
  <c r="I26" i="14"/>
  <c r="H26" i="14"/>
  <c r="G26" i="14"/>
  <c r="F26" i="14"/>
  <c r="E26" i="14"/>
  <c r="D26" i="14"/>
  <c r="C26" i="14"/>
  <c r="M25" i="14"/>
  <c r="L25" i="14"/>
  <c r="K25" i="14"/>
  <c r="J25" i="14"/>
  <c r="I25" i="14"/>
  <c r="H25" i="14"/>
  <c r="G25" i="14"/>
  <c r="F25" i="14"/>
  <c r="E25" i="14"/>
  <c r="D25" i="14"/>
  <c r="C25" i="14"/>
  <c r="M24" i="14"/>
  <c r="L24" i="14"/>
  <c r="K24" i="14"/>
  <c r="J24" i="14"/>
  <c r="I24" i="14"/>
  <c r="H24" i="14"/>
  <c r="G24" i="14"/>
  <c r="F24" i="14"/>
  <c r="E24" i="14"/>
  <c r="D24" i="14"/>
  <c r="C24" i="14"/>
  <c r="M23" i="14"/>
  <c r="L23" i="14"/>
  <c r="K23" i="14"/>
  <c r="J23" i="14"/>
  <c r="I23" i="14"/>
  <c r="H23" i="14"/>
  <c r="G23" i="14"/>
  <c r="F23" i="14"/>
  <c r="E23" i="14"/>
  <c r="D23" i="14"/>
  <c r="C23" i="14"/>
  <c r="M22" i="14"/>
  <c r="L22" i="14"/>
  <c r="K22" i="14"/>
  <c r="J22" i="14"/>
  <c r="I22" i="14"/>
  <c r="H22" i="14"/>
  <c r="G22" i="14"/>
  <c r="F22" i="14"/>
  <c r="E22" i="14"/>
  <c r="D22" i="14"/>
  <c r="C22" i="14"/>
  <c r="M21" i="14"/>
  <c r="L21" i="14"/>
  <c r="K21" i="14"/>
  <c r="J21" i="14"/>
  <c r="I21" i="14"/>
  <c r="H21" i="14"/>
  <c r="G21" i="14"/>
  <c r="F21" i="14"/>
  <c r="E21" i="14"/>
  <c r="D21" i="14"/>
  <c r="C21" i="14"/>
  <c r="M20" i="14"/>
  <c r="L20" i="14"/>
  <c r="K20" i="14"/>
  <c r="J20" i="14"/>
  <c r="I20" i="14"/>
  <c r="H20" i="14"/>
  <c r="G20" i="14"/>
  <c r="F20" i="14"/>
  <c r="E20" i="14"/>
  <c r="D20" i="14"/>
  <c r="C20" i="14"/>
  <c r="M19" i="14"/>
  <c r="L19" i="14"/>
  <c r="K19" i="14"/>
  <c r="J19" i="14"/>
  <c r="I19" i="14"/>
  <c r="H19" i="14"/>
  <c r="G19" i="14"/>
  <c r="F19" i="14"/>
  <c r="E19" i="14"/>
  <c r="D19" i="14"/>
  <c r="C19" i="14"/>
  <c r="M18" i="14"/>
  <c r="L18" i="14"/>
  <c r="K18" i="14"/>
  <c r="J18" i="14"/>
  <c r="I18" i="14"/>
  <c r="H18" i="14"/>
  <c r="G18" i="14"/>
  <c r="F18" i="14"/>
  <c r="E18" i="14"/>
  <c r="D18" i="14"/>
  <c r="C18" i="14"/>
  <c r="M16" i="14"/>
  <c r="L16" i="14"/>
  <c r="K16" i="14"/>
  <c r="J16" i="14"/>
  <c r="I16" i="14"/>
  <c r="H16" i="14"/>
  <c r="G16" i="14"/>
  <c r="F16" i="14"/>
  <c r="E16" i="14"/>
  <c r="D16" i="14"/>
  <c r="C16" i="14"/>
  <c r="M15" i="14"/>
  <c r="L15" i="14"/>
  <c r="K15" i="14"/>
  <c r="J15" i="14"/>
  <c r="I15" i="14"/>
  <c r="H15" i="14"/>
  <c r="G15" i="14"/>
  <c r="F15" i="14"/>
  <c r="E15" i="14"/>
  <c r="D15" i="14"/>
  <c r="C15" i="14"/>
  <c r="M14" i="14"/>
  <c r="L14" i="14"/>
  <c r="K14" i="14"/>
  <c r="J14" i="14"/>
  <c r="I14" i="14"/>
  <c r="H14" i="14"/>
  <c r="G14" i="14"/>
  <c r="F14" i="14"/>
  <c r="E14" i="14"/>
  <c r="D14" i="14"/>
  <c r="C14" i="14"/>
  <c r="M13" i="14"/>
  <c r="L13" i="14"/>
  <c r="K13" i="14"/>
  <c r="J13" i="14"/>
  <c r="I13" i="14"/>
  <c r="H13" i="14"/>
  <c r="G13" i="14"/>
  <c r="F13" i="14"/>
  <c r="E13" i="14"/>
  <c r="D13" i="14"/>
  <c r="C13" i="14"/>
  <c r="M12" i="14"/>
  <c r="L12" i="14"/>
  <c r="K12" i="14"/>
  <c r="J12" i="14"/>
  <c r="I12" i="14"/>
  <c r="H12" i="14"/>
  <c r="G12" i="14"/>
  <c r="F12" i="14"/>
  <c r="E12" i="14"/>
  <c r="D12" i="14"/>
  <c r="C12" i="14"/>
  <c r="M11" i="14"/>
  <c r="L11" i="14"/>
  <c r="K11" i="14"/>
  <c r="J11" i="14"/>
  <c r="I11" i="14"/>
  <c r="H11" i="14"/>
  <c r="G11" i="14"/>
  <c r="F11" i="14"/>
  <c r="E11" i="14"/>
  <c r="D11" i="14"/>
  <c r="C11" i="14"/>
  <c r="M10" i="14"/>
  <c r="L10" i="14"/>
  <c r="K10" i="14"/>
  <c r="J10" i="14"/>
  <c r="I10" i="14"/>
  <c r="H10" i="14"/>
  <c r="G10" i="14"/>
  <c r="F10" i="14"/>
  <c r="E10" i="14"/>
  <c r="D10" i="14"/>
  <c r="C10" i="14"/>
  <c r="M9" i="14"/>
  <c r="L9" i="14"/>
  <c r="K9" i="14"/>
  <c r="J9" i="14"/>
  <c r="I9" i="14"/>
  <c r="H9" i="14"/>
  <c r="G9" i="14"/>
  <c r="F9" i="14"/>
  <c r="E9" i="14"/>
  <c r="D9" i="14"/>
  <c r="C9" i="14"/>
  <c r="M8" i="14"/>
  <c r="L8" i="14"/>
  <c r="K8" i="14"/>
  <c r="J8" i="14"/>
  <c r="I8" i="14"/>
  <c r="H8" i="14"/>
  <c r="G8" i="14"/>
  <c r="F8" i="14"/>
  <c r="E8" i="14"/>
  <c r="D8" i="14"/>
  <c r="C8" i="14"/>
  <c r="M7" i="14"/>
  <c r="L7" i="14"/>
  <c r="K7" i="14"/>
  <c r="J7" i="14"/>
  <c r="I7" i="14"/>
  <c r="H7" i="14"/>
  <c r="G7" i="14"/>
  <c r="F7" i="14"/>
  <c r="E7" i="14"/>
  <c r="D7" i="14"/>
  <c r="C7" i="14"/>
  <c r="M6" i="14"/>
  <c r="L6" i="14"/>
  <c r="K6" i="14"/>
  <c r="J6" i="14"/>
  <c r="I6" i="14"/>
  <c r="H6" i="14"/>
  <c r="G6" i="14"/>
  <c r="F6" i="14"/>
  <c r="E6" i="14"/>
  <c r="D6" i="14"/>
  <c r="C6" i="14"/>
  <c r="M5" i="14"/>
  <c r="L5" i="14"/>
  <c r="K5" i="14"/>
  <c r="J5" i="14"/>
  <c r="I5" i="14"/>
  <c r="H5" i="14"/>
  <c r="G5" i="14"/>
  <c r="F5" i="14"/>
  <c r="E5" i="14"/>
  <c r="D5" i="14"/>
  <c r="C5" i="14"/>
  <c r="M4" i="14"/>
  <c r="L4" i="14"/>
  <c r="K4" i="14"/>
  <c r="J4" i="14"/>
  <c r="I4" i="14"/>
  <c r="H4" i="14"/>
  <c r="G4" i="14"/>
  <c r="F4" i="14"/>
  <c r="E4" i="14"/>
  <c r="D4" i="14"/>
  <c r="C4" i="14"/>
  <c r="M3" i="14"/>
  <c r="L3" i="14"/>
  <c r="K3" i="14"/>
  <c r="J3" i="14"/>
  <c r="I3" i="14"/>
  <c r="H3" i="14"/>
  <c r="G3" i="14"/>
  <c r="F3" i="14"/>
  <c r="E3" i="14"/>
  <c r="D3" i="14"/>
  <c r="C3" i="14"/>
  <c r="B3" i="20"/>
  <c r="C3" i="20"/>
  <c r="B4" i="20"/>
  <c r="C4" i="20"/>
  <c r="B5" i="20"/>
  <c r="C5" i="20"/>
  <c r="B6" i="20"/>
  <c r="C6" i="20"/>
  <c r="B7" i="20"/>
  <c r="C7" i="20"/>
  <c r="B8" i="20"/>
  <c r="C8" i="20"/>
  <c r="B9" i="20"/>
  <c r="C9" i="20"/>
  <c r="B10" i="20"/>
  <c r="C10" i="20"/>
  <c r="B11" i="20"/>
  <c r="C11" i="20"/>
  <c r="B12" i="20"/>
  <c r="C12" i="20"/>
  <c r="B13" i="20"/>
  <c r="C13" i="20"/>
  <c r="B14" i="20"/>
  <c r="C14" i="20"/>
  <c r="B15" i="20"/>
  <c r="C15" i="20"/>
  <c r="B16" i="20"/>
  <c r="C16" i="20"/>
  <c r="B17" i="20"/>
  <c r="C17" i="20"/>
  <c r="B18" i="20"/>
  <c r="C18" i="20"/>
  <c r="B19" i="20"/>
  <c r="C19" i="20"/>
  <c r="B20" i="20"/>
  <c r="C20" i="20"/>
  <c r="B21" i="20"/>
  <c r="C21" i="20"/>
  <c r="B22" i="20"/>
  <c r="C22" i="20"/>
  <c r="B23" i="20"/>
  <c r="C23" i="20"/>
  <c r="B24" i="20"/>
  <c r="C24" i="20"/>
  <c r="B25" i="20"/>
  <c r="C25" i="20"/>
  <c r="B26" i="20"/>
  <c r="C26" i="20"/>
  <c r="B27" i="20"/>
  <c r="C27" i="20"/>
  <c r="B28" i="20"/>
  <c r="C28" i="20"/>
  <c r="B29" i="20"/>
  <c r="C29" i="20"/>
  <c r="B30" i="20"/>
  <c r="C30" i="20"/>
  <c r="B31" i="20"/>
  <c r="C31" i="20"/>
  <c r="B32" i="20"/>
  <c r="C32" i="20"/>
  <c r="B33" i="20"/>
  <c r="C33" i="20"/>
  <c r="B34" i="20"/>
  <c r="C34" i="20"/>
  <c r="B35" i="20"/>
  <c r="C35" i="20"/>
  <c r="B36" i="20"/>
  <c r="C36" i="20"/>
  <c r="B37" i="20"/>
  <c r="C37" i="20"/>
  <c r="B38" i="20"/>
  <c r="C38" i="20"/>
  <c r="B39" i="20"/>
  <c r="C39" i="20"/>
  <c r="B40" i="20"/>
  <c r="C40" i="20"/>
  <c r="B41" i="20"/>
  <c r="C41" i="20"/>
  <c r="B42" i="20"/>
  <c r="C42" i="20"/>
  <c r="B43" i="20"/>
  <c r="C43" i="20"/>
  <c r="B44" i="20"/>
  <c r="C44" i="20"/>
  <c r="B45" i="20"/>
  <c r="C45" i="20"/>
  <c r="B46" i="20"/>
  <c r="C46" i="20"/>
  <c r="B47" i="20"/>
  <c r="C47" i="20"/>
  <c r="B48" i="20"/>
  <c r="C48" i="20"/>
  <c r="B49" i="20"/>
  <c r="C49" i="20"/>
  <c r="B50" i="20"/>
  <c r="C50" i="20"/>
  <c r="B51" i="20"/>
  <c r="C51" i="20"/>
  <c r="B52" i="20"/>
  <c r="C52" i="20"/>
  <c r="B53" i="20"/>
  <c r="C53" i="20"/>
  <c r="B54" i="20"/>
  <c r="C54" i="20"/>
  <c r="B55" i="20"/>
  <c r="C55" i="20"/>
  <c r="B56" i="20"/>
  <c r="C56" i="20"/>
  <c r="B57" i="20"/>
  <c r="C57" i="20"/>
  <c r="B58" i="20"/>
  <c r="C58" i="20"/>
  <c r="B59" i="20"/>
  <c r="C59" i="20"/>
  <c r="B60" i="20"/>
  <c r="C60" i="20"/>
  <c r="B61" i="20"/>
  <c r="C61" i="20"/>
  <c r="B62" i="20"/>
  <c r="C62" i="20"/>
  <c r="B63" i="20"/>
  <c r="C63" i="20"/>
  <c r="B64" i="20"/>
  <c r="C64" i="20"/>
  <c r="B65" i="20"/>
  <c r="C65" i="20"/>
  <c r="B66" i="20"/>
  <c r="C66" i="20"/>
  <c r="B67" i="20"/>
  <c r="C67" i="20"/>
  <c r="B68" i="20"/>
  <c r="C68" i="20"/>
  <c r="B69" i="20"/>
  <c r="C69" i="20"/>
  <c r="B70" i="20"/>
  <c r="C70" i="20"/>
  <c r="B71" i="20"/>
  <c r="C71" i="20"/>
  <c r="B72" i="20"/>
  <c r="C72" i="20"/>
  <c r="B73" i="20"/>
  <c r="C73" i="20"/>
  <c r="B74" i="20"/>
  <c r="C74" i="20"/>
  <c r="B75" i="20"/>
  <c r="C75" i="20"/>
  <c r="B76" i="20"/>
  <c r="C76" i="20"/>
  <c r="B77" i="20"/>
  <c r="C77" i="20"/>
  <c r="B78" i="20"/>
  <c r="C78" i="20"/>
  <c r="B79" i="20"/>
  <c r="C79" i="20"/>
  <c r="B80" i="20"/>
  <c r="C80" i="20"/>
  <c r="B81" i="20"/>
  <c r="C81" i="20"/>
  <c r="B82" i="20"/>
  <c r="C82" i="20"/>
  <c r="B83" i="20"/>
  <c r="C83" i="20"/>
  <c r="B84" i="20"/>
  <c r="C84" i="20"/>
  <c r="B85" i="20"/>
  <c r="C85" i="20"/>
  <c r="B86" i="20"/>
  <c r="C86" i="20"/>
  <c r="B87" i="20"/>
  <c r="C87" i="20"/>
  <c r="B88" i="20"/>
  <c r="C88" i="20"/>
  <c r="B89" i="20"/>
  <c r="C89" i="20"/>
  <c r="B90" i="20"/>
  <c r="C90" i="20"/>
  <c r="B91" i="20"/>
  <c r="C91" i="20"/>
  <c r="B92" i="20"/>
  <c r="C92" i="20"/>
  <c r="B93" i="20"/>
  <c r="C93" i="20"/>
  <c r="B94" i="20"/>
  <c r="C94" i="20"/>
  <c r="B95" i="20"/>
  <c r="C95" i="20"/>
  <c r="B96" i="20"/>
  <c r="C96" i="20"/>
  <c r="B97" i="20"/>
  <c r="C97" i="20"/>
  <c r="B98" i="20"/>
  <c r="C98" i="20"/>
  <c r="B99" i="20"/>
  <c r="C99" i="20"/>
  <c r="B100" i="20"/>
  <c r="C100" i="20"/>
  <c r="B101" i="20"/>
  <c r="C101" i="20"/>
  <c r="B102" i="20"/>
  <c r="C102" i="20"/>
  <c r="B103" i="20"/>
  <c r="C103" i="20"/>
  <c r="B104" i="20"/>
  <c r="C104" i="20"/>
  <c r="B105" i="20"/>
  <c r="C105" i="20"/>
  <c r="B106" i="20"/>
  <c r="C106" i="20"/>
  <c r="B107" i="20"/>
  <c r="C107" i="20"/>
  <c r="B108" i="20"/>
  <c r="C108" i="20"/>
  <c r="B109" i="20"/>
  <c r="C109" i="20"/>
  <c r="B110" i="20"/>
  <c r="C110" i="20"/>
  <c r="B111" i="20"/>
  <c r="C111" i="20"/>
  <c r="B112" i="20"/>
  <c r="C112" i="20"/>
  <c r="B113" i="20"/>
  <c r="C113" i="20"/>
  <c r="B114" i="20"/>
  <c r="C114" i="20"/>
  <c r="B115" i="20"/>
  <c r="C115" i="20"/>
  <c r="B116" i="20"/>
  <c r="C116" i="20"/>
  <c r="B117" i="20"/>
  <c r="C117" i="20"/>
  <c r="B118" i="20"/>
  <c r="C118" i="20"/>
  <c r="B119" i="20"/>
  <c r="C119" i="20"/>
  <c r="B120" i="20"/>
  <c r="C120" i="20"/>
  <c r="B121" i="20"/>
  <c r="C121" i="20"/>
  <c r="B122" i="20"/>
  <c r="C122" i="20"/>
  <c r="B123" i="20"/>
  <c r="C123" i="20"/>
  <c r="B124" i="20"/>
  <c r="C124" i="20"/>
  <c r="B125" i="20"/>
  <c r="C125" i="20"/>
  <c r="B126" i="20"/>
  <c r="C126" i="20"/>
  <c r="B127" i="20"/>
  <c r="C127" i="20"/>
  <c r="B128" i="20"/>
  <c r="C128" i="20"/>
  <c r="B129" i="20"/>
  <c r="C129" i="20"/>
  <c r="B130" i="20"/>
  <c r="C130" i="20"/>
  <c r="B131" i="20"/>
  <c r="C131" i="20"/>
  <c r="B132" i="20"/>
  <c r="C132" i="20"/>
  <c r="B133" i="20"/>
  <c r="C133" i="20"/>
  <c r="B134" i="20"/>
  <c r="C134" i="20"/>
  <c r="B135" i="20"/>
  <c r="C135" i="20"/>
  <c r="B136" i="20"/>
  <c r="C136" i="20"/>
  <c r="B137" i="20"/>
  <c r="C137" i="20"/>
  <c r="B138" i="20"/>
  <c r="C138" i="20"/>
  <c r="B139" i="20"/>
  <c r="C139" i="20"/>
  <c r="B140" i="20"/>
  <c r="C140" i="20"/>
  <c r="B141" i="20"/>
  <c r="C141" i="20"/>
  <c r="B142" i="20"/>
  <c r="C142" i="20"/>
  <c r="B143" i="20"/>
  <c r="C143" i="20"/>
  <c r="B144" i="20"/>
  <c r="C144" i="20"/>
  <c r="B145" i="20"/>
  <c r="C145" i="20"/>
  <c r="B146" i="20"/>
  <c r="C146" i="20"/>
  <c r="B147" i="20"/>
  <c r="C147" i="20"/>
  <c r="B148" i="20"/>
  <c r="C148" i="20"/>
  <c r="B149" i="20"/>
  <c r="C149" i="20"/>
  <c r="B150" i="20"/>
  <c r="C150" i="20"/>
  <c r="B151" i="20"/>
  <c r="C151" i="20"/>
  <c r="B152" i="20"/>
  <c r="C152" i="20"/>
  <c r="B153" i="20"/>
  <c r="C153" i="20"/>
  <c r="B154" i="20"/>
  <c r="C154" i="20"/>
  <c r="B155" i="20"/>
  <c r="C155" i="20"/>
  <c r="B156" i="20"/>
  <c r="C156" i="20"/>
  <c r="B157" i="20"/>
  <c r="C157" i="20"/>
  <c r="B158" i="20"/>
  <c r="C158" i="20"/>
  <c r="B159" i="20"/>
  <c r="C159" i="20"/>
  <c r="B160" i="20"/>
  <c r="C160" i="20"/>
  <c r="B161" i="20"/>
  <c r="C161" i="20"/>
  <c r="B162" i="20"/>
  <c r="C162" i="20"/>
  <c r="B163" i="20"/>
  <c r="C163" i="20"/>
  <c r="B164" i="20"/>
  <c r="C164" i="20"/>
  <c r="B165" i="20"/>
  <c r="C165" i="20"/>
  <c r="B166" i="20"/>
  <c r="C166" i="20"/>
  <c r="B167" i="20"/>
  <c r="C167" i="20"/>
  <c r="B168" i="20"/>
  <c r="C168" i="20"/>
  <c r="B169" i="20"/>
  <c r="C169" i="20"/>
  <c r="B170" i="20"/>
  <c r="C170" i="20"/>
  <c r="B171" i="20"/>
  <c r="C171" i="20"/>
  <c r="B172" i="20"/>
  <c r="C172" i="20"/>
  <c r="B173" i="20"/>
  <c r="C173" i="20"/>
  <c r="B174" i="20"/>
  <c r="C174" i="20"/>
  <c r="B175" i="20"/>
  <c r="C175" i="20"/>
  <c r="B176" i="20"/>
  <c r="C176" i="20"/>
  <c r="B177" i="20"/>
  <c r="C177" i="20"/>
  <c r="B178" i="20"/>
  <c r="C178" i="20"/>
  <c r="B179" i="20"/>
  <c r="C179" i="20"/>
  <c r="B180" i="20"/>
  <c r="C180" i="20"/>
  <c r="B181" i="20"/>
  <c r="C181" i="20"/>
  <c r="B182" i="20"/>
  <c r="C182" i="20"/>
  <c r="B183" i="20"/>
  <c r="C183" i="20"/>
  <c r="B184" i="20"/>
  <c r="C184" i="20"/>
  <c r="B185" i="20"/>
  <c r="C185" i="20"/>
  <c r="B186" i="20"/>
  <c r="C186" i="20"/>
  <c r="B187" i="20"/>
  <c r="C187" i="20"/>
  <c r="B188" i="20"/>
  <c r="C188" i="20"/>
  <c r="B189" i="20"/>
  <c r="C189" i="20"/>
  <c r="B190" i="20"/>
  <c r="C190" i="20"/>
  <c r="B191" i="20"/>
  <c r="C191" i="20"/>
  <c r="B192" i="20"/>
  <c r="C192" i="20"/>
  <c r="B193" i="20"/>
  <c r="C193" i="20"/>
  <c r="B194" i="20"/>
  <c r="C194" i="20"/>
  <c r="B195" i="20"/>
  <c r="C195" i="20"/>
  <c r="B196" i="20"/>
  <c r="C196" i="20"/>
  <c r="B197" i="20"/>
  <c r="C197" i="20"/>
  <c r="B198" i="20"/>
  <c r="C198" i="20"/>
  <c r="B199" i="20"/>
  <c r="C199" i="20"/>
  <c r="B200" i="20"/>
  <c r="C200" i="20"/>
  <c r="B201" i="20"/>
  <c r="C201" i="20"/>
  <c r="B202" i="20"/>
  <c r="C202" i="20"/>
  <c r="B203" i="20"/>
  <c r="C203" i="20"/>
  <c r="B204" i="20"/>
  <c r="C204" i="20"/>
  <c r="B205" i="20"/>
  <c r="C205" i="20"/>
  <c r="B206" i="20"/>
  <c r="C206" i="20"/>
  <c r="B207" i="20"/>
  <c r="C207" i="20"/>
  <c r="B208" i="20"/>
  <c r="C208" i="20"/>
  <c r="B209" i="20"/>
  <c r="C209" i="20"/>
  <c r="B210" i="20"/>
  <c r="C210" i="20"/>
  <c r="B211" i="20"/>
  <c r="C211" i="20"/>
  <c r="B212" i="20"/>
  <c r="C212" i="20"/>
  <c r="B213" i="20"/>
  <c r="C213" i="20"/>
  <c r="B214" i="20"/>
  <c r="C214" i="20"/>
  <c r="B215" i="20"/>
  <c r="C215" i="20"/>
  <c r="B216" i="20"/>
  <c r="C216" i="20"/>
  <c r="B217" i="20"/>
  <c r="C217" i="20"/>
  <c r="B218" i="20"/>
  <c r="C218" i="20"/>
  <c r="B219" i="20"/>
  <c r="C219" i="20"/>
  <c r="B220" i="20"/>
  <c r="C220" i="20"/>
  <c r="B221" i="20"/>
  <c r="C221" i="20"/>
  <c r="B222" i="20"/>
  <c r="C222" i="20"/>
  <c r="B223" i="20"/>
  <c r="C223" i="20"/>
  <c r="B224" i="20"/>
  <c r="C224" i="20"/>
  <c r="B225" i="20"/>
  <c r="C225" i="20"/>
  <c r="B226" i="20"/>
  <c r="C226" i="20"/>
  <c r="B227" i="20"/>
  <c r="C227" i="20"/>
  <c r="B228" i="20"/>
  <c r="C228" i="20"/>
  <c r="B229" i="20"/>
  <c r="C229" i="20"/>
  <c r="B230" i="20"/>
  <c r="C230" i="20"/>
  <c r="B231" i="20"/>
  <c r="C231" i="20"/>
  <c r="B232" i="20"/>
  <c r="C232" i="20"/>
  <c r="B233" i="20"/>
  <c r="C233" i="20"/>
  <c r="B234" i="20"/>
  <c r="C234" i="20"/>
  <c r="B235" i="20"/>
  <c r="C235" i="20"/>
  <c r="B236" i="20"/>
  <c r="C236" i="20"/>
  <c r="B237" i="20"/>
  <c r="C237" i="20"/>
  <c r="B238" i="20"/>
  <c r="C238" i="20"/>
  <c r="B239" i="20"/>
  <c r="C239" i="20"/>
  <c r="B240" i="20"/>
  <c r="C240" i="20"/>
  <c r="B241" i="20"/>
  <c r="C241" i="20"/>
  <c r="B242" i="20"/>
  <c r="C242" i="20"/>
  <c r="B243" i="20"/>
  <c r="C243" i="20"/>
  <c r="B244" i="20"/>
  <c r="C244" i="20"/>
  <c r="B245" i="20"/>
  <c r="C245" i="20"/>
  <c r="B246" i="20"/>
  <c r="C246" i="20"/>
  <c r="B247" i="20"/>
  <c r="C247" i="20"/>
  <c r="B248" i="20"/>
  <c r="C248" i="20"/>
  <c r="B249" i="20"/>
  <c r="C249" i="20"/>
  <c r="B250" i="20"/>
  <c r="C250" i="20"/>
  <c r="B251" i="20"/>
  <c r="C251" i="20"/>
  <c r="B252" i="20"/>
  <c r="C252" i="20"/>
  <c r="B253" i="20"/>
  <c r="C253" i="20"/>
  <c r="B254" i="20"/>
  <c r="C254" i="20"/>
  <c r="B255" i="20"/>
  <c r="C255" i="20"/>
  <c r="B256" i="20"/>
  <c r="C256" i="20"/>
  <c r="B257" i="20"/>
  <c r="C257" i="20"/>
  <c r="B258" i="20"/>
  <c r="C258" i="20"/>
  <c r="B259" i="20"/>
  <c r="C259" i="20"/>
  <c r="B260" i="20"/>
  <c r="C260" i="20"/>
  <c r="B261" i="20"/>
  <c r="C261" i="20"/>
  <c r="B262" i="20"/>
  <c r="C262" i="20"/>
  <c r="B263" i="20"/>
  <c r="C263" i="20"/>
  <c r="B264" i="20"/>
  <c r="C264" i="20"/>
  <c r="B265" i="20"/>
  <c r="C265" i="20"/>
  <c r="B266" i="20"/>
  <c r="C266" i="20"/>
  <c r="B267" i="20"/>
  <c r="C267" i="20"/>
  <c r="B268" i="20"/>
  <c r="C268" i="20"/>
  <c r="B269" i="20"/>
  <c r="C269" i="20"/>
  <c r="B270" i="20"/>
  <c r="C270" i="20"/>
  <c r="B271" i="20"/>
  <c r="C271" i="20"/>
  <c r="B272" i="20"/>
  <c r="C272" i="20"/>
  <c r="B273" i="20"/>
  <c r="C273" i="20"/>
  <c r="B274" i="20"/>
  <c r="C274" i="20"/>
  <c r="B275" i="20"/>
  <c r="C275" i="20"/>
  <c r="B276" i="20"/>
  <c r="C276" i="20"/>
  <c r="B277" i="20"/>
  <c r="C277" i="20"/>
  <c r="B278" i="20"/>
  <c r="C278" i="20"/>
  <c r="B279" i="20"/>
  <c r="C279" i="20"/>
  <c r="B280" i="20"/>
  <c r="C280" i="20"/>
  <c r="B281" i="20"/>
  <c r="C281" i="20"/>
  <c r="B282" i="20"/>
  <c r="C282" i="20"/>
  <c r="B283" i="20"/>
  <c r="C283" i="20"/>
  <c r="B284" i="20"/>
  <c r="C284" i="20"/>
  <c r="B285" i="20"/>
  <c r="C285" i="20"/>
  <c r="B286" i="20"/>
  <c r="C286" i="20"/>
  <c r="B287" i="20"/>
  <c r="C287" i="20"/>
  <c r="B288" i="20"/>
  <c r="C288" i="20"/>
  <c r="B289" i="20"/>
  <c r="C289" i="20"/>
  <c r="B290" i="20"/>
  <c r="C290" i="20"/>
  <c r="B291" i="20"/>
  <c r="C291" i="20"/>
  <c r="B292" i="20"/>
  <c r="C292" i="20"/>
  <c r="B293" i="20"/>
  <c r="C293" i="20"/>
  <c r="B294" i="20"/>
  <c r="C294" i="20"/>
  <c r="B295" i="20"/>
  <c r="C295" i="20"/>
  <c r="B296" i="20"/>
  <c r="C296" i="20"/>
  <c r="B297" i="20"/>
  <c r="C297" i="20"/>
  <c r="B298" i="20"/>
  <c r="C298" i="20"/>
  <c r="B299" i="20"/>
  <c r="C299" i="20"/>
  <c r="B300" i="20"/>
  <c r="C300" i="20"/>
  <c r="B301" i="20"/>
  <c r="C301" i="20"/>
  <c r="B302" i="20"/>
  <c r="C302" i="20"/>
  <c r="B303" i="20"/>
  <c r="C303" i="20"/>
  <c r="B304" i="20"/>
  <c r="C304" i="20"/>
  <c r="B305" i="20"/>
  <c r="C305" i="20"/>
  <c r="B306" i="20"/>
  <c r="C306" i="20"/>
  <c r="B307" i="20"/>
  <c r="C307" i="20"/>
  <c r="B308" i="20"/>
  <c r="C308" i="20"/>
  <c r="B309" i="20"/>
  <c r="C309" i="20"/>
  <c r="B310" i="20"/>
  <c r="C310" i="20"/>
  <c r="B311" i="20"/>
  <c r="C311" i="20"/>
  <c r="B312" i="20"/>
  <c r="C312" i="20"/>
  <c r="B313" i="20"/>
  <c r="C313" i="20"/>
  <c r="B314" i="20"/>
  <c r="C314" i="20"/>
  <c r="B315" i="20"/>
  <c r="C315" i="20"/>
  <c r="B316" i="20"/>
  <c r="C316" i="20"/>
  <c r="B317" i="20"/>
  <c r="C317" i="20"/>
  <c r="B318" i="20"/>
  <c r="C318" i="20"/>
  <c r="B319" i="20"/>
  <c r="C319" i="20"/>
  <c r="B320" i="20"/>
  <c r="C320" i="20"/>
  <c r="B321" i="20"/>
  <c r="C321" i="20"/>
  <c r="B322" i="20"/>
  <c r="C322" i="20"/>
  <c r="B323" i="20"/>
  <c r="C323" i="20"/>
  <c r="B324" i="20"/>
  <c r="C324" i="20"/>
  <c r="B325" i="20"/>
  <c r="C325" i="20"/>
  <c r="B326" i="20"/>
  <c r="C326" i="20"/>
  <c r="B327" i="20"/>
  <c r="C327" i="20"/>
  <c r="B328" i="20"/>
  <c r="C328" i="20"/>
  <c r="B329" i="20"/>
  <c r="C329" i="20"/>
  <c r="B330" i="20"/>
  <c r="C330" i="20"/>
  <c r="B331" i="20"/>
  <c r="C331" i="20"/>
  <c r="B332" i="20"/>
  <c r="C332" i="20"/>
  <c r="B333" i="20"/>
  <c r="C333" i="20"/>
  <c r="B334" i="20"/>
  <c r="C334" i="20"/>
  <c r="B335" i="20"/>
  <c r="C335" i="20"/>
  <c r="B336" i="20"/>
  <c r="C336" i="20"/>
  <c r="B337" i="20"/>
  <c r="C337" i="20"/>
  <c r="B338" i="20"/>
  <c r="C338" i="20"/>
  <c r="B339" i="20"/>
  <c r="C339" i="20"/>
  <c r="B340" i="20"/>
  <c r="C340" i="20"/>
  <c r="B341" i="20"/>
  <c r="C341" i="20"/>
  <c r="B342" i="20"/>
  <c r="C342" i="20"/>
  <c r="B343" i="20"/>
  <c r="C343" i="20"/>
  <c r="B344" i="20"/>
  <c r="C344" i="20"/>
  <c r="B345" i="20"/>
  <c r="C345" i="20"/>
  <c r="B346" i="20"/>
  <c r="C346" i="20"/>
  <c r="B347" i="20"/>
  <c r="C347" i="20"/>
  <c r="B348" i="20"/>
  <c r="C348" i="20"/>
  <c r="B349" i="20"/>
  <c r="C349" i="20"/>
  <c r="B350" i="20"/>
  <c r="C350" i="20"/>
  <c r="B351" i="20"/>
  <c r="C351" i="20"/>
  <c r="B352" i="20"/>
  <c r="C352" i="20"/>
  <c r="B353" i="20"/>
  <c r="C353" i="20"/>
  <c r="B354" i="20"/>
  <c r="C354" i="20"/>
  <c r="B355" i="20"/>
  <c r="C355" i="20"/>
  <c r="B356" i="20"/>
  <c r="C356" i="20"/>
  <c r="B357" i="20"/>
  <c r="C357" i="20"/>
  <c r="B358" i="20"/>
  <c r="C358" i="20"/>
  <c r="B359" i="20"/>
  <c r="C359" i="20"/>
  <c r="B360" i="20"/>
  <c r="C360" i="20"/>
  <c r="B361" i="20"/>
  <c r="C361" i="20"/>
  <c r="B362" i="20"/>
  <c r="C362" i="20"/>
  <c r="B363" i="20"/>
  <c r="C363" i="20"/>
  <c r="B364" i="20"/>
  <c r="C364" i="20"/>
  <c r="B365" i="20"/>
  <c r="C365" i="20"/>
  <c r="B366" i="20"/>
  <c r="C366" i="20"/>
  <c r="B367" i="20"/>
  <c r="C367" i="20"/>
  <c r="B368" i="20"/>
  <c r="C368" i="20"/>
  <c r="B369" i="20"/>
  <c r="C369" i="20"/>
  <c r="B370" i="20"/>
  <c r="C370" i="20"/>
  <c r="B371" i="20"/>
  <c r="C371" i="20"/>
  <c r="B372" i="20"/>
  <c r="C372" i="20"/>
  <c r="B373" i="20"/>
  <c r="C373" i="20"/>
  <c r="B374" i="20"/>
  <c r="C374" i="20"/>
  <c r="B375" i="20"/>
  <c r="C375" i="20"/>
  <c r="B376" i="20"/>
  <c r="C376" i="20"/>
  <c r="B377" i="20"/>
  <c r="C377" i="20"/>
  <c r="B378" i="20"/>
  <c r="C378" i="20"/>
  <c r="B379" i="20"/>
  <c r="C379" i="20"/>
  <c r="B380" i="20"/>
  <c r="C380" i="20"/>
  <c r="B381" i="20"/>
  <c r="C381" i="20"/>
  <c r="B382" i="20"/>
  <c r="C382" i="20"/>
  <c r="B383" i="20"/>
  <c r="C383" i="20"/>
  <c r="B384" i="20"/>
  <c r="C384" i="20"/>
  <c r="B385" i="20"/>
  <c r="C385" i="20"/>
  <c r="B386" i="20"/>
  <c r="C386" i="20"/>
  <c r="B387" i="20"/>
  <c r="C387" i="20"/>
  <c r="B388" i="20"/>
  <c r="C388" i="20"/>
  <c r="B389" i="20"/>
  <c r="C389" i="20"/>
  <c r="B390" i="20"/>
  <c r="C390" i="20"/>
  <c r="B391" i="20"/>
  <c r="C391" i="20"/>
  <c r="B392" i="20"/>
  <c r="C392" i="20"/>
  <c r="B393" i="20"/>
  <c r="C393" i="20"/>
  <c r="B394" i="20"/>
  <c r="C394" i="20"/>
  <c r="B395" i="20"/>
  <c r="C395" i="20"/>
  <c r="B396" i="20"/>
  <c r="C396" i="20"/>
  <c r="B397" i="20"/>
  <c r="C397" i="20"/>
  <c r="B398" i="20"/>
  <c r="C398" i="20"/>
  <c r="B399" i="20"/>
  <c r="C399" i="20"/>
  <c r="B400" i="20"/>
  <c r="C400" i="20"/>
  <c r="B401" i="20"/>
  <c r="C401" i="20"/>
  <c r="B402" i="20"/>
  <c r="C402" i="20"/>
  <c r="B403" i="20"/>
  <c r="C403" i="20"/>
  <c r="B404" i="20"/>
  <c r="C404" i="20"/>
  <c r="B405" i="20"/>
  <c r="C405" i="20"/>
  <c r="B406" i="20"/>
  <c r="C406" i="20"/>
  <c r="B407" i="20"/>
  <c r="C407" i="20"/>
  <c r="B408" i="20"/>
  <c r="C408" i="20"/>
  <c r="B409" i="20"/>
  <c r="C409" i="20"/>
  <c r="B410" i="20"/>
  <c r="C410" i="20"/>
  <c r="B411" i="20"/>
  <c r="C411" i="20"/>
  <c r="B412" i="20"/>
  <c r="C412" i="20"/>
  <c r="B413" i="20"/>
  <c r="C413" i="20"/>
  <c r="B414" i="20"/>
  <c r="C414" i="20"/>
  <c r="B415" i="20"/>
  <c r="C415" i="20"/>
  <c r="B416" i="20"/>
  <c r="C416" i="20"/>
  <c r="B417" i="20"/>
  <c r="C417" i="20"/>
  <c r="B418" i="20"/>
  <c r="C418" i="20"/>
  <c r="B419" i="20"/>
  <c r="C419" i="20"/>
  <c r="B420" i="20"/>
  <c r="C420" i="20"/>
  <c r="B421" i="20"/>
  <c r="C421" i="20"/>
  <c r="B422" i="20"/>
  <c r="C422" i="20"/>
  <c r="B423" i="20"/>
  <c r="C423" i="20"/>
  <c r="B424" i="20"/>
  <c r="C424" i="20"/>
  <c r="B425" i="20"/>
  <c r="C425" i="20"/>
  <c r="B426" i="20"/>
  <c r="C426" i="20"/>
  <c r="B427" i="20"/>
  <c r="C427" i="20"/>
  <c r="B428" i="20"/>
  <c r="C428" i="20"/>
  <c r="B429" i="20"/>
  <c r="C429" i="20"/>
  <c r="B430" i="20"/>
  <c r="C430" i="20"/>
  <c r="B431" i="20"/>
  <c r="C431" i="20"/>
  <c r="B432" i="20"/>
  <c r="C432" i="20"/>
  <c r="B433" i="20"/>
  <c r="C433" i="20"/>
  <c r="B434" i="20"/>
  <c r="C434" i="20"/>
  <c r="B435" i="20"/>
  <c r="C435" i="20"/>
  <c r="B436" i="20"/>
  <c r="C436" i="20"/>
  <c r="B437" i="20"/>
  <c r="C437" i="20"/>
  <c r="B438" i="20"/>
  <c r="C438" i="20"/>
  <c r="B439" i="20"/>
  <c r="C439" i="20"/>
  <c r="B440" i="20"/>
  <c r="C440" i="20"/>
  <c r="B441" i="20"/>
  <c r="C441" i="20"/>
  <c r="B442" i="20"/>
  <c r="C442" i="20"/>
  <c r="B443" i="20"/>
  <c r="C443" i="20"/>
  <c r="B444" i="20"/>
  <c r="C444" i="20"/>
  <c r="B445" i="20"/>
  <c r="C445" i="20"/>
  <c r="C2" i="20"/>
  <c r="B2" i="20"/>
  <c r="O3" i="14" l="1"/>
  <c r="O157" i="15" l="1"/>
  <c r="O156" i="15"/>
  <c r="O159" i="15"/>
  <c r="O158" i="15"/>
  <c r="O160" i="15"/>
  <c r="O112" i="15" l="1"/>
  <c r="O112" i="14"/>
  <c r="N40" i="14"/>
  <c r="N17" i="14"/>
  <c r="N154" i="14" l="1"/>
  <c r="N146" i="14"/>
  <c r="N141" i="14"/>
  <c r="N127" i="14"/>
  <c r="N114" i="14"/>
  <c r="N94" i="14"/>
  <c r="N83" i="14"/>
  <c r="N77" i="14"/>
  <c r="N66" i="14"/>
  <c r="N51" i="14"/>
  <c r="N35" i="14"/>
  <c r="N30" i="14"/>
  <c r="O152" i="15"/>
  <c r="O149" i="15"/>
  <c r="I154" i="15"/>
  <c r="H154" i="15"/>
  <c r="N154" i="15"/>
  <c r="K154" i="15"/>
  <c r="E154" i="15"/>
  <c r="D154" i="15"/>
  <c r="C154" i="15"/>
  <c r="O145" i="15"/>
  <c r="O144" i="15"/>
  <c r="G146" i="15"/>
  <c r="M146" i="15"/>
  <c r="L146" i="15"/>
  <c r="E146" i="15"/>
  <c r="D146" i="15"/>
  <c r="O139" i="15"/>
  <c r="O136" i="15"/>
  <c r="O135" i="15"/>
  <c r="O132" i="15"/>
  <c r="O131" i="15"/>
  <c r="N141" i="15"/>
  <c r="M141" i="15"/>
  <c r="E141" i="15"/>
  <c r="O129" i="15"/>
  <c r="K141" i="15"/>
  <c r="J141" i="15"/>
  <c r="O128" i="15"/>
  <c r="O126" i="15"/>
  <c r="O125" i="15"/>
  <c r="O123" i="15"/>
  <c r="O120" i="15"/>
  <c r="O117" i="15"/>
  <c r="N127" i="15"/>
  <c r="L127" i="15"/>
  <c r="K127" i="15"/>
  <c r="D127" i="15"/>
  <c r="C127" i="15"/>
  <c r="H127" i="15"/>
  <c r="G127" i="15"/>
  <c r="O111" i="15"/>
  <c r="O110" i="15"/>
  <c r="O108" i="15"/>
  <c r="O105" i="15"/>
  <c r="O103" i="15"/>
  <c r="O102" i="15"/>
  <c r="O100" i="15"/>
  <c r="O97" i="15"/>
  <c r="H114" i="15"/>
  <c r="G114" i="15"/>
  <c r="L114" i="15"/>
  <c r="F114" i="15"/>
  <c r="D114" i="15"/>
  <c r="O93" i="15"/>
  <c r="O91" i="15"/>
  <c r="O90" i="15"/>
  <c r="O89" i="15"/>
  <c r="O88" i="15"/>
  <c r="J94" i="15"/>
  <c r="N94" i="15"/>
  <c r="M94" i="15"/>
  <c r="K94" i="15"/>
  <c r="F94" i="15"/>
  <c r="E94" i="15"/>
  <c r="D94" i="15"/>
  <c r="C94" i="15"/>
  <c r="O82" i="15"/>
  <c r="K83" i="15"/>
  <c r="E83" i="15"/>
  <c r="I83" i="15"/>
  <c r="H83" i="15"/>
  <c r="G83" i="15"/>
  <c r="O73" i="15"/>
  <c r="O72" i="15"/>
  <c r="L77" i="15"/>
  <c r="E77" i="15"/>
  <c r="D77" i="15"/>
  <c r="C77" i="15"/>
  <c r="K77" i="15"/>
  <c r="J77" i="15"/>
  <c r="H77" i="15"/>
  <c r="G77" i="15"/>
  <c r="O65" i="15"/>
  <c r="O63" i="15"/>
  <c r="O61" i="15"/>
  <c r="O60" i="15"/>
  <c r="O59" i="15"/>
  <c r="O58" i="15"/>
  <c r="O57" i="15"/>
  <c r="O56" i="15"/>
  <c r="N66" i="15"/>
  <c r="M66" i="15"/>
  <c r="L66" i="15"/>
  <c r="E66" i="15"/>
  <c r="D66" i="15"/>
  <c r="C66" i="15"/>
  <c r="I66" i="15"/>
  <c r="H66" i="15"/>
  <c r="G66" i="15"/>
  <c r="O50" i="15"/>
  <c r="O49" i="15"/>
  <c r="O47" i="15"/>
  <c r="O46" i="15"/>
  <c r="O45" i="15"/>
  <c r="O44" i="15"/>
  <c r="O43" i="15"/>
  <c r="M51" i="15"/>
  <c r="L51" i="15"/>
  <c r="E51" i="15"/>
  <c r="D51" i="15"/>
  <c r="O42" i="15"/>
  <c r="J51" i="15"/>
  <c r="N40" i="15"/>
  <c r="L40" i="15"/>
  <c r="K40" i="15"/>
  <c r="J40" i="15"/>
  <c r="I40" i="15"/>
  <c r="H40" i="15"/>
  <c r="G40" i="15"/>
  <c r="D35" i="15"/>
  <c r="O32" i="15"/>
  <c r="K35" i="15"/>
  <c r="J35" i="15"/>
  <c r="O29" i="15"/>
  <c r="O28" i="15"/>
  <c r="O27" i="15"/>
  <c r="O25" i="15"/>
  <c r="O24" i="15"/>
  <c r="O23" i="15"/>
  <c r="O22" i="15"/>
  <c r="O20" i="15"/>
  <c r="N30" i="15"/>
  <c r="L30" i="15"/>
  <c r="E30" i="15"/>
  <c r="D30" i="15"/>
  <c r="K30" i="15"/>
  <c r="H30" i="15"/>
  <c r="G30" i="15"/>
  <c r="C30" i="15"/>
  <c r="O16" i="15"/>
  <c r="O15" i="15"/>
  <c r="O13" i="15"/>
  <c r="O12" i="15"/>
  <c r="O11" i="15"/>
  <c r="O10" i="15"/>
  <c r="O9" i="15"/>
  <c r="O8" i="15"/>
  <c r="O7" i="15"/>
  <c r="O6" i="15"/>
  <c r="O5" i="15"/>
  <c r="N17" i="15"/>
  <c r="K17" i="15"/>
  <c r="D17" i="15"/>
  <c r="O4" i="15"/>
  <c r="M17" i="15"/>
  <c r="F154" i="15"/>
  <c r="M154" i="15"/>
  <c r="L154" i="15"/>
  <c r="J146" i="15"/>
  <c r="F146" i="15"/>
  <c r="O137" i="15"/>
  <c r="I141" i="15"/>
  <c r="H141" i="15"/>
  <c r="G141" i="15"/>
  <c r="J127" i="15"/>
  <c r="O118" i="15"/>
  <c r="F127" i="15"/>
  <c r="O113" i="15"/>
  <c r="J114" i="15"/>
  <c r="K114" i="15"/>
  <c r="O92" i="15"/>
  <c r="I94" i="15"/>
  <c r="H94" i="15"/>
  <c r="L94" i="15"/>
  <c r="F83" i="15"/>
  <c r="J83" i="15"/>
  <c r="F77" i="15"/>
  <c r="M77" i="15"/>
  <c r="O62" i="15"/>
  <c r="F66" i="15"/>
  <c r="K66" i="15"/>
  <c r="O48" i="15"/>
  <c r="I51" i="15"/>
  <c r="H51" i="15"/>
  <c r="G51" i="15"/>
  <c r="M40" i="15"/>
  <c r="E40" i="15"/>
  <c r="I35" i="15"/>
  <c r="H35" i="15"/>
  <c r="G35" i="15"/>
  <c r="O26" i="15"/>
  <c r="J30" i="15"/>
  <c r="I30" i="15"/>
  <c r="M30" i="15"/>
  <c r="F30" i="15"/>
  <c r="O14" i="15"/>
  <c r="L17" i="15"/>
  <c r="J17" i="15"/>
  <c r="G17" i="15"/>
  <c r="O159" i="14"/>
  <c r="O158" i="14"/>
  <c r="O157" i="14"/>
  <c r="O156" i="14"/>
  <c r="O151" i="14"/>
  <c r="M154" i="14"/>
  <c r="E154" i="14"/>
  <c r="K154" i="14"/>
  <c r="I154" i="14"/>
  <c r="G146" i="14"/>
  <c r="I146" i="14"/>
  <c r="C146" i="14"/>
  <c r="O140" i="14"/>
  <c r="O139" i="14"/>
  <c r="O137" i="14"/>
  <c r="O135" i="14"/>
  <c r="O133" i="14"/>
  <c r="I141" i="14"/>
  <c r="D141" i="14"/>
  <c r="M141" i="14"/>
  <c r="G141" i="14"/>
  <c r="O125" i="14"/>
  <c r="O124" i="14"/>
  <c r="O122" i="14"/>
  <c r="O120" i="14"/>
  <c r="L127" i="14"/>
  <c r="K127" i="14"/>
  <c r="I127" i="14"/>
  <c r="O116" i="14"/>
  <c r="M127" i="14"/>
  <c r="H127" i="14"/>
  <c r="C127" i="14"/>
  <c r="O113" i="14"/>
  <c r="O111" i="14"/>
  <c r="O110" i="14"/>
  <c r="O109" i="14"/>
  <c r="O108" i="14"/>
  <c r="O106" i="14"/>
  <c r="O105" i="14"/>
  <c r="O104" i="14"/>
  <c r="O103" i="14"/>
  <c r="O102" i="14"/>
  <c r="O101" i="14"/>
  <c r="O100" i="14"/>
  <c r="M114" i="14"/>
  <c r="E114" i="14"/>
  <c r="L114" i="14"/>
  <c r="K114" i="14"/>
  <c r="I114" i="14"/>
  <c r="C114" i="14"/>
  <c r="O91" i="14"/>
  <c r="O89" i="14"/>
  <c r="M94" i="14"/>
  <c r="I94" i="14"/>
  <c r="G94" i="14"/>
  <c r="E94" i="14"/>
  <c r="D94" i="14"/>
  <c r="O82" i="14"/>
  <c r="J83" i="14"/>
  <c r="I83" i="14"/>
  <c r="K83" i="14"/>
  <c r="H83" i="14"/>
  <c r="G83" i="14"/>
  <c r="C83" i="14"/>
  <c r="O76" i="14"/>
  <c r="O75" i="14"/>
  <c r="O73" i="14"/>
  <c r="O71" i="14"/>
  <c r="O70" i="14"/>
  <c r="O69" i="14"/>
  <c r="I77" i="14"/>
  <c r="C77" i="14"/>
  <c r="M77" i="14"/>
  <c r="K77" i="14"/>
  <c r="G77" i="14"/>
  <c r="E77" i="14"/>
  <c r="O64" i="14"/>
  <c r="O62" i="14"/>
  <c r="O61" i="14"/>
  <c r="O60" i="14"/>
  <c r="O59" i="14"/>
  <c r="O58" i="14"/>
  <c r="O56" i="14"/>
  <c r="O55" i="14"/>
  <c r="O54" i="14"/>
  <c r="K66" i="14"/>
  <c r="J66" i="14"/>
  <c r="O53" i="14"/>
  <c r="H66" i="14"/>
  <c r="G66" i="14"/>
  <c r="E66" i="14"/>
  <c r="O52" i="14"/>
  <c r="O44" i="14"/>
  <c r="I51" i="14"/>
  <c r="M51" i="14"/>
  <c r="J51" i="14"/>
  <c r="H51" i="14"/>
  <c r="G51" i="14"/>
  <c r="E51" i="14"/>
  <c r="O39" i="14"/>
  <c r="L40" i="14"/>
  <c r="K40" i="14"/>
  <c r="J40" i="14"/>
  <c r="O37" i="14"/>
  <c r="M40" i="14"/>
  <c r="G40" i="14"/>
  <c r="E40" i="14"/>
  <c r="O34" i="14"/>
  <c r="O33" i="14"/>
  <c r="K35" i="14"/>
  <c r="I35" i="14"/>
  <c r="O32" i="14"/>
  <c r="M35" i="14"/>
  <c r="E35" i="14"/>
  <c r="O31" i="14"/>
  <c r="O29" i="14"/>
  <c r="O27" i="14"/>
  <c r="O26" i="14"/>
  <c r="O24" i="14"/>
  <c r="O21" i="14"/>
  <c r="K30" i="14"/>
  <c r="O19" i="14"/>
  <c r="H30" i="14"/>
  <c r="G30" i="14"/>
  <c r="C30" i="14"/>
  <c r="O16" i="14"/>
  <c r="O14" i="14"/>
  <c r="O12" i="14"/>
  <c r="L17" i="14"/>
  <c r="O8" i="14"/>
  <c r="O6" i="14"/>
  <c r="D17" i="14"/>
  <c r="O5" i="14"/>
  <c r="O4" i="14"/>
  <c r="O160" i="14"/>
  <c r="H154" i="14"/>
  <c r="O150" i="14"/>
  <c r="F154" i="14"/>
  <c r="J146" i="14"/>
  <c r="H146" i="14"/>
  <c r="L146" i="14"/>
  <c r="K146" i="14"/>
  <c r="H141" i="14"/>
  <c r="O132" i="14"/>
  <c r="F141" i="14"/>
  <c r="K141" i="14"/>
  <c r="J141" i="14"/>
  <c r="O126" i="14"/>
  <c r="D127" i="14"/>
  <c r="O118" i="14"/>
  <c r="O107" i="14"/>
  <c r="O99" i="14"/>
  <c r="F114" i="14"/>
  <c r="H114" i="14"/>
  <c r="G114" i="14"/>
  <c r="J94" i="14"/>
  <c r="H94" i="14"/>
  <c r="F94" i="14"/>
  <c r="F83" i="14"/>
  <c r="L83" i="14"/>
  <c r="L77" i="14"/>
  <c r="D77" i="14"/>
  <c r="J77" i="14"/>
  <c r="O65" i="14"/>
  <c r="M66" i="14"/>
  <c r="L66" i="14"/>
  <c r="D66" i="14"/>
  <c r="L51" i="14"/>
  <c r="F51" i="14"/>
  <c r="K51" i="14"/>
  <c r="H40" i="14"/>
  <c r="F40" i="14"/>
  <c r="L35" i="14"/>
  <c r="G35" i="14"/>
  <c r="J35" i="14"/>
  <c r="L30" i="14"/>
  <c r="D30" i="14"/>
  <c r="J30" i="14"/>
  <c r="M17" i="14"/>
  <c r="E17" i="14"/>
  <c r="I17" i="14"/>
  <c r="N146" i="15"/>
  <c r="I146" i="15"/>
  <c r="H146" i="15"/>
  <c r="N114" i="15"/>
  <c r="C114" i="15"/>
  <c r="N83" i="15"/>
  <c r="M83" i="15"/>
  <c r="N77" i="15"/>
  <c r="N51" i="15"/>
  <c r="K51" i="15"/>
  <c r="D40" i="15"/>
  <c r="C40" i="15"/>
  <c r="N35" i="15"/>
  <c r="E35" i="15"/>
  <c r="F35" i="15"/>
  <c r="J154" i="14"/>
  <c r="F146" i="14"/>
  <c r="O138" i="14"/>
  <c r="L141" i="14"/>
  <c r="C141" i="14"/>
  <c r="H77" i="14"/>
  <c r="O63" i="14"/>
  <c r="D51" i="14"/>
  <c r="D40" i="14"/>
  <c r="C40" i="14"/>
  <c r="H35" i="14"/>
  <c r="O36" i="15" l="1"/>
  <c r="O147" i="15"/>
  <c r="H17" i="15"/>
  <c r="I17" i="15"/>
  <c r="O87" i="15"/>
  <c r="O55" i="15"/>
  <c r="F40" i="15"/>
  <c r="E17" i="15"/>
  <c r="O80" i="15"/>
  <c r="O150" i="15"/>
  <c r="O79" i="15"/>
  <c r="F141" i="15"/>
  <c r="G154" i="15"/>
  <c r="O115" i="15"/>
  <c r="O3" i="15"/>
  <c r="O17" i="15" s="1"/>
  <c r="O96" i="14"/>
  <c r="O148" i="14"/>
  <c r="H17" i="14"/>
  <c r="I66" i="14"/>
  <c r="O57" i="14"/>
  <c r="O66" i="14" s="1"/>
  <c r="E127" i="14"/>
  <c r="O131" i="14"/>
  <c r="O98" i="14"/>
  <c r="O143" i="14"/>
  <c r="O97" i="14"/>
  <c r="C35" i="14"/>
  <c r="O81" i="14"/>
  <c r="D114" i="14"/>
  <c r="D35" i="14"/>
  <c r="O130" i="14"/>
  <c r="F77" i="14"/>
  <c r="O129" i="14"/>
  <c r="F17" i="14"/>
  <c r="O35" i="14"/>
  <c r="O10" i="14"/>
  <c r="K17" i="14"/>
  <c r="C17" i="14"/>
  <c r="O53" i="15"/>
  <c r="O85" i="15"/>
  <c r="O43" i="14"/>
  <c r="C51" i="14"/>
  <c r="J114" i="14"/>
  <c r="J17" i="14"/>
  <c r="E30" i="14"/>
  <c r="O18" i="14"/>
  <c r="M30" i="14"/>
  <c r="O41" i="14"/>
  <c r="O49" i="14"/>
  <c r="O80" i="14"/>
  <c r="D83" i="14"/>
  <c r="O88" i="14"/>
  <c r="M146" i="14"/>
  <c r="M35" i="15"/>
  <c r="O37" i="15"/>
  <c r="O64" i="15"/>
  <c r="O70" i="15"/>
  <c r="C83" i="15"/>
  <c r="D141" i="15"/>
  <c r="L141" i="15"/>
  <c r="O142" i="15"/>
  <c r="C146" i="15"/>
  <c r="K146" i="15"/>
  <c r="O151" i="15"/>
  <c r="J66" i="15"/>
  <c r="M127" i="15"/>
  <c r="O13" i="14"/>
  <c r="I30" i="14"/>
  <c r="F30" i="14"/>
  <c r="O67" i="14"/>
  <c r="O74" i="14"/>
  <c r="O84" i="14"/>
  <c r="C94" i="14"/>
  <c r="F127" i="14"/>
  <c r="O119" i="14"/>
  <c r="O21" i="15"/>
  <c r="O33" i="15"/>
  <c r="E114" i="15"/>
  <c r="O95" i="15"/>
  <c r="M114" i="15"/>
  <c r="O47" i="14"/>
  <c r="G127" i="14"/>
  <c r="G154" i="14"/>
  <c r="O18" i="15"/>
  <c r="I127" i="15"/>
  <c r="E83" i="14"/>
  <c r="M83" i="14"/>
  <c r="O121" i="14"/>
  <c r="E146" i="14"/>
  <c r="C17" i="15"/>
  <c r="O22" i="14"/>
  <c r="F35" i="14"/>
  <c r="I40" i="14"/>
  <c r="C66" i="14"/>
  <c r="K94" i="14"/>
  <c r="O92" i="14"/>
  <c r="G17" i="14"/>
  <c r="O11" i="14"/>
  <c r="O25" i="14"/>
  <c r="O48" i="14"/>
  <c r="O72" i="14"/>
  <c r="L94" i="14"/>
  <c r="O87" i="14"/>
  <c r="J127" i="14"/>
  <c r="O117" i="14"/>
  <c r="E141" i="14"/>
  <c r="O136" i="14"/>
  <c r="O144" i="14"/>
  <c r="O19" i="15"/>
  <c r="O54" i="15"/>
  <c r="I77" i="15"/>
  <c r="O69" i="15"/>
  <c r="O86" i="15"/>
  <c r="O121" i="15"/>
  <c r="E127" i="15"/>
  <c r="O148" i="15"/>
  <c r="O95" i="14"/>
  <c r="O123" i="14"/>
  <c r="D146" i="14"/>
  <c r="F51" i="15"/>
  <c r="O41" i="15"/>
  <c r="O51" i="15" s="1"/>
  <c r="O15" i="14"/>
  <c r="O9" i="14"/>
  <c r="O20" i="14"/>
  <c r="O115" i="14"/>
  <c r="O147" i="14"/>
  <c r="C154" i="14"/>
  <c r="F17" i="15"/>
  <c r="O52" i="15"/>
  <c r="O84" i="15"/>
  <c r="O98" i="15"/>
  <c r="O106" i="15"/>
  <c r="J154" i="15"/>
  <c r="O7" i="14"/>
  <c r="O23" i="14"/>
  <c r="O36" i="14"/>
  <c r="F66" i="14"/>
  <c r="O68" i="14"/>
  <c r="O134" i="14"/>
  <c r="D154" i="14"/>
  <c r="L154" i="14"/>
  <c r="L35" i="15"/>
  <c r="C51" i="15"/>
  <c r="O153" i="15"/>
  <c r="O46" i="14"/>
  <c r="O79" i="14"/>
  <c r="O86" i="14"/>
  <c r="O153" i="14"/>
  <c r="O39" i="15"/>
  <c r="O75" i="15"/>
  <c r="O134" i="15"/>
  <c r="O68" i="15"/>
  <c r="O78" i="15"/>
  <c r="I114" i="15"/>
  <c r="O124" i="15"/>
  <c r="O38" i="14"/>
  <c r="O42" i="14"/>
  <c r="O90" i="14"/>
  <c r="O128" i="14"/>
  <c r="O142" i="14"/>
  <c r="O149" i="14"/>
  <c r="O31" i="15"/>
  <c r="O71" i="15"/>
  <c r="D83" i="15"/>
  <c r="L83" i="15"/>
  <c r="O81" i="15"/>
  <c r="G94" i="15"/>
  <c r="O104" i="15"/>
  <c r="O119" i="15"/>
  <c r="O130" i="15"/>
  <c r="O138" i="15"/>
  <c r="O143" i="15"/>
  <c r="O76" i="15"/>
  <c r="O96" i="15"/>
  <c r="O101" i="15"/>
  <c r="O109" i="15"/>
  <c r="O116" i="15"/>
  <c r="O140" i="15"/>
  <c r="O50" i="14"/>
  <c r="O45" i="14"/>
  <c r="O78" i="14"/>
  <c r="O85" i="14"/>
  <c r="O93" i="14"/>
  <c r="O145" i="14"/>
  <c r="O152" i="14"/>
  <c r="O34" i="15"/>
  <c r="O38" i="15"/>
  <c r="O74" i="15"/>
  <c r="O99" i="15"/>
  <c r="O107" i="15"/>
  <c r="O122" i="15"/>
  <c r="O133" i="15"/>
  <c r="O67" i="15"/>
  <c r="C35" i="15"/>
  <c r="C141" i="15"/>
  <c r="O30" i="15" l="1"/>
  <c r="O83" i="15"/>
  <c r="O77" i="15"/>
  <c r="O127" i="15"/>
  <c r="O141" i="15"/>
  <c r="O154" i="15"/>
  <c r="O114" i="14"/>
  <c r="O146" i="14"/>
  <c r="O114" i="15"/>
  <c r="O40" i="15"/>
  <c r="O35" i="15"/>
  <c r="O154" i="14"/>
  <c r="O77" i="14"/>
  <c r="O127" i="14"/>
  <c r="O146" i="15"/>
  <c r="O141" i="14"/>
  <c r="O83" i="14"/>
  <c r="O94" i="15"/>
  <c r="O40" i="14"/>
  <c r="O66" i="15"/>
  <c r="O17" i="14"/>
  <c r="O94" i="14"/>
  <c r="O51" i="14"/>
  <c r="O30" i="14"/>
</calcChain>
</file>

<file path=xl/sharedStrings.xml><?xml version="1.0" encoding="utf-8"?>
<sst xmlns="http://schemas.openxmlformats.org/spreadsheetml/2006/main" count="1698" uniqueCount="264">
  <si>
    <t>COMUNA</t>
  </si>
  <si>
    <t>ESTABLECIMIENTO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</si>
  <si>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</si>
  <si>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</si>
  <si>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</si>
  <si>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</si>
  <si>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</si>
  <si>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</si>
  <si>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</si>
  <si>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</si>
  <si>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SEPBRE</t>
  </si>
  <si>
    <t>OCTUBRE</t>
  </si>
  <si>
    <t>NOVBRE</t>
  </si>
  <si>
    <t>DICBRE</t>
  </si>
  <si>
    <t>TOTAL</t>
  </si>
  <si>
    <t>04101-LA SERENA</t>
  </si>
  <si>
    <t>105300-CES. CARDENAL CARO</t>
  </si>
  <si>
    <t>105301-CES. LAS COMPAÑIAS</t>
  </si>
  <si>
    <t>105302-CES. PEDRO AGUIRRE C.</t>
  </si>
  <si>
    <t>105313-CES. SCHAFFHAUSER</t>
  </si>
  <si>
    <t>105319-CES. CARDENAL R.S.H.</t>
  </si>
  <si>
    <t>105325-CESFAM JUAN PABLO II</t>
  </si>
  <si>
    <t xml:space="preserve">105400-P.S.R. ALGARROBITO            </t>
  </si>
  <si>
    <t>105401-P.S.R. LAS ROJAS</t>
  </si>
  <si>
    <t>105402-P.S.R. EL ROMERO</t>
  </si>
  <si>
    <t>105499-P.S.R. LAMBERT</t>
  </si>
  <si>
    <t>105700-CECOF VILLA EL INDIO</t>
  </si>
  <si>
    <t>105701-CECOF VILLA ALEMANIA</t>
  </si>
  <si>
    <t>105702-CECOF VILLA LAMBERT</t>
  </si>
  <si>
    <t>200402-CECOF ARCOS DE PINAMAR</t>
  </si>
  <si>
    <t>04102-COQUIMBO</t>
  </si>
  <si>
    <t>105303-CES. SAN JUAN</t>
  </si>
  <si>
    <t>105304-CES. SANTA CECILIA</t>
  </si>
  <si>
    <t>105305-CES. TIERRAS BLANCAS</t>
  </si>
  <si>
    <t>105321-CES. RURAL  TONGOY</t>
  </si>
  <si>
    <t>105323-CES. DR. SERGIO AGUILAR</t>
  </si>
  <si>
    <t xml:space="preserve">105404-P.S.R. EL TANGUE                         </t>
  </si>
  <si>
    <t>105405-P.S.R. GUANAQUEROS</t>
  </si>
  <si>
    <t>105407-P.S.R. TAMBILLOS</t>
  </si>
  <si>
    <t>200273-CECOF PUNTA MIRA</t>
  </si>
  <si>
    <t>200494-CESFAM EL SAUCE</t>
  </si>
  <si>
    <t>200499-CESFAM PAN DE AZÚCAR</t>
  </si>
  <si>
    <t>04104-LA HIGUERA</t>
  </si>
  <si>
    <t>105314-CES. LA HIGUERA</t>
  </si>
  <si>
    <t xml:space="preserve">105500-P.S.R. CALETA HORNOS        </t>
  </si>
  <si>
    <t>105505-P.S.R. LOS CHOROS</t>
  </si>
  <si>
    <t>105506-P.S.R. EL TRAPICHE</t>
  </si>
  <si>
    <t>TOTAL LA HIGUERA</t>
  </si>
  <si>
    <t>04105-PAIHUANO</t>
  </si>
  <si>
    <t>105306-CES. PAIHUANO</t>
  </si>
  <si>
    <t>105475-P.S.R. HORCON</t>
  </si>
  <si>
    <t>105476-P.S.R. MONTE GRANDE</t>
  </si>
  <si>
    <t>105477-P.S.R. PISCO ELQUI</t>
  </si>
  <si>
    <t>TOTAL PAIHUANO</t>
  </si>
  <si>
    <t>04106-VICUÑA</t>
  </si>
  <si>
    <t>105467-P.S.R. DIAGUITAS</t>
  </si>
  <si>
    <t>105468-P.S.R. EL MOLLE</t>
  </si>
  <si>
    <t>105469-P.S.R. EL TAMBO</t>
  </si>
  <si>
    <t>105470-P.S.R. HUANTA</t>
  </si>
  <si>
    <t>105471-P.S.R. PERALILLO</t>
  </si>
  <si>
    <t>105472-P.S.R. RIVADAVIA</t>
  </si>
  <si>
    <t>105473-P.S.R. TALCUNA</t>
  </si>
  <si>
    <t>105474-P.S.R. CHAPILCA</t>
  </si>
  <si>
    <t>105509-P.S.R. GUALLIGUAICA</t>
  </si>
  <si>
    <t>200538-CESFAM SAN ISIDRO CALINGASTA</t>
  </si>
  <si>
    <t>04201-ILLAPEL</t>
  </si>
  <si>
    <t>105326-CESFAM SAN RAFAEL</t>
  </si>
  <si>
    <t xml:space="preserve">105443-P.S.R. CARCAMO                   </t>
  </si>
  <si>
    <t>105444-P.S.R. HUINTIL</t>
  </si>
  <si>
    <t>105445-P.S.R. LIMAHUIDA</t>
  </si>
  <si>
    <t>105446-P.S.R. MATANCILLA</t>
  </si>
  <si>
    <t>105447-P.S.R. PERALILLO</t>
  </si>
  <si>
    <t>105448-P.S.R. SANTA VIRGINIA</t>
  </si>
  <si>
    <t>105449-P.S.R. TUNGA NORTE</t>
  </si>
  <si>
    <t>105485-P.S.R. PLAN DE HORNOS</t>
  </si>
  <si>
    <t>105486-P.S.R. TUNGA SUR</t>
  </si>
  <si>
    <t>105487-P.S.R. CAÑAS UNO</t>
  </si>
  <si>
    <t>105496-P.S.R. PINTACURA SUR</t>
  </si>
  <si>
    <t>105504-P.S.R. SOCAVON</t>
  </si>
  <si>
    <t>200366-CESFAM URBANO II</t>
  </si>
  <si>
    <t>04202-CANELA</t>
  </si>
  <si>
    <t>105309-CES. RURAL CANELA</t>
  </si>
  <si>
    <t xml:space="preserve">105450-P.S.R. MINCHA NORTE            </t>
  </si>
  <si>
    <t>105451-P.S.R. AGUA FRIA</t>
  </si>
  <si>
    <t>105482-P.S.R. CANELA ALTA</t>
  </si>
  <si>
    <t>105483-P.S.R. LOS RULOS</t>
  </si>
  <si>
    <t>105484-P.S.R. HUENTELAUQUEN</t>
  </si>
  <si>
    <t>105488-P.S.R. ESPIRITU SANTO</t>
  </si>
  <si>
    <t>105493-P.S.R. MINCHA SUR</t>
  </si>
  <si>
    <t>105497-P.S.R. JABONERIA</t>
  </si>
  <si>
    <t>105498-P.S.R. QUEBRADA DE LINARES</t>
  </si>
  <si>
    <t>04203-LOS VILOS</t>
  </si>
  <si>
    <t xml:space="preserve">105478-P.S.R. CAIMANES                   </t>
  </si>
  <si>
    <t>105479-P.S.R. GUANGUALI</t>
  </si>
  <si>
    <t>105480-P.S.R. QUILIMARI</t>
  </si>
  <si>
    <t>105481-P.S.R. TILAMA</t>
  </si>
  <si>
    <t>105511-P.S.R. LOS CONDORES</t>
  </si>
  <si>
    <t>04204-SALAMANCA</t>
  </si>
  <si>
    <t xml:space="preserve">105452-P.S.R. CUNCUMEN                 </t>
  </si>
  <si>
    <t>105453-P.S.R. TRANQUILLA</t>
  </si>
  <si>
    <t>105454-P.S.R. CUNLAGUA</t>
  </si>
  <si>
    <t>105455-P.S.R. CHILLEPIN</t>
  </si>
  <si>
    <t>105456-P.S.R. LLIMPO</t>
  </si>
  <si>
    <t>105457-P.S.R. SAN AGUSTIN</t>
  </si>
  <si>
    <t>105458-P.S.R. TAHUINCO</t>
  </si>
  <si>
    <t>105491-P.S.R. QUELEN BAJO</t>
  </si>
  <si>
    <t>105492-P.S.R. CAMISA</t>
  </si>
  <si>
    <t>105501-P.S.R. ARBOLEDA GRANDE</t>
  </si>
  <si>
    <t>04301-OVALLE</t>
  </si>
  <si>
    <t>105315-CES. RURAL C. DE TAMAYA</t>
  </si>
  <si>
    <t>105317-CES. JORGE JORDAN D.</t>
  </si>
  <si>
    <t>105322-CES. MARCOS MACUADA</t>
  </si>
  <si>
    <t>105324-CES. SOTAQUI</t>
  </si>
  <si>
    <t>105415-P.S.R. BARRAZA</t>
  </si>
  <si>
    <t xml:space="preserve">105416-P.S.R. CAMARICO                  </t>
  </si>
  <si>
    <t>105417-P.S.R. ALCONES BAJOS</t>
  </si>
  <si>
    <t>105419-P.S.R. LAS SOSSAS</t>
  </si>
  <si>
    <t>105422-P.S.R. HORNILLOS</t>
  </si>
  <si>
    <t>105437-P.S.R. CHALINGA</t>
  </si>
  <si>
    <t>105439-P.S.R. CERRO BLANCO</t>
  </si>
  <si>
    <t>105507-P.S.R. HUAMALATA</t>
  </si>
  <si>
    <t>105510-P.S.R. RECOLETA</t>
  </si>
  <si>
    <t>105722-CECOF SAN JOSE DE LA DEHESA</t>
  </si>
  <si>
    <t>105723-CECOF LIMARI</t>
  </si>
  <si>
    <t>200258-CECOF LOS COPIHUES</t>
  </si>
  <si>
    <t>200367-CECOF COLONIA LIMARÍ</t>
  </si>
  <si>
    <t>04302-COMBARBALÁ</t>
  </si>
  <si>
    <t>105433-P.S.R. SAN LORENZO</t>
  </si>
  <si>
    <t>105434-P.S.R. SAN MARCOS</t>
  </si>
  <si>
    <t>105441-P.S.R. MANQUEHUA</t>
  </si>
  <si>
    <t xml:space="preserve">105459-P.S.R. BARRANCAS                </t>
  </si>
  <si>
    <t>105460-P.S.R. COGOTI 18</t>
  </si>
  <si>
    <t>105461-P.S.R. EL HUACHO</t>
  </si>
  <si>
    <t>105462-P.S.R. EL SAUCE</t>
  </si>
  <si>
    <t>105463-P.S.R. QUILITAPIA</t>
  </si>
  <si>
    <t>105464-P.S.R. LA LIGUA</t>
  </si>
  <si>
    <t>105465-P.S.R. RAMADILLA</t>
  </si>
  <si>
    <t>105466-P.S.R. VALLE HERMOSO</t>
  </si>
  <si>
    <t>105490-P.S.R. EL DURAZNO</t>
  </si>
  <si>
    <t>04304-MONTE PATRIA</t>
  </si>
  <si>
    <t>105307-CES. RURAL MONTE PATRIA</t>
  </si>
  <si>
    <t>105311-CES. RURAL CHAÑARAL ALTO</t>
  </si>
  <si>
    <t>105312-CES. RURAL CAREN</t>
  </si>
  <si>
    <t>105318-CES. RURAL EL PALQUI</t>
  </si>
  <si>
    <t>105425-P.S.R. CHILECITO</t>
  </si>
  <si>
    <t>105427-P.S.R. HACIENDA VALDIVIA</t>
  </si>
  <si>
    <t>105428-P.S.R. HUATULAME</t>
  </si>
  <si>
    <t>105430-P.S.R. MIALQUI</t>
  </si>
  <si>
    <t>105431-P.S.R. PEDREGAL</t>
  </si>
  <si>
    <t>105432-P.S.R. RAPEL</t>
  </si>
  <si>
    <t>105435-P.S.R. TULAHUEN</t>
  </si>
  <si>
    <t>105436-P.S.R. EL MAITEN</t>
  </si>
  <si>
    <t>105489-P.S.R. RAMADAS DE TULAHUEN</t>
  </si>
  <si>
    <t>04304-PUNITAQUI</t>
  </si>
  <si>
    <t>105308-CES. RURAL PUNITAQUI</t>
  </si>
  <si>
    <t>105440-P.S.R. DIVISADERO</t>
  </si>
  <si>
    <t>105442-P.S.R. SAN PEDRO DE QUILES</t>
  </si>
  <si>
    <t xml:space="preserve">105508-P.S.R. EL PARRAL DE QUILES  </t>
  </si>
  <si>
    <t>04305-RIO HURTADO</t>
  </si>
  <si>
    <t>105310-CES. RURAL PICHASCA</t>
  </si>
  <si>
    <t>105409-P.S.R. EL CHAÑAR</t>
  </si>
  <si>
    <t>105410-P.S.R. HURTADO</t>
  </si>
  <si>
    <t>105411-P.S.R. LAS BREAS</t>
  </si>
  <si>
    <t>105413-P.S.R. SAMO ALTO</t>
  </si>
  <si>
    <t>105414-P.S.R. SERON</t>
  </si>
  <si>
    <t>105503-P.S.R. TABAQUEROS</t>
  </si>
  <si>
    <t>105107-HOSPITAL VICUÑA</t>
  </si>
  <si>
    <t>105108-HOSPITAL LOS VILOS</t>
  </si>
  <si>
    <t>105104-HOSPITAL SALAMANCA</t>
  </si>
  <si>
    <t>105105-HOSPITAL COMBARBALÁ</t>
  </si>
  <si>
    <t>105106-HOSPITAL ANDACOLLO</t>
  </si>
  <si>
    <t>200569-CECOF FRAY JORGE</t>
  </si>
  <si>
    <t>200569-CESFAM FRAY JORGE</t>
  </si>
  <si>
    <t>200607-CESFAM LILA CORTES</t>
  </si>
  <si>
    <t>Idestablecimiento</t>
  </si>
  <si>
    <t>Mes</t>
  </si>
  <si>
    <t>Total</t>
  </si>
  <si>
    <t>105103</t>
  </si>
  <si>
    <t>105104</t>
  </si>
  <si>
    <t>105105</t>
  </si>
  <si>
    <t>105106</t>
  </si>
  <si>
    <t>105107</t>
  </si>
  <si>
    <t>105108</t>
  </si>
  <si>
    <t>105300</t>
  </si>
  <si>
    <t>105301</t>
  </si>
  <si>
    <t>105302</t>
  </si>
  <si>
    <t>105303</t>
  </si>
  <si>
    <t>105304</t>
  </si>
  <si>
    <t>105305</t>
  </si>
  <si>
    <t>105307</t>
  </si>
  <si>
    <t>105308</t>
  </si>
  <si>
    <t>105309</t>
  </si>
  <si>
    <t>105310</t>
  </si>
  <si>
    <t>105311</t>
  </si>
  <si>
    <t>105313</t>
  </si>
  <si>
    <t>105315</t>
  </si>
  <si>
    <t>105317</t>
  </si>
  <si>
    <t>105319</t>
  </si>
  <si>
    <t>105323</t>
  </si>
  <si>
    <t>105324</t>
  </si>
  <si>
    <t>105325</t>
  </si>
  <si>
    <t>105326</t>
  </si>
  <si>
    <t>105400</t>
  </si>
  <si>
    <t>105444</t>
  </si>
  <si>
    <t>105467</t>
  </si>
  <si>
    <t>105478</t>
  </si>
  <si>
    <t>105510</t>
  </si>
  <si>
    <t>200494</t>
  </si>
  <si>
    <t>200499</t>
  </si>
  <si>
    <t>200569</t>
  </si>
  <si>
    <t>200607</t>
  </si>
  <si>
    <t>Etiquetas de fila</t>
  </si>
  <si>
    <t>Total general</t>
  </si>
  <si>
    <t>105103-HOSPITAL ILLAPEL</t>
  </si>
  <si>
    <t>Suma de Total</t>
  </si>
  <si>
    <t>Etiquetas de columna</t>
  </si>
  <si>
    <t>105454</t>
  </si>
  <si>
    <t>200538</t>
  </si>
  <si>
    <t>105312</t>
  </si>
  <si>
    <t>105723</t>
  </si>
  <si>
    <t>105318</t>
  </si>
  <si>
    <t>04103-ANDACOLLO</t>
  </si>
  <si>
    <t>04303-MONTE PATRIA</t>
  </si>
  <si>
    <t>105462</t>
  </si>
  <si>
    <t>105306</t>
  </si>
  <si>
    <t>105314</t>
  </si>
  <si>
    <t>105321</t>
  </si>
  <si>
    <t>105322</t>
  </si>
  <si>
    <t>200402</t>
  </si>
  <si>
    <t>200258</t>
  </si>
  <si>
    <t>CONSULTORÍAS Y TELECONSULTORÍAS DE SALUD MENTAL INFANTO ADOLESCENTE</t>
  </si>
  <si>
    <t>CONSULTORÍAS Y TELECONSULTORÍAS DE SALUD MENTAL ADULTO</t>
  </si>
  <si>
    <t>200367</t>
  </si>
  <si>
    <t>105455</t>
  </si>
  <si>
    <t>105460</t>
  </si>
  <si>
    <t>105505</t>
  </si>
  <si>
    <t>105506</t>
  </si>
  <si>
    <t>Comuna</t>
  </si>
  <si>
    <t>HOSPITAL</t>
  </si>
  <si>
    <t>TOTAL LA SERENA</t>
  </si>
  <si>
    <t>TOTAL COQUIMBO</t>
  </si>
  <si>
    <t>TOTAL VICUÑA</t>
  </si>
  <si>
    <t>TOTAL ILLAPEL</t>
  </si>
  <si>
    <t>TOTAL CANELA</t>
  </si>
  <si>
    <t>TOTAL LOS VILOS</t>
  </si>
  <si>
    <t>TOTAL SALAMANCA</t>
  </si>
  <si>
    <t>TOTAL OVALLE</t>
  </si>
  <si>
    <t>TOTAL COMBARBALÁ</t>
  </si>
  <si>
    <t>TOTAL MONTE PATRIA</t>
  </si>
  <si>
    <t>TOTAL PUNITAQUI</t>
  </si>
  <si>
    <t>TOTAL RIO HURTADO</t>
  </si>
  <si>
    <t>105722</t>
  </si>
  <si>
    <t>105401</t>
  </si>
  <si>
    <t>200366</t>
  </si>
  <si>
    <t>Establecimineto</t>
  </si>
  <si>
    <t>105100</t>
  </si>
  <si>
    <t>105100-HOSPITAL LA SERENA</t>
  </si>
  <si>
    <t>105452</t>
  </si>
  <si>
    <t>105481</t>
  </si>
  <si>
    <t>105500</t>
  </si>
  <si>
    <t>105402</t>
  </si>
  <si>
    <t>105437</t>
  </si>
  <si>
    <t>105433</t>
  </si>
  <si>
    <t>105499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</si>
</sst>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0"/>
      <color theme="1"/>
      <name val="Verdana"/>
      <family val="2"/>
    </font>
    <font>
      <b/>
      <sz val="11"/>
      <color indexed="8"/>
      <name val="Calibri"/>
      <family val="2"/>
    </font>
    <font>
      <b/>
      <sz val="8"/>
      <color indexed="9"/>
      <name val="Verdana"/>
      <family val="2"/>
    </font>
    <font>
      <b/>
      <sz val="14"/>
      <color indexed="9"/>
      <name val="Verdana"/>
      <family val="2"/>
    </font>
    <font>
      <b/>
      <sz val="10"/>
      <color indexed="9"/>
      <name val="Verdana"/>
      <family val="2"/>
    </font>
    <font>
      <sz val="11"/>
      <color indexed="8"/>
      <name val="Calibri"/>
      <charset val="238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</fills>
  <borders count="26">
    <border>
      <left/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theme="0"/>
      </left>
      <right style="medium">
        <color indexed="9"/>
      </right>
      <top style="medium">
        <color theme="0"/>
      </top>
      <bottom style="medium">
        <color theme="0"/>
      </bottom>
      <diagonal/>
    </border>
    <border>
      <left style="medium">
        <color indexed="9"/>
      </left>
      <right style="medium">
        <color indexed="9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indexed="9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0" fontId="12" fillId="0" borderId="0"/>
  </cellStyleXfs>
  <cellXfs count="70">
    <xf numFmtId="0" fontId="0" fillId="0" borderId="0" xfId="0"/>
    <xf numFmtId="0" fontId="0" fillId="0" borderId="0" xfId="0" applyFill="1" applyBorder="1"/>
    <xf numFmtId="0" fontId="2" fillId="0" borderId="0" xfId="0" applyNumberFormat="1" applyFont="1"/>
    <xf numFmtId="0" fontId="2" fillId="0" borderId="0" xfId="0" applyFont="1" applyFill="1" applyAlignment="1">
      <alignment horizontal="left" indent="1"/>
    </xf>
    <xf numFmtId="164" fontId="2" fillId="0" borderId="0" xfId="1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left" indent="1"/>
    </xf>
    <xf numFmtId="0" fontId="2" fillId="0" borderId="0" xfId="0" applyFont="1"/>
    <xf numFmtId="0" fontId="7" fillId="0" borderId="0" xfId="0" applyFont="1" applyFill="1"/>
    <xf numFmtId="0" fontId="0" fillId="4" borderId="0" xfId="0" applyFill="1"/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44" fontId="0" fillId="0" borderId="0" xfId="2" applyFont="1" applyFill="1"/>
    <xf numFmtId="0" fontId="8" fillId="2" borderId="7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3" fillId="3" borderId="14" xfId="0" applyNumberFormat="1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4" xfId="0" applyNumberFormat="1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3" fillId="3" borderId="20" xfId="0" applyNumberFormat="1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20" xfId="0" applyNumberFormat="1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64" fontId="5" fillId="3" borderId="23" xfId="0" applyNumberFormat="1" applyFont="1" applyFill="1" applyBorder="1" applyAlignment="1">
      <alignment horizontal="center" wrapText="1"/>
    </xf>
    <xf numFmtId="164" fontId="5" fillId="3" borderId="24" xfId="0" applyNumberFormat="1" applyFont="1" applyFill="1" applyBorder="1" applyAlignment="1">
      <alignment horizontal="center" wrapText="1"/>
    </xf>
    <xf numFmtId="164" fontId="5" fillId="3" borderId="25" xfId="0" applyNumberFormat="1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3" borderId="25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5" fillId="3" borderId="24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center" wrapText="1"/>
    </xf>
    <xf numFmtId="164" fontId="2" fillId="0" borderId="0" xfId="1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left" wrapText="1"/>
    </xf>
    <xf numFmtId="49" fontId="5" fillId="3" borderId="12" xfId="0" applyNumberFormat="1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left" wrapText="1"/>
    </xf>
    <xf numFmtId="49" fontId="6" fillId="3" borderId="12" xfId="0" applyNumberFormat="1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11" fillId="5" borderId="10" xfId="3" applyFont="1" applyFill="1" applyBorder="1" applyAlignment="1">
      <alignment horizontal="center"/>
    </xf>
    <xf numFmtId="0" fontId="11" fillId="0" borderId="11" xfId="3" applyFont="1" applyFill="1" applyBorder="1" applyAlignment="1">
      <alignment wrapText="1"/>
    </xf>
    <xf numFmtId="0" fontId="11" fillId="0" borderId="11" xfId="3" applyFont="1" applyFill="1" applyBorder="1" applyAlignment="1">
      <alignment horizontal="right" wrapText="1"/>
    </xf>
    <xf numFmtId="0" fontId="11" fillId="5" borderId="10" xfId="4" applyFont="1" applyFill="1" applyBorder="1" applyAlignment="1">
      <alignment horizontal="center"/>
    </xf>
    <xf numFmtId="0" fontId="11" fillId="0" borderId="11" xfId="4" applyFont="1" applyFill="1" applyBorder="1" applyAlignment="1">
      <alignment wrapText="1"/>
    </xf>
    <xf numFmtId="0" fontId="11" fillId="0" borderId="11" xfId="4" applyFont="1" applyFill="1" applyBorder="1" applyAlignment="1">
      <alignment horizontal="right" wrapText="1"/>
    </xf>
  </cellXfs>
  <cellStyles count="5">
    <cellStyle name="Millares" xfId="1" builtinId="3"/>
    <cellStyle name="Moneda" xfId="2" builtinId="4"/>
    <cellStyle name="Normal" xfId="0" builtinId="0"/>
    <cellStyle name="Normal_Datos Adulto_" xfId="4" xr:uid="{40B83F3A-06F9-49CA-838F-A84011C443BC}"/>
    <cellStyle name="Normal_Datos Infanto_" xfId="3" xr:uid="{24033EDD-626A-476F-A87A-DFD1F2206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2/Establecimientos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</row>
        <row r="140">
          <cell r="A140" t="str">
            <v>105705</v>
          </cell>
          <cell r="B140" t="str">
            <v>Centro Comunitario de Salud Familiar El Alba</v>
          </cell>
          <cell r="C140" t="str">
            <v>105705-CECOF EL ALBA</v>
          </cell>
          <cell r="D140" t="str">
            <v>04102-COQUIMBO</v>
          </cell>
          <cell r="E140" t="str">
            <v>04102-COQUIMBO</v>
          </cell>
        </row>
        <row r="141">
          <cell r="A141" t="str">
            <v>105722</v>
          </cell>
          <cell r="B141" t="str">
            <v>Centro Comunitario de Salud Familiar San José de la Dehesa</v>
          </cell>
          <cell r="C141" t="str">
            <v>105722-CECOF SAN JOSE DE LA DEHESA</v>
          </cell>
          <cell r="D141" t="str">
            <v>04301-OVALLE</v>
          </cell>
          <cell r="E141" t="str">
            <v>04301-OVALLE</v>
          </cell>
        </row>
        <row r="142">
          <cell r="A142" t="str">
            <v>105723</v>
          </cell>
          <cell r="B142" t="str">
            <v>Centro Comunitario de Salud Familiar Limarí</v>
          </cell>
          <cell r="C142" t="str">
            <v>105723-CECOF LIMARI</v>
          </cell>
          <cell r="D142" t="str">
            <v>04301-OVALLE</v>
          </cell>
          <cell r="E142" t="str">
            <v>04301-OVALLE</v>
          </cell>
        </row>
        <row r="143">
          <cell r="A143" t="str">
            <v>200258</v>
          </cell>
          <cell r="B143" t="str">
            <v>Centro Comunitario de Salud Familiar Los Copihues</v>
          </cell>
          <cell r="C143" t="str">
            <v>200258-CECOF LOS COPIHUES</v>
          </cell>
          <cell r="D143" t="str">
            <v>04301-OVALLE</v>
          </cell>
          <cell r="E143" t="str">
            <v>04301-OVALLE</v>
          </cell>
        </row>
        <row r="144">
          <cell r="A144" t="str">
            <v>200273</v>
          </cell>
          <cell r="B144" t="str">
            <v>Centro Comunitario de Salud Familiar Punta Mira</v>
          </cell>
          <cell r="C144" t="str">
            <v>200273-CECOF PUNTA MIRA</v>
          </cell>
          <cell r="D144" t="str">
            <v>04102-COQUIMBO</v>
          </cell>
          <cell r="E144" t="str">
            <v>04102-COQUIMBO</v>
          </cell>
        </row>
        <row r="145">
          <cell r="A145" t="str">
            <v>200366</v>
          </cell>
          <cell r="B145" t="str">
            <v>Centro de Salud Familiar Urbano II</v>
          </cell>
          <cell r="C145" t="str">
            <v>200366-CESFAM URBANO II</v>
          </cell>
          <cell r="D145" t="str">
            <v>04201-ILLAPEL</v>
          </cell>
          <cell r="E145" t="str">
            <v>04201-ILLAPEL</v>
          </cell>
        </row>
        <row r="146">
          <cell r="A146" t="str">
            <v>200367</v>
          </cell>
          <cell r="B146" t="str">
            <v>Centro Comunitario de Salud Familiar Colonia Limarí</v>
          </cell>
          <cell r="C146" t="str">
            <v>200367-CECOF COLONIA LIMARÍ</v>
          </cell>
          <cell r="D146" t="str">
            <v>04301-OVALLE</v>
          </cell>
          <cell r="E146" t="str">
            <v>04301-OVALLE</v>
          </cell>
        </row>
        <row r="147">
          <cell r="A147" t="str">
            <v>200402</v>
          </cell>
          <cell r="B147" t="str">
            <v>Centro Comunitario de Salud Familiar Arcos de Pinamar</v>
          </cell>
          <cell r="C147" t="str">
            <v>200402-CECOF ARCOS DE PINAMAR</v>
          </cell>
          <cell r="D147" t="str">
            <v>04101-LA SERENA</v>
          </cell>
          <cell r="E147" t="str">
            <v>04101-LA SERENA</v>
          </cell>
        </row>
        <row r="148">
          <cell r="A148" t="str">
            <v>200494</v>
          </cell>
          <cell r="B148" t="str">
            <v>Centro de Salud Familiar El Sauce</v>
          </cell>
          <cell r="C148" t="str">
            <v>200494-CESFAM EL SAUCE</v>
          </cell>
          <cell r="D148" t="str">
            <v>04102-COQUIMBO</v>
          </cell>
          <cell r="E148" t="str">
            <v>04102-COQUIMBO</v>
          </cell>
        </row>
        <row r="149">
          <cell r="A149" t="str">
            <v>200499</v>
          </cell>
          <cell r="B149" t="str">
            <v>Centro de Salud Familiar Pan de Azúcar</v>
          </cell>
          <cell r="C149" t="str">
            <v>200499-CESFAM PAN DE AZÚCAR</v>
          </cell>
          <cell r="D149" t="str">
            <v>04102-COQUIMBO</v>
          </cell>
          <cell r="E149" t="str">
            <v>04102-COQUIMBO</v>
          </cell>
        </row>
        <row r="150">
          <cell r="A150" t="str">
            <v>200538</v>
          </cell>
          <cell r="B150" t="str">
            <v>Centro de Salud Familiar San Isidro Calingasta</v>
          </cell>
          <cell r="C150" t="str">
            <v>200538-CESFAM SAN ISIDRO CALINGASTA</v>
          </cell>
          <cell r="D150" t="str">
            <v>04106-VICUÑA</v>
          </cell>
          <cell r="E150" t="str">
            <v>04106-VICUÑA</v>
          </cell>
        </row>
        <row r="151">
          <cell r="A151" t="str">
            <v>200569</v>
          </cell>
          <cell r="B151" t="str">
            <v>Centro de Salud Familiar Fray Jorge</v>
          </cell>
          <cell r="C151" t="str">
            <v>200569-CESFAM FRAY JORGE</v>
          </cell>
          <cell r="D151" t="str">
            <v>04301-OVALLE</v>
          </cell>
          <cell r="E151" t="str">
            <v>04301-OVALLE</v>
          </cell>
        </row>
        <row r="152">
          <cell r="A152" t="str">
            <v>200607</v>
          </cell>
          <cell r="B152" t="str">
            <v>Centro de Salud Familiar Lila Cortés</v>
          </cell>
          <cell r="C152" t="str">
            <v>200607-CESFAM LILA CORTES</v>
          </cell>
          <cell r="D152" t="str">
            <v>04102-COQUIMBO</v>
          </cell>
          <cell r="E152" t="str">
            <v>04102-COQUIMBO</v>
          </cell>
        </row>
        <row r="153">
          <cell r="A153" t="str">
            <v>105826</v>
          </cell>
          <cell r="B153" t="str">
            <v>SAPU Emilio Schaffhauser</v>
          </cell>
          <cell r="C153" t="str">
            <v>105826-SAPU EMILIO SCHAFFHAUSER</v>
          </cell>
          <cell r="D153" t="str">
            <v>04101-LA SERENA</v>
          </cell>
          <cell r="E153" t="str">
            <v>04101-LA SERENA</v>
          </cell>
        </row>
        <row r="154">
          <cell r="A154" t="str">
            <v>105802</v>
          </cell>
          <cell r="B154" t="str">
            <v>SAPU Pedro Aguirre Cerda</v>
          </cell>
          <cell r="C154" t="str">
            <v>105802-SAPU PEDRO AGUIRRE CERDA</v>
          </cell>
          <cell r="D154" t="str">
            <v>04101-LA SERENA</v>
          </cell>
          <cell r="E154" t="str">
            <v>04101-LA SERENA</v>
          </cell>
        </row>
        <row r="155">
          <cell r="A155" t="str">
            <v>105825</v>
          </cell>
          <cell r="B155" t="str">
            <v>SAPU Cardenal Caro</v>
          </cell>
          <cell r="C155" t="str">
            <v>105825-SAPU CARDENAL CARO</v>
          </cell>
          <cell r="D155" t="str">
            <v>04101-LA SERENA</v>
          </cell>
          <cell r="E155" t="str">
            <v>04101-LA SERENA</v>
          </cell>
        </row>
        <row r="156">
          <cell r="A156" t="str">
            <v>200105</v>
          </cell>
          <cell r="B156" t="str">
            <v>SAPU Juan Pablo II</v>
          </cell>
          <cell r="C156" t="str">
            <v>200105-SAPU JUAN PABLO II</v>
          </cell>
          <cell r="D156" t="str">
            <v>04101-LA SERENA</v>
          </cell>
          <cell r="E156" t="str">
            <v>04101-LA SERENA</v>
          </cell>
        </row>
        <row r="157">
          <cell r="A157" t="str">
            <v>105801</v>
          </cell>
          <cell r="B157" t="str">
            <v>SAPU Las Compañías</v>
          </cell>
          <cell r="C157" t="str">
            <v>105801-SAPU LAS COMPAÑÍAS</v>
          </cell>
          <cell r="D157" t="str">
            <v>04101-LA SERENA</v>
          </cell>
          <cell r="E157" t="str">
            <v>04101-LA SERENA</v>
          </cell>
        </row>
        <row r="158">
          <cell r="A158" t="str">
            <v>105804</v>
          </cell>
          <cell r="B158" t="str">
            <v>SAPU Santa Cecilia</v>
          </cell>
          <cell r="C158" t="str">
            <v>105804-SAPU SANTA CECILIA</v>
          </cell>
          <cell r="D158" t="str">
            <v>04102-COQUIMBO</v>
          </cell>
          <cell r="E158" t="str">
            <v>04102-COQUIMBO</v>
          </cell>
        </row>
        <row r="159">
          <cell r="A159" t="str">
            <v>200848</v>
          </cell>
          <cell r="B159" t="str">
            <v>SAPU Lila Cortés</v>
          </cell>
          <cell r="C159" t="str">
            <v>200848-SAPU LILA CORTÉS</v>
          </cell>
          <cell r="D159" t="str">
            <v>04102-COQUIMBO</v>
          </cell>
          <cell r="E159" t="str">
            <v>04102-COQUIMBO</v>
          </cell>
        </row>
        <row r="160">
          <cell r="A160" t="str">
            <v>105803</v>
          </cell>
          <cell r="B160" t="str">
            <v>SAPU San Juan</v>
          </cell>
          <cell r="C160" t="str">
            <v>105803-SAPU SAN JUAN</v>
          </cell>
          <cell r="D160" t="str">
            <v>04102-COQUIMBO</v>
          </cell>
          <cell r="E160" t="str">
            <v>04102-COQUIMBO</v>
          </cell>
        </row>
        <row r="161">
          <cell r="A161" t="str">
            <v>105823</v>
          </cell>
          <cell r="B161" t="str">
            <v>SAPU Sergio Aguilar</v>
          </cell>
          <cell r="C161" t="str">
            <v>105823-SAPU DR. SERGIO AGUILAR</v>
          </cell>
          <cell r="D161" t="str">
            <v>04102-COQUIMBO</v>
          </cell>
          <cell r="E161" t="str">
            <v>04102-COQUIMBO</v>
          </cell>
        </row>
        <row r="162">
          <cell r="A162" t="str">
            <v>105809</v>
          </cell>
          <cell r="B162" t="str">
            <v>SAPU Canela</v>
          </cell>
          <cell r="C162" t="str">
            <v>105809-SAPU CANELA</v>
          </cell>
          <cell r="D162" t="str">
            <v>04202-CANELA</v>
          </cell>
          <cell r="E162" t="str">
            <v>04202-CANELA</v>
          </cell>
        </row>
        <row r="163">
          <cell r="A163" t="str">
            <v>200721</v>
          </cell>
          <cell r="B163" t="str">
            <v>SAPU Fray Jorge</v>
          </cell>
          <cell r="C163" t="str">
            <v>200721-SAPU FRAY JORGE</v>
          </cell>
          <cell r="D163" t="str">
            <v>04301-OVALLE</v>
          </cell>
          <cell r="E163" t="str">
            <v>04301-OVALLE</v>
          </cell>
        </row>
        <row r="164">
          <cell r="A164" t="str">
            <v>105817</v>
          </cell>
          <cell r="B164" t="str">
            <v>SAPU Jorge Jordán Domic</v>
          </cell>
          <cell r="C164" t="str">
            <v>105817-SAPU JORGE JORDÁN DOMIC</v>
          </cell>
          <cell r="D164" t="str">
            <v>04301-OVALLE</v>
          </cell>
          <cell r="E164" t="str">
            <v>04301-OVALLE</v>
          </cell>
        </row>
        <row r="165">
          <cell r="A165" t="str">
            <v>105822</v>
          </cell>
          <cell r="B165" t="str">
            <v>SAR Marcos Macuada</v>
          </cell>
          <cell r="C165" t="str">
            <v>105822-SAR MARCOS MACUADA</v>
          </cell>
          <cell r="D165" t="str">
            <v>04301-OVALLE</v>
          </cell>
          <cell r="E165" t="str">
            <v>04301-OVALLE</v>
          </cell>
        </row>
        <row r="166">
          <cell r="A166" t="str">
            <v>105819</v>
          </cell>
          <cell r="B166" t="str">
            <v>SAR Raúl Silva Henríquez</v>
          </cell>
          <cell r="C166" t="str">
            <v>105819-SAR CARDENAL R.S.H</v>
          </cell>
          <cell r="D166" t="str">
            <v>04101-LA SERENA</v>
          </cell>
          <cell r="E166" t="str">
            <v>04101-LA SERENA</v>
          </cell>
        </row>
        <row r="167">
          <cell r="A167" t="str">
            <v>105805</v>
          </cell>
          <cell r="B167" t="str">
            <v>SAR Tierras Blancas</v>
          </cell>
          <cell r="C167" t="str">
            <v>105805-SAR TIERRAS BLANCAS</v>
          </cell>
          <cell r="D167" t="str">
            <v>04102-COQUIMBO</v>
          </cell>
          <cell r="E167" t="str">
            <v>04102-COQUIMBO</v>
          </cell>
        </row>
        <row r="168">
          <cell r="A168" t="str">
            <v>200720</v>
          </cell>
          <cell r="B168" t="str">
            <v>SAR Monte Patria</v>
          </cell>
          <cell r="C168" t="str">
            <v>200720-SAR MONTE PATRIA</v>
          </cell>
          <cell r="D168" t="str">
            <v>04303-MONTE PATRIA</v>
          </cell>
          <cell r="E168" t="str">
            <v>04303-MONTE PATRIA</v>
          </cell>
        </row>
        <row r="169">
          <cell r="A169" t="str">
            <v>200741</v>
          </cell>
          <cell r="B169" t="str">
            <v>SUR Cerrillos de Tamaya</v>
          </cell>
          <cell r="C169" t="str">
            <v>200741-SUR C. DE TAMAYA</v>
          </cell>
          <cell r="D169" t="str">
            <v>04301-OVALLE</v>
          </cell>
          <cell r="E169" t="str">
            <v>04301-OVALLE</v>
          </cell>
        </row>
        <row r="170">
          <cell r="A170" t="str">
            <v>200740</v>
          </cell>
          <cell r="B170" t="str">
            <v>SUR La Higuera</v>
          </cell>
          <cell r="C170" t="str">
            <v>200740-SUR LA HIGUERA</v>
          </cell>
          <cell r="D170" t="str">
            <v>04104-LA HIGUERA</v>
          </cell>
          <cell r="E170" t="str">
            <v>04104-LA HIGUERA</v>
          </cell>
        </row>
        <row r="171">
          <cell r="A171" t="str">
            <v>200737</v>
          </cell>
          <cell r="B171" t="str">
            <v>SUR Paihuano</v>
          </cell>
          <cell r="C171" t="str">
            <v>200737-SUR PAIHUANO</v>
          </cell>
          <cell r="D171" t="str">
            <v>04105-PAIHUANO</v>
          </cell>
          <cell r="E171" t="str">
            <v>04105-PAIHUANO</v>
          </cell>
        </row>
        <row r="172">
          <cell r="A172" t="str">
            <v>200739</v>
          </cell>
          <cell r="B172" t="str">
            <v>SUR Pichasca</v>
          </cell>
          <cell r="C172" t="str">
            <v>200739-SUR PICHASCA</v>
          </cell>
          <cell r="D172" t="str">
            <v>04305-RIO HURTADO</v>
          </cell>
          <cell r="E172" t="str">
            <v>04305-RIO HURTADO</v>
          </cell>
        </row>
        <row r="173">
          <cell r="A173" t="str">
            <v>200738</v>
          </cell>
          <cell r="B173" t="str">
            <v>SUR Punitaqui</v>
          </cell>
          <cell r="C173" t="str">
            <v>200738-SUR PUNITAQUI</v>
          </cell>
          <cell r="D173" t="str">
            <v>04304-PUNITAQUI</v>
          </cell>
          <cell r="E173" t="str">
            <v>04304-PUNITAQUI</v>
          </cell>
        </row>
        <row r="174">
          <cell r="A174" t="str">
            <v>200742</v>
          </cell>
          <cell r="B174" t="str">
            <v>SUR Sotaquí</v>
          </cell>
          <cell r="C174" t="str">
            <v>200742-SUR SOTAQUÍ</v>
          </cell>
          <cell r="D174" t="str">
            <v>04301-OVALLE</v>
          </cell>
          <cell r="E174" t="str">
            <v>04301-OVALLE</v>
          </cell>
        </row>
        <row r="175">
          <cell r="A175" t="str">
            <v>200928</v>
          </cell>
          <cell r="B175" t="str">
            <v>SAPU El Sauce</v>
          </cell>
          <cell r="C175" t="str">
            <v>200928-SAPU EL SAUCE</v>
          </cell>
          <cell r="D175" t="str">
            <v>04102-COQUIMBO</v>
          </cell>
          <cell r="E175" t="str">
            <v>04102-COQUIMBO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89655787038" createdVersion="6" refreshedVersion="6" minRefreshableVersion="3" recordCount="444" xr:uid="{892DE070-8148-479E-A56D-D2A4799C2867}">
  <cacheSource type="worksheet">
    <worksheetSource ref="A1:E445" sheet="Datos Infanto"/>
  </cacheSource>
  <cacheFields count="5">
    <cacheField name="Idestablecimiento" numFmtId="0">
      <sharedItems/>
    </cacheField>
    <cacheField name="Establecimineto" numFmtId="0">
      <sharedItems count="62">
        <s v="105100-HOSPITAL LA SERENA"/>
        <s v="105103-HOSPITAL ILLAPEL"/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33-P.S.R. SAN LORENZO"/>
        <s v="105437-P.S.R. CHALINGA"/>
        <s v="105444-P.S.R. HUINTIL"/>
        <s v="105452-P.S.R. CUNCUMEN                 "/>
        <s v="105454-P.S.R. CUNLAGUA"/>
        <s v="105455-P.S.R. CHILLEPIN"/>
        <s v="105460-P.S.R. COGOTI 18"/>
        <s v="105462-P.S.R. EL SAUCE"/>
        <s v="105467-P.S.R. DIAGUITAS"/>
        <s v="105478-P.S.R. CAIMANES                   "/>
        <s v="105481-P.S.R. TILAMA"/>
        <s v="105499-P.S.R. LAMBERT"/>
        <s v="105500-P.S.R. CALETA HORNOS        "/>
        <s v="105505-P.S.R. LOS CHOROS"/>
        <s v="105506-P.S.R. EL TRAPICHE"/>
        <s v="105510-P.S.R. RECOLETA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5">
        <s v="04101-LA SERENA"/>
        <s v="04201-ILLAPEL"/>
        <s v="04204-SALAMANCA"/>
        <s v="04302-COMBARBALÁ"/>
        <s v="04103-ANDACOLLO"/>
        <s v="04106-VICUÑA"/>
        <s v="04203-LOS VILOS"/>
        <s v="04102-COQUIMBO"/>
        <s v="04105-PAIHUANO"/>
        <s v="04303-MONTE PATRIA"/>
        <s v="04304-PUNITAQUI"/>
        <s v="04202-CANELA"/>
        <s v="04305-RIO HURTADO"/>
        <s v="04104-LA HIGUERA"/>
        <s v="04301-OVALLE"/>
      </sharedItems>
    </cacheField>
    <cacheField name="Mes" numFmtId="0">
      <sharedItems containsSemiMixedTypes="0" containsString="0" containsNumber="1" containsInteger="1" minValue="1" maxValue="12" count="12">
        <n v="9"/>
        <n v="1"/>
        <n v="2"/>
        <n v="3"/>
        <n v="4"/>
        <n v="5"/>
        <n v="6"/>
        <n v="8"/>
        <n v="10"/>
        <n v="11"/>
        <n v="12"/>
        <n v="7"/>
      </sharedItems>
    </cacheField>
    <cacheField name="Total" numFmtId="0">
      <sharedItems containsSemiMixedTypes="0" containsString="0" containsNumber="1" containsInteg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91331712961" createdVersion="6" refreshedVersion="6" minRefreshableVersion="3" recordCount="444" xr:uid="{CBD0E458-6CB7-44DA-8E61-D40DA3A57ACE}">
  <cacheSource type="worksheet">
    <worksheetSource ref="A1:E445" sheet="Datos Adulto"/>
  </cacheSource>
  <cacheFields count="5">
    <cacheField name="Idestablecimiento" numFmtId="0">
      <sharedItems/>
    </cacheField>
    <cacheField name="Establecimineto" numFmtId="0">
      <sharedItems count="62">
        <s v="105100-HOSPITAL LA SERENA"/>
        <s v="105103-HOSPITAL ILLAPEL"/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33-P.S.R. SAN LORENZO"/>
        <s v="105437-P.S.R. CHALINGA"/>
        <s v="105444-P.S.R. HUINTIL"/>
        <s v="105452-P.S.R. CUNCUMEN                 "/>
        <s v="105454-P.S.R. CUNLAGUA"/>
        <s v="105455-P.S.R. CHILLEPIN"/>
        <s v="105460-P.S.R. COGOTI 18"/>
        <s v="105462-P.S.R. EL SAUCE"/>
        <s v="105467-P.S.R. DIAGUITAS"/>
        <s v="105478-P.S.R. CAIMANES                   "/>
        <s v="105481-P.S.R. TILAMA"/>
        <s v="105499-P.S.R. LAMBERT"/>
        <s v="105500-P.S.R. CALETA HORNOS        "/>
        <s v="105505-P.S.R. LOS CHOROS"/>
        <s v="105506-P.S.R. EL TRAPICHE"/>
        <s v="105510-P.S.R. RECOLETA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5">
        <s v="04101-LA SERENA"/>
        <s v="04201-ILLAPEL"/>
        <s v="04204-SALAMANCA"/>
        <s v="04302-COMBARBALÁ"/>
        <s v="04103-ANDACOLLO"/>
        <s v="04106-VICUÑA"/>
        <s v="04203-LOS VILOS"/>
        <s v="04102-COQUIMBO"/>
        <s v="04105-PAIHUANO"/>
        <s v="04303-MONTE PATRIA"/>
        <s v="04304-PUNITAQUI"/>
        <s v="04202-CANELA"/>
        <s v="04305-RIO HURTADO"/>
        <s v="04104-LA HIGUERA"/>
        <s v="04301-OVALLE"/>
      </sharedItems>
    </cacheField>
    <cacheField name="Mes" numFmtId="0">
      <sharedItems containsSemiMixedTypes="0" containsString="0" containsNumber="1" containsInteger="1" minValue="1" maxValue="12" count="12">
        <n v="9"/>
        <n v="1"/>
        <n v="2"/>
        <n v="3"/>
        <n v="4"/>
        <n v="5"/>
        <n v="6"/>
        <n v="8"/>
        <n v="10"/>
        <n v="11"/>
        <n v="12"/>
        <n v="7"/>
      </sharedItems>
    </cacheField>
    <cacheField name="Total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4">
  <r>
    <s v="105100"/>
    <x v="0"/>
    <x v="0"/>
    <x v="0"/>
    <n v="0"/>
  </r>
  <r>
    <s v="105103"/>
    <x v="1"/>
    <x v="1"/>
    <x v="1"/>
    <n v="1"/>
  </r>
  <r>
    <s v="105103"/>
    <x v="1"/>
    <x v="1"/>
    <x v="2"/>
    <n v="1"/>
  </r>
  <r>
    <s v="105103"/>
    <x v="1"/>
    <x v="1"/>
    <x v="3"/>
    <n v="1"/>
  </r>
  <r>
    <s v="105103"/>
    <x v="1"/>
    <x v="1"/>
    <x v="4"/>
    <n v="1"/>
  </r>
  <r>
    <s v="105103"/>
    <x v="1"/>
    <x v="1"/>
    <x v="5"/>
    <n v="1"/>
  </r>
  <r>
    <s v="105104"/>
    <x v="2"/>
    <x v="2"/>
    <x v="1"/>
    <n v="0"/>
  </r>
  <r>
    <s v="105104"/>
    <x v="2"/>
    <x v="2"/>
    <x v="2"/>
    <n v="0"/>
  </r>
  <r>
    <s v="105104"/>
    <x v="2"/>
    <x v="2"/>
    <x v="3"/>
    <n v="0"/>
  </r>
  <r>
    <s v="105104"/>
    <x v="2"/>
    <x v="2"/>
    <x v="4"/>
    <n v="0"/>
  </r>
  <r>
    <s v="105104"/>
    <x v="2"/>
    <x v="2"/>
    <x v="6"/>
    <n v="1"/>
  </r>
  <r>
    <s v="105104"/>
    <x v="2"/>
    <x v="2"/>
    <x v="7"/>
    <n v="1"/>
  </r>
  <r>
    <s v="105104"/>
    <x v="2"/>
    <x v="2"/>
    <x v="0"/>
    <n v="1"/>
  </r>
  <r>
    <s v="105104"/>
    <x v="2"/>
    <x v="2"/>
    <x v="8"/>
    <n v="1"/>
  </r>
  <r>
    <s v="105104"/>
    <x v="2"/>
    <x v="2"/>
    <x v="9"/>
    <n v="1"/>
  </r>
  <r>
    <s v="105104"/>
    <x v="2"/>
    <x v="2"/>
    <x v="10"/>
    <n v="0"/>
  </r>
  <r>
    <s v="105105"/>
    <x v="3"/>
    <x v="3"/>
    <x v="1"/>
    <n v="1"/>
  </r>
  <r>
    <s v="105105"/>
    <x v="3"/>
    <x v="3"/>
    <x v="2"/>
    <n v="1"/>
  </r>
  <r>
    <s v="105105"/>
    <x v="3"/>
    <x v="3"/>
    <x v="4"/>
    <n v="1"/>
  </r>
  <r>
    <s v="105105"/>
    <x v="3"/>
    <x v="3"/>
    <x v="5"/>
    <n v="1"/>
  </r>
  <r>
    <s v="105105"/>
    <x v="3"/>
    <x v="3"/>
    <x v="6"/>
    <n v="1"/>
  </r>
  <r>
    <s v="105105"/>
    <x v="3"/>
    <x v="3"/>
    <x v="11"/>
    <n v="1"/>
  </r>
  <r>
    <s v="105105"/>
    <x v="3"/>
    <x v="3"/>
    <x v="7"/>
    <n v="0"/>
  </r>
  <r>
    <s v="105105"/>
    <x v="3"/>
    <x v="3"/>
    <x v="0"/>
    <n v="1"/>
  </r>
  <r>
    <s v="105105"/>
    <x v="3"/>
    <x v="3"/>
    <x v="8"/>
    <n v="0"/>
  </r>
  <r>
    <s v="105105"/>
    <x v="3"/>
    <x v="3"/>
    <x v="9"/>
    <n v="2"/>
  </r>
  <r>
    <s v="105105"/>
    <x v="3"/>
    <x v="3"/>
    <x v="10"/>
    <n v="1"/>
  </r>
  <r>
    <s v="105106"/>
    <x v="4"/>
    <x v="4"/>
    <x v="1"/>
    <n v="1"/>
  </r>
  <r>
    <s v="105106"/>
    <x v="4"/>
    <x v="4"/>
    <x v="3"/>
    <n v="0"/>
  </r>
  <r>
    <s v="105106"/>
    <x v="4"/>
    <x v="4"/>
    <x v="4"/>
    <n v="1"/>
  </r>
  <r>
    <s v="105106"/>
    <x v="4"/>
    <x v="4"/>
    <x v="5"/>
    <n v="1"/>
  </r>
  <r>
    <s v="105106"/>
    <x v="4"/>
    <x v="4"/>
    <x v="6"/>
    <n v="0"/>
  </r>
  <r>
    <s v="105106"/>
    <x v="4"/>
    <x v="4"/>
    <x v="11"/>
    <n v="1"/>
  </r>
  <r>
    <s v="105106"/>
    <x v="4"/>
    <x v="4"/>
    <x v="7"/>
    <n v="2"/>
  </r>
  <r>
    <s v="105106"/>
    <x v="4"/>
    <x v="4"/>
    <x v="0"/>
    <n v="0"/>
  </r>
  <r>
    <s v="105106"/>
    <x v="4"/>
    <x v="4"/>
    <x v="8"/>
    <n v="2"/>
  </r>
  <r>
    <s v="105106"/>
    <x v="4"/>
    <x v="4"/>
    <x v="9"/>
    <n v="1"/>
  </r>
  <r>
    <s v="105106"/>
    <x v="4"/>
    <x v="4"/>
    <x v="10"/>
    <n v="2"/>
  </r>
  <r>
    <s v="105107"/>
    <x v="5"/>
    <x v="5"/>
    <x v="1"/>
    <n v="0"/>
  </r>
  <r>
    <s v="105107"/>
    <x v="5"/>
    <x v="5"/>
    <x v="2"/>
    <n v="1"/>
  </r>
  <r>
    <s v="105107"/>
    <x v="5"/>
    <x v="5"/>
    <x v="3"/>
    <n v="1"/>
  </r>
  <r>
    <s v="105107"/>
    <x v="5"/>
    <x v="5"/>
    <x v="4"/>
    <n v="1"/>
  </r>
  <r>
    <s v="105107"/>
    <x v="5"/>
    <x v="5"/>
    <x v="5"/>
    <n v="1"/>
  </r>
  <r>
    <s v="105107"/>
    <x v="5"/>
    <x v="5"/>
    <x v="6"/>
    <n v="1"/>
  </r>
  <r>
    <s v="105107"/>
    <x v="5"/>
    <x v="5"/>
    <x v="11"/>
    <n v="1"/>
  </r>
  <r>
    <s v="105107"/>
    <x v="5"/>
    <x v="5"/>
    <x v="7"/>
    <n v="1"/>
  </r>
  <r>
    <s v="105107"/>
    <x v="5"/>
    <x v="5"/>
    <x v="0"/>
    <n v="1"/>
  </r>
  <r>
    <s v="105107"/>
    <x v="5"/>
    <x v="5"/>
    <x v="8"/>
    <n v="1"/>
  </r>
  <r>
    <s v="105107"/>
    <x v="5"/>
    <x v="5"/>
    <x v="9"/>
    <n v="0"/>
  </r>
  <r>
    <s v="105107"/>
    <x v="5"/>
    <x v="5"/>
    <x v="10"/>
    <n v="1"/>
  </r>
  <r>
    <s v="105108"/>
    <x v="6"/>
    <x v="6"/>
    <x v="2"/>
    <n v="1"/>
  </r>
  <r>
    <s v="105108"/>
    <x v="6"/>
    <x v="6"/>
    <x v="3"/>
    <n v="1"/>
  </r>
  <r>
    <s v="105108"/>
    <x v="6"/>
    <x v="6"/>
    <x v="4"/>
    <n v="0"/>
  </r>
  <r>
    <s v="105108"/>
    <x v="6"/>
    <x v="6"/>
    <x v="5"/>
    <n v="1"/>
  </r>
  <r>
    <s v="105108"/>
    <x v="6"/>
    <x v="6"/>
    <x v="6"/>
    <n v="1"/>
  </r>
  <r>
    <s v="105108"/>
    <x v="6"/>
    <x v="6"/>
    <x v="7"/>
    <n v="1"/>
  </r>
  <r>
    <s v="105108"/>
    <x v="6"/>
    <x v="6"/>
    <x v="0"/>
    <n v="1"/>
  </r>
  <r>
    <s v="105108"/>
    <x v="6"/>
    <x v="6"/>
    <x v="8"/>
    <n v="1"/>
  </r>
  <r>
    <s v="105108"/>
    <x v="6"/>
    <x v="6"/>
    <x v="9"/>
    <n v="1"/>
  </r>
  <r>
    <s v="105108"/>
    <x v="6"/>
    <x v="6"/>
    <x v="10"/>
    <n v="1"/>
  </r>
  <r>
    <s v="105300"/>
    <x v="7"/>
    <x v="0"/>
    <x v="1"/>
    <n v="1"/>
  </r>
  <r>
    <s v="105300"/>
    <x v="7"/>
    <x v="0"/>
    <x v="5"/>
    <n v="2"/>
  </r>
  <r>
    <s v="105300"/>
    <x v="7"/>
    <x v="0"/>
    <x v="11"/>
    <n v="1"/>
  </r>
  <r>
    <s v="105300"/>
    <x v="7"/>
    <x v="0"/>
    <x v="7"/>
    <n v="1"/>
  </r>
  <r>
    <s v="105300"/>
    <x v="7"/>
    <x v="0"/>
    <x v="8"/>
    <n v="1"/>
  </r>
  <r>
    <s v="105300"/>
    <x v="7"/>
    <x v="0"/>
    <x v="9"/>
    <n v="1"/>
  </r>
  <r>
    <s v="105300"/>
    <x v="7"/>
    <x v="0"/>
    <x v="10"/>
    <n v="1"/>
  </r>
  <r>
    <s v="105301"/>
    <x v="8"/>
    <x v="0"/>
    <x v="1"/>
    <n v="1"/>
  </r>
  <r>
    <s v="105301"/>
    <x v="8"/>
    <x v="0"/>
    <x v="2"/>
    <n v="0"/>
  </r>
  <r>
    <s v="105301"/>
    <x v="8"/>
    <x v="0"/>
    <x v="3"/>
    <n v="1"/>
  </r>
  <r>
    <s v="105301"/>
    <x v="8"/>
    <x v="0"/>
    <x v="4"/>
    <n v="1"/>
  </r>
  <r>
    <s v="105301"/>
    <x v="8"/>
    <x v="0"/>
    <x v="5"/>
    <n v="1"/>
  </r>
  <r>
    <s v="105301"/>
    <x v="8"/>
    <x v="0"/>
    <x v="6"/>
    <n v="0"/>
  </r>
  <r>
    <s v="105301"/>
    <x v="8"/>
    <x v="0"/>
    <x v="11"/>
    <n v="1"/>
  </r>
  <r>
    <s v="105301"/>
    <x v="8"/>
    <x v="0"/>
    <x v="7"/>
    <n v="1"/>
  </r>
  <r>
    <s v="105301"/>
    <x v="8"/>
    <x v="0"/>
    <x v="0"/>
    <n v="1"/>
  </r>
  <r>
    <s v="105301"/>
    <x v="8"/>
    <x v="0"/>
    <x v="8"/>
    <n v="1"/>
  </r>
  <r>
    <s v="105301"/>
    <x v="8"/>
    <x v="0"/>
    <x v="9"/>
    <n v="0"/>
  </r>
  <r>
    <s v="105301"/>
    <x v="8"/>
    <x v="0"/>
    <x v="10"/>
    <n v="1"/>
  </r>
  <r>
    <s v="105302"/>
    <x v="9"/>
    <x v="0"/>
    <x v="1"/>
    <n v="1"/>
  </r>
  <r>
    <s v="105302"/>
    <x v="9"/>
    <x v="0"/>
    <x v="2"/>
    <n v="1"/>
  </r>
  <r>
    <s v="105302"/>
    <x v="9"/>
    <x v="0"/>
    <x v="3"/>
    <n v="1"/>
  </r>
  <r>
    <s v="105302"/>
    <x v="9"/>
    <x v="0"/>
    <x v="4"/>
    <n v="1"/>
  </r>
  <r>
    <s v="105302"/>
    <x v="9"/>
    <x v="0"/>
    <x v="5"/>
    <n v="1"/>
  </r>
  <r>
    <s v="105302"/>
    <x v="9"/>
    <x v="0"/>
    <x v="6"/>
    <n v="1"/>
  </r>
  <r>
    <s v="105302"/>
    <x v="9"/>
    <x v="0"/>
    <x v="11"/>
    <n v="1"/>
  </r>
  <r>
    <s v="105302"/>
    <x v="9"/>
    <x v="0"/>
    <x v="7"/>
    <n v="1"/>
  </r>
  <r>
    <s v="105302"/>
    <x v="9"/>
    <x v="0"/>
    <x v="0"/>
    <n v="1"/>
  </r>
  <r>
    <s v="105302"/>
    <x v="9"/>
    <x v="0"/>
    <x v="8"/>
    <n v="1"/>
  </r>
  <r>
    <s v="105302"/>
    <x v="9"/>
    <x v="0"/>
    <x v="9"/>
    <n v="1"/>
  </r>
  <r>
    <s v="105302"/>
    <x v="9"/>
    <x v="0"/>
    <x v="10"/>
    <n v="1"/>
  </r>
  <r>
    <s v="105303"/>
    <x v="10"/>
    <x v="7"/>
    <x v="1"/>
    <n v="1"/>
  </r>
  <r>
    <s v="105303"/>
    <x v="10"/>
    <x v="7"/>
    <x v="2"/>
    <n v="1"/>
  </r>
  <r>
    <s v="105303"/>
    <x v="10"/>
    <x v="7"/>
    <x v="3"/>
    <n v="0"/>
  </r>
  <r>
    <s v="105303"/>
    <x v="10"/>
    <x v="7"/>
    <x v="4"/>
    <n v="1"/>
  </r>
  <r>
    <s v="105303"/>
    <x v="10"/>
    <x v="7"/>
    <x v="5"/>
    <n v="1"/>
  </r>
  <r>
    <s v="105303"/>
    <x v="10"/>
    <x v="7"/>
    <x v="6"/>
    <n v="1"/>
  </r>
  <r>
    <s v="105303"/>
    <x v="10"/>
    <x v="7"/>
    <x v="11"/>
    <n v="1"/>
  </r>
  <r>
    <s v="105303"/>
    <x v="10"/>
    <x v="7"/>
    <x v="7"/>
    <n v="1"/>
  </r>
  <r>
    <s v="105303"/>
    <x v="10"/>
    <x v="7"/>
    <x v="0"/>
    <n v="1"/>
  </r>
  <r>
    <s v="105303"/>
    <x v="10"/>
    <x v="7"/>
    <x v="8"/>
    <n v="1"/>
  </r>
  <r>
    <s v="105303"/>
    <x v="10"/>
    <x v="7"/>
    <x v="9"/>
    <n v="1"/>
  </r>
  <r>
    <s v="105303"/>
    <x v="10"/>
    <x v="7"/>
    <x v="10"/>
    <n v="1"/>
  </r>
  <r>
    <s v="105304"/>
    <x v="11"/>
    <x v="7"/>
    <x v="1"/>
    <n v="1"/>
  </r>
  <r>
    <s v="105304"/>
    <x v="11"/>
    <x v="7"/>
    <x v="3"/>
    <n v="1"/>
  </r>
  <r>
    <s v="105304"/>
    <x v="11"/>
    <x v="7"/>
    <x v="4"/>
    <n v="0"/>
  </r>
  <r>
    <s v="105304"/>
    <x v="11"/>
    <x v="7"/>
    <x v="5"/>
    <n v="1"/>
  </r>
  <r>
    <s v="105304"/>
    <x v="11"/>
    <x v="7"/>
    <x v="6"/>
    <n v="1"/>
  </r>
  <r>
    <s v="105304"/>
    <x v="11"/>
    <x v="7"/>
    <x v="11"/>
    <n v="0"/>
  </r>
  <r>
    <s v="105304"/>
    <x v="11"/>
    <x v="7"/>
    <x v="7"/>
    <n v="1"/>
  </r>
  <r>
    <s v="105304"/>
    <x v="11"/>
    <x v="7"/>
    <x v="0"/>
    <n v="1"/>
  </r>
  <r>
    <s v="105304"/>
    <x v="11"/>
    <x v="7"/>
    <x v="8"/>
    <n v="1"/>
  </r>
  <r>
    <s v="105304"/>
    <x v="11"/>
    <x v="7"/>
    <x v="9"/>
    <n v="2"/>
  </r>
  <r>
    <s v="105304"/>
    <x v="11"/>
    <x v="7"/>
    <x v="10"/>
    <n v="0"/>
  </r>
  <r>
    <s v="105305"/>
    <x v="12"/>
    <x v="7"/>
    <x v="1"/>
    <n v="1"/>
  </r>
  <r>
    <s v="105305"/>
    <x v="12"/>
    <x v="7"/>
    <x v="2"/>
    <n v="0"/>
  </r>
  <r>
    <s v="105305"/>
    <x v="12"/>
    <x v="7"/>
    <x v="3"/>
    <n v="1"/>
  </r>
  <r>
    <s v="105305"/>
    <x v="12"/>
    <x v="7"/>
    <x v="4"/>
    <n v="1"/>
  </r>
  <r>
    <s v="105305"/>
    <x v="12"/>
    <x v="7"/>
    <x v="5"/>
    <n v="1"/>
  </r>
  <r>
    <s v="105305"/>
    <x v="12"/>
    <x v="7"/>
    <x v="6"/>
    <n v="0"/>
  </r>
  <r>
    <s v="105305"/>
    <x v="12"/>
    <x v="7"/>
    <x v="11"/>
    <n v="1"/>
  </r>
  <r>
    <s v="105305"/>
    <x v="12"/>
    <x v="7"/>
    <x v="7"/>
    <n v="1"/>
  </r>
  <r>
    <s v="105305"/>
    <x v="12"/>
    <x v="7"/>
    <x v="0"/>
    <n v="1"/>
  </r>
  <r>
    <s v="105305"/>
    <x v="12"/>
    <x v="7"/>
    <x v="8"/>
    <n v="1"/>
  </r>
  <r>
    <s v="105305"/>
    <x v="12"/>
    <x v="7"/>
    <x v="9"/>
    <n v="1"/>
  </r>
  <r>
    <s v="105305"/>
    <x v="12"/>
    <x v="7"/>
    <x v="10"/>
    <n v="1"/>
  </r>
  <r>
    <s v="105306"/>
    <x v="13"/>
    <x v="8"/>
    <x v="1"/>
    <n v="0"/>
  </r>
  <r>
    <s v="105306"/>
    <x v="13"/>
    <x v="8"/>
    <x v="2"/>
    <n v="0"/>
  </r>
  <r>
    <s v="105306"/>
    <x v="13"/>
    <x v="8"/>
    <x v="3"/>
    <n v="1"/>
  </r>
  <r>
    <s v="105306"/>
    <x v="13"/>
    <x v="8"/>
    <x v="4"/>
    <n v="1"/>
  </r>
  <r>
    <s v="105306"/>
    <x v="13"/>
    <x v="8"/>
    <x v="5"/>
    <n v="1"/>
  </r>
  <r>
    <s v="105306"/>
    <x v="13"/>
    <x v="8"/>
    <x v="6"/>
    <n v="1"/>
  </r>
  <r>
    <s v="105306"/>
    <x v="13"/>
    <x v="8"/>
    <x v="7"/>
    <n v="0"/>
  </r>
  <r>
    <s v="105306"/>
    <x v="13"/>
    <x v="8"/>
    <x v="0"/>
    <n v="3"/>
  </r>
  <r>
    <s v="105306"/>
    <x v="13"/>
    <x v="8"/>
    <x v="8"/>
    <n v="2"/>
  </r>
  <r>
    <s v="105306"/>
    <x v="13"/>
    <x v="8"/>
    <x v="9"/>
    <n v="1"/>
  </r>
  <r>
    <s v="105306"/>
    <x v="13"/>
    <x v="8"/>
    <x v="10"/>
    <n v="1"/>
  </r>
  <r>
    <s v="105307"/>
    <x v="14"/>
    <x v="9"/>
    <x v="2"/>
    <n v="1"/>
  </r>
  <r>
    <s v="105307"/>
    <x v="14"/>
    <x v="9"/>
    <x v="5"/>
    <n v="0"/>
  </r>
  <r>
    <s v="105307"/>
    <x v="14"/>
    <x v="9"/>
    <x v="10"/>
    <n v="1"/>
  </r>
  <r>
    <s v="105308"/>
    <x v="15"/>
    <x v="10"/>
    <x v="1"/>
    <n v="1"/>
  </r>
  <r>
    <s v="105308"/>
    <x v="15"/>
    <x v="10"/>
    <x v="2"/>
    <n v="1"/>
  </r>
  <r>
    <s v="105308"/>
    <x v="15"/>
    <x v="10"/>
    <x v="3"/>
    <n v="1"/>
  </r>
  <r>
    <s v="105308"/>
    <x v="15"/>
    <x v="10"/>
    <x v="4"/>
    <n v="1"/>
  </r>
  <r>
    <s v="105308"/>
    <x v="15"/>
    <x v="10"/>
    <x v="5"/>
    <n v="2"/>
  </r>
  <r>
    <s v="105308"/>
    <x v="15"/>
    <x v="10"/>
    <x v="6"/>
    <n v="1"/>
  </r>
  <r>
    <s v="105308"/>
    <x v="15"/>
    <x v="10"/>
    <x v="0"/>
    <n v="0"/>
  </r>
  <r>
    <s v="105308"/>
    <x v="15"/>
    <x v="10"/>
    <x v="8"/>
    <n v="0"/>
  </r>
  <r>
    <s v="105308"/>
    <x v="15"/>
    <x v="10"/>
    <x v="9"/>
    <n v="1"/>
  </r>
  <r>
    <s v="105308"/>
    <x v="15"/>
    <x v="10"/>
    <x v="10"/>
    <n v="1"/>
  </r>
  <r>
    <s v="105309"/>
    <x v="16"/>
    <x v="11"/>
    <x v="1"/>
    <n v="0"/>
  </r>
  <r>
    <s v="105309"/>
    <x v="16"/>
    <x v="11"/>
    <x v="2"/>
    <n v="0"/>
  </r>
  <r>
    <s v="105309"/>
    <x v="16"/>
    <x v="11"/>
    <x v="3"/>
    <n v="1"/>
  </r>
  <r>
    <s v="105309"/>
    <x v="16"/>
    <x v="11"/>
    <x v="4"/>
    <n v="0"/>
  </r>
  <r>
    <s v="105309"/>
    <x v="16"/>
    <x v="11"/>
    <x v="5"/>
    <n v="0"/>
  </r>
  <r>
    <s v="105309"/>
    <x v="16"/>
    <x v="11"/>
    <x v="6"/>
    <n v="0"/>
  </r>
  <r>
    <s v="105309"/>
    <x v="16"/>
    <x v="11"/>
    <x v="11"/>
    <n v="1"/>
  </r>
  <r>
    <s v="105309"/>
    <x v="16"/>
    <x v="11"/>
    <x v="7"/>
    <n v="1"/>
  </r>
  <r>
    <s v="105309"/>
    <x v="16"/>
    <x v="11"/>
    <x v="0"/>
    <n v="0"/>
  </r>
  <r>
    <s v="105309"/>
    <x v="16"/>
    <x v="11"/>
    <x v="8"/>
    <n v="1"/>
  </r>
  <r>
    <s v="105309"/>
    <x v="16"/>
    <x v="11"/>
    <x v="9"/>
    <n v="1"/>
  </r>
  <r>
    <s v="105309"/>
    <x v="16"/>
    <x v="11"/>
    <x v="10"/>
    <n v="1"/>
  </r>
  <r>
    <s v="105310"/>
    <x v="17"/>
    <x v="12"/>
    <x v="3"/>
    <n v="2"/>
  </r>
  <r>
    <s v="105310"/>
    <x v="17"/>
    <x v="12"/>
    <x v="5"/>
    <n v="1"/>
  </r>
  <r>
    <s v="105311"/>
    <x v="18"/>
    <x v="9"/>
    <x v="1"/>
    <n v="1"/>
  </r>
  <r>
    <s v="105311"/>
    <x v="18"/>
    <x v="9"/>
    <x v="3"/>
    <n v="1"/>
  </r>
  <r>
    <s v="105311"/>
    <x v="18"/>
    <x v="9"/>
    <x v="5"/>
    <n v="0"/>
  </r>
  <r>
    <s v="105311"/>
    <x v="18"/>
    <x v="9"/>
    <x v="6"/>
    <n v="1"/>
  </r>
  <r>
    <s v="105311"/>
    <x v="18"/>
    <x v="9"/>
    <x v="11"/>
    <n v="1"/>
  </r>
  <r>
    <s v="105311"/>
    <x v="18"/>
    <x v="9"/>
    <x v="7"/>
    <n v="1"/>
  </r>
  <r>
    <s v="105311"/>
    <x v="18"/>
    <x v="9"/>
    <x v="0"/>
    <n v="0"/>
  </r>
  <r>
    <s v="105311"/>
    <x v="18"/>
    <x v="9"/>
    <x v="8"/>
    <n v="1"/>
  </r>
  <r>
    <s v="105311"/>
    <x v="18"/>
    <x v="9"/>
    <x v="9"/>
    <n v="0"/>
  </r>
  <r>
    <s v="105311"/>
    <x v="18"/>
    <x v="9"/>
    <x v="10"/>
    <n v="2"/>
  </r>
  <r>
    <s v="105312"/>
    <x v="19"/>
    <x v="9"/>
    <x v="4"/>
    <n v="0"/>
  </r>
  <r>
    <s v="105313"/>
    <x v="20"/>
    <x v="0"/>
    <x v="1"/>
    <n v="1"/>
  </r>
  <r>
    <s v="105313"/>
    <x v="20"/>
    <x v="0"/>
    <x v="2"/>
    <n v="1"/>
  </r>
  <r>
    <s v="105313"/>
    <x v="20"/>
    <x v="0"/>
    <x v="3"/>
    <n v="0"/>
  </r>
  <r>
    <s v="105313"/>
    <x v="20"/>
    <x v="0"/>
    <x v="4"/>
    <n v="1"/>
  </r>
  <r>
    <s v="105313"/>
    <x v="20"/>
    <x v="0"/>
    <x v="5"/>
    <n v="2"/>
  </r>
  <r>
    <s v="105313"/>
    <x v="20"/>
    <x v="0"/>
    <x v="6"/>
    <n v="1"/>
  </r>
  <r>
    <s v="105313"/>
    <x v="20"/>
    <x v="0"/>
    <x v="11"/>
    <n v="1"/>
  </r>
  <r>
    <s v="105313"/>
    <x v="20"/>
    <x v="0"/>
    <x v="7"/>
    <n v="1"/>
  </r>
  <r>
    <s v="105313"/>
    <x v="20"/>
    <x v="0"/>
    <x v="0"/>
    <n v="1"/>
  </r>
  <r>
    <s v="105313"/>
    <x v="20"/>
    <x v="0"/>
    <x v="8"/>
    <n v="1"/>
  </r>
  <r>
    <s v="105313"/>
    <x v="20"/>
    <x v="0"/>
    <x v="9"/>
    <n v="1"/>
  </r>
  <r>
    <s v="105313"/>
    <x v="20"/>
    <x v="0"/>
    <x v="10"/>
    <n v="1"/>
  </r>
  <r>
    <s v="105314"/>
    <x v="21"/>
    <x v="13"/>
    <x v="1"/>
    <n v="1"/>
  </r>
  <r>
    <s v="105314"/>
    <x v="21"/>
    <x v="13"/>
    <x v="3"/>
    <n v="1"/>
  </r>
  <r>
    <s v="105314"/>
    <x v="21"/>
    <x v="13"/>
    <x v="4"/>
    <n v="1"/>
  </r>
  <r>
    <s v="105314"/>
    <x v="21"/>
    <x v="13"/>
    <x v="5"/>
    <n v="1"/>
  </r>
  <r>
    <s v="105314"/>
    <x v="21"/>
    <x v="13"/>
    <x v="6"/>
    <n v="1"/>
  </r>
  <r>
    <s v="105314"/>
    <x v="21"/>
    <x v="13"/>
    <x v="11"/>
    <n v="0"/>
  </r>
  <r>
    <s v="105314"/>
    <x v="21"/>
    <x v="13"/>
    <x v="7"/>
    <n v="1"/>
  </r>
  <r>
    <s v="105314"/>
    <x v="21"/>
    <x v="13"/>
    <x v="0"/>
    <n v="0"/>
  </r>
  <r>
    <s v="105314"/>
    <x v="21"/>
    <x v="13"/>
    <x v="8"/>
    <n v="1"/>
  </r>
  <r>
    <s v="105315"/>
    <x v="22"/>
    <x v="14"/>
    <x v="1"/>
    <n v="1"/>
  </r>
  <r>
    <s v="105315"/>
    <x v="22"/>
    <x v="14"/>
    <x v="3"/>
    <n v="1"/>
  </r>
  <r>
    <s v="105315"/>
    <x v="22"/>
    <x v="14"/>
    <x v="5"/>
    <n v="3"/>
  </r>
  <r>
    <s v="105315"/>
    <x v="22"/>
    <x v="14"/>
    <x v="6"/>
    <n v="1"/>
  </r>
  <r>
    <s v="105315"/>
    <x v="22"/>
    <x v="14"/>
    <x v="11"/>
    <n v="1"/>
  </r>
  <r>
    <s v="105317"/>
    <x v="23"/>
    <x v="14"/>
    <x v="1"/>
    <n v="1"/>
  </r>
  <r>
    <s v="105317"/>
    <x v="23"/>
    <x v="14"/>
    <x v="2"/>
    <n v="1"/>
  </r>
  <r>
    <s v="105317"/>
    <x v="23"/>
    <x v="14"/>
    <x v="3"/>
    <n v="1"/>
  </r>
  <r>
    <s v="105317"/>
    <x v="23"/>
    <x v="14"/>
    <x v="4"/>
    <n v="1"/>
  </r>
  <r>
    <s v="105317"/>
    <x v="23"/>
    <x v="14"/>
    <x v="5"/>
    <n v="1"/>
  </r>
  <r>
    <s v="105317"/>
    <x v="23"/>
    <x v="14"/>
    <x v="6"/>
    <n v="1"/>
  </r>
  <r>
    <s v="105317"/>
    <x v="23"/>
    <x v="14"/>
    <x v="11"/>
    <n v="0"/>
  </r>
  <r>
    <s v="105317"/>
    <x v="23"/>
    <x v="14"/>
    <x v="7"/>
    <n v="1"/>
  </r>
  <r>
    <s v="105317"/>
    <x v="23"/>
    <x v="14"/>
    <x v="0"/>
    <n v="1"/>
  </r>
  <r>
    <s v="105317"/>
    <x v="23"/>
    <x v="14"/>
    <x v="8"/>
    <n v="1"/>
  </r>
  <r>
    <s v="105317"/>
    <x v="23"/>
    <x v="14"/>
    <x v="9"/>
    <n v="1"/>
  </r>
  <r>
    <s v="105317"/>
    <x v="23"/>
    <x v="14"/>
    <x v="10"/>
    <n v="1"/>
  </r>
  <r>
    <s v="105318"/>
    <x v="24"/>
    <x v="9"/>
    <x v="2"/>
    <n v="1"/>
  </r>
  <r>
    <s v="105318"/>
    <x v="24"/>
    <x v="9"/>
    <x v="3"/>
    <n v="1"/>
  </r>
  <r>
    <s v="105318"/>
    <x v="24"/>
    <x v="9"/>
    <x v="6"/>
    <n v="1"/>
  </r>
  <r>
    <s v="105318"/>
    <x v="24"/>
    <x v="9"/>
    <x v="11"/>
    <n v="1"/>
  </r>
  <r>
    <s v="105318"/>
    <x v="24"/>
    <x v="9"/>
    <x v="7"/>
    <n v="1"/>
  </r>
  <r>
    <s v="105318"/>
    <x v="24"/>
    <x v="9"/>
    <x v="0"/>
    <n v="1"/>
  </r>
  <r>
    <s v="105318"/>
    <x v="24"/>
    <x v="9"/>
    <x v="10"/>
    <n v="0"/>
  </r>
  <r>
    <s v="105319"/>
    <x v="25"/>
    <x v="0"/>
    <x v="1"/>
    <n v="1"/>
  </r>
  <r>
    <s v="105319"/>
    <x v="25"/>
    <x v="0"/>
    <x v="2"/>
    <n v="1"/>
  </r>
  <r>
    <s v="105319"/>
    <x v="25"/>
    <x v="0"/>
    <x v="3"/>
    <n v="1"/>
  </r>
  <r>
    <s v="105319"/>
    <x v="25"/>
    <x v="0"/>
    <x v="4"/>
    <n v="1"/>
  </r>
  <r>
    <s v="105319"/>
    <x v="25"/>
    <x v="0"/>
    <x v="5"/>
    <n v="1"/>
  </r>
  <r>
    <s v="105319"/>
    <x v="25"/>
    <x v="0"/>
    <x v="6"/>
    <n v="1"/>
  </r>
  <r>
    <s v="105319"/>
    <x v="25"/>
    <x v="0"/>
    <x v="11"/>
    <n v="1"/>
  </r>
  <r>
    <s v="105319"/>
    <x v="25"/>
    <x v="0"/>
    <x v="7"/>
    <n v="1"/>
  </r>
  <r>
    <s v="105319"/>
    <x v="25"/>
    <x v="0"/>
    <x v="0"/>
    <n v="1"/>
  </r>
  <r>
    <s v="105319"/>
    <x v="25"/>
    <x v="0"/>
    <x v="8"/>
    <n v="0"/>
  </r>
  <r>
    <s v="105319"/>
    <x v="25"/>
    <x v="0"/>
    <x v="9"/>
    <n v="0"/>
  </r>
  <r>
    <s v="105319"/>
    <x v="25"/>
    <x v="0"/>
    <x v="10"/>
    <n v="1"/>
  </r>
  <r>
    <s v="105321"/>
    <x v="26"/>
    <x v="7"/>
    <x v="3"/>
    <n v="0"/>
  </r>
  <r>
    <s v="105321"/>
    <x v="26"/>
    <x v="7"/>
    <x v="4"/>
    <n v="1"/>
  </r>
  <r>
    <s v="105321"/>
    <x v="26"/>
    <x v="7"/>
    <x v="5"/>
    <n v="1"/>
  </r>
  <r>
    <s v="105321"/>
    <x v="26"/>
    <x v="7"/>
    <x v="6"/>
    <n v="1"/>
  </r>
  <r>
    <s v="105321"/>
    <x v="26"/>
    <x v="7"/>
    <x v="11"/>
    <n v="0"/>
  </r>
  <r>
    <s v="105321"/>
    <x v="26"/>
    <x v="7"/>
    <x v="7"/>
    <n v="0"/>
  </r>
  <r>
    <s v="105321"/>
    <x v="26"/>
    <x v="7"/>
    <x v="0"/>
    <n v="1"/>
  </r>
  <r>
    <s v="105321"/>
    <x v="26"/>
    <x v="7"/>
    <x v="8"/>
    <n v="1"/>
  </r>
  <r>
    <s v="105321"/>
    <x v="26"/>
    <x v="7"/>
    <x v="9"/>
    <n v="0"/>
  </r>
  <r>
    <s v="105321"/>
    <x v="26"/>
    <x v="7"/>
    <x v="10"/>
    <n v="1"/>
  </r>
  <r>
    <s v="105322"/>
    <x v="27"/>
    <x v="14"/>
    <x v="1"/>
    <n v="0"/>
  </r>
  <r>
    <s v="105322"/>
    <x v="27"/>
    <x v="14"/>
    <x v="2"/>
    <n v="1"/>
  </r>
  <r>
    <s v="105322"/>
    <x v="27"/>
    <x v="14"/>
    <x v="3"/>
    <n v="1"/>
  </r>
  <r>
    <s v="105322"/>
    <x v="27"/>
    <x v="14"/>
    <x v="4"/>
    <n v="1"/>
  </r>
  <r>
    <s v="105322"/>
    <x v="27"/>
    <x v="14"/>
    <x v="5"/>
    <n v="1"/>
  </r>
  <r>
    <s v="105322"/>
    <x v="27"/>
    <x v="14"/>
    <x v="6"/>
    <n v="0"/>
  </r>
  <r>
    <s v="105322"/>
    <x v="27"/>
    <x v="14"/>
    <x v="11"/>
    <n v="1"/>
  </r>
  <r>
    <s v="105322"/>
    <x v="27"/>
    <x v="14"/>
    <x v="7"/>
    <n v="0"/>
  </r>
  <r>
    <s v="105322"/>
    <x v="27"/>
    <x v="14"/>
    <x v="8"/>
    <n v="1"/>
  </r>
  <r>
    <s v="105322"/>
    <x v="27"/>
    <x v="14"/>
    <x v="10"/>
    <n v="1"/>
  </r>
  <r>
    <s v="105323"/>
    <x v="28"/>
    <x v="7"/>
    <x v="3"/>
    <n v="0"/>
  </r>
  <r>
    <s v="105323"/>
    <x v="28"/>
    <x v="7"/>
    <x v="4"/>
    <n v="1"/>
  </r>
  <r>
    <s v="105323"/>
    <x v="28"/>
    <x v="7"/>
    <x v="5"/>
    <n v="1"/>
  </r>
  <r>
    <s v="105323"/>
    <x v="28"/>
    <x v="7"/>
    <x v="6"/>
    <n v="1"/>
  </r>
  <r>
    <s v="105323"/>
    <x v="28"/>
    <x v="7"/>
    <x v="11"/>
    <n v="0"/>
  </r>
  <r>
    <s v="105323"/>
    <x v="28"/>
    <x v="7"/>
    <x v="7"/>
    <n v="1"/>
  </r>
  <r>
    <s v="105323"/>
    <x v="28"/>
    <x v="7"/>
    <x v="0"/>
    <n v="1"/>
  </r>
  <r>
    <s v="105323"/>
    <x v="28"/>
    <x v="7"/>
    <x v="8"/>
    <n v="1"/>
  </r>
  <r>
    <s v="105323"/>
    <x v="28"/>
    <x v="7"/>
    <x v="9"/>
    <n v="0"/>
  </r>
  <r>
    <s v="105323"/>
    <x v="28"/>
    <x v="7"/>
    <x v="10"/>
    <n v="1"/>
  </r>
  <r>
    <s v="105324"/>
    <x v="29"/>
    <x v="14"/>
    <x v="1"/>
    <n v="1"/>
  </r>
  <r>
    <s v="105324"/>
    <x v="29"/>
    <x v="14"/>
    <x v="2"/>
    <n v="1"/>
  </r>
  <r>
    <s v="105324"/>
    <x v="29"/>
    <x v="14"/>
    <x v="3"/>
    <n v="1"/>
  </r>
  <r>
    <s v="105324"/>
    <x v="29"/>
    <x v="14"/>
    <x v="4"/>
    <n v="1"/>
  </r>
  <r>
    <s v="105324"/>
    <x v="29"/>
    <x v="14"/>
    <x v="5"/>
    <n v="1"/>
  </r>
  <r>
    <s v="105324"/>
    <x v="29"/>
    <x v="14"/>
    <x v="6"/>
    <n v="1"/>
  </r>
  <r>
    <s v="105324"/>
    <x v="29"/>
    <x v="14"/>
    <x v="11"/>
    <n v="1"/>
  </r>
  <r>
    <s v="105324"/>
    <x v="29"/>
    <x v="14"/>
    <x v="0"/>
    <n v="1"/>
  </r>
  <r>
    <s v="105324"/>
    <x v="29"/>
    <x v="14"/>
    <x v="8"/>
    <n v="0"/>
  </r>
  <r>
    <s v="105324"/>
    <x v="29"/>
    <x v="14"/>
    <x v="10"/>
    <n v="1"/>
  </r>
  <r>
    <s v="105325"/>
    <x v="30"/>
    <x v="0"/>
    <x v="2"/>
    <n v="0"/>
  </r>
  <r>
    <s v="105325"/>
    <x v="30"/>
    <x v="0"/>
    <x v="3"/>
    <n v="1"/>
  </r>
  <r>
    <s v="105325"/>
    <x v="30"/>
    <x v="0"/>
    <x v="5"/>
    <n v="1"/>
  </r>
  <r>
    <s v="105325"/>
    <x v="30"/>
    <x v="0"/>
    <x v="6"/>
    <n v="1"/>
  </r>
  <r>
    <s v="105325"/>
    <x v="30"/>
    <x v="0"/>
    <x v="7"/>
    <n v="1"/>
  </r>
  <r>
    <s v="105325"/>
    <x v="30"/>
    <x v="0"/>
    <x v="0"/>
    <n v="1"/>
  </r>
  <r>
    <s v="105325"/>
    <x v="30"/>
    <x v="0"/>
    <x v="8"/>
    <n v="1"/>
  </r>
  <r>
    <s v="105325"/>
    <x v="30"/>
    <x v="0"/>
    <x v="9"/>
    <n v="1"/>
  </r>
  <r>
    <s v="105325"/>
    <x v="30"/>
    <x v="0"/>
    <x v="10"/>
    <n v="1"/>
  </r>
  <r>
    <s v="105326"/>
    <x v="31"/>
    <x v="1"/>
    <x v="2"/>
    <n v="0"/>
  </r>
  <r>
    <s v="105326"/>
    <x v="31"/>
    <x v="1"/>
    <x v="3"/>
    <n v="0"/>
  </r>
  <r>
    <s v="105326"/>
    <x v="31"/>
    <x v="1"/>
    <x v="4"/>
    <n v="1"/>
  </r>
  <r>
    <s v="105326"/>
    <x v="31"/>
    <x v="1"/>
    <x v="11"/>
    <n v="0"/>
  </r>
  <r>
    <s v="105326"/>
    <x v="31"/>
    <x v="1"/>
    <x v="7"/>
    <n v="1"/>
  </r>
  <r>
    <s v="105326"/>
    <x v="31"/>
    <x v="1"/>
    <x v="0"/>
    <n v="1"/>
  </r>
  <r>
    <s v="105326"/>
    <x v="31"/>
    <x v="1"/>
    <x v="8"/>
    <n v="1"/>
  </r>
  <r>
    <s v="105326"/>
    <x v="31"/>
    <x v="1"/>
    <x v="9"/>
    <n v="1"/>
  </r>
  <r>
    <s v="105326"/>
    <x v="31"/>
    <x v="1"/>
    <x v="10"/>
    <n v="0"/>
  </r>
  <r>
    <s v="105400"/>
    <x v="32"/>
    <x v="0"/>
    <x v="1"/>
    <n v="1"/>
  </r>
  <r>
    <s v="105400"/>
    <x v="32"/>
    <x v="0"/>
    <x v="2"/>
    <n v="1"/>
  </r>
  <r>
    <s v="105400"/>
    <x v="32"/>
    <x v="0"/>
    <x v="3"/>
    <n v="1"/>
  </r>
  <r>
    <s v="105400"/>
    <x v="32"/>
    <x v="0"/>
    <x v="4"/>
    <n v="0"/>
  </r>
  <r>
    <s v="105400"/>
    <x v="32"/>
    <x v="0"/>
    <x v="5"/>
    <n v="1"/>
  </r>
  <r>
    <s v="105400"/>
    <x v="32"/>
    <x v="0"/>
    <x v="6"/>
    <n v="0"/>
  </r>
  <r>
    <s v="105400"/>
    <x v="32"/>
    <x v="0"/>
    <x v="11"/>
    <n v="1"/>
  </r>
  <r>
    <s v="105400"/>
    <x v="32"/>
    <x v="0"/>
    <x v="7"/>
    <n v="0"/>
  </r>
  <r>
    <s v="105400"/>
    <x v="32"/>
    <x v="0"/>
    <x v="0"/>
    <n v="1"/>
  </r>
  <r>
    <s v="105400"/>
    <x v="32"/>
    <x v="0"/>
    <x v="9"/>
    <n v="1"/>
  </r>
  <r>
    <s v="105401"/>
    <x v="33"/>
    <x v="0"/>
    <x v="11"/>
    <n v="0"/>
  </r>
  <r>
    <s v="105401"/>
    <x v="33"/>
    <x v="0"/>
    <x v="8"/>
    <n v="0"/>
  </r>
  <r>
    <s v="105401"/>
    <x v="33"/>
    <x v="0"/>
    <x v="9"/>
    <n v="0"/>
  </r>
  <r>
    <s v="105401"/>
    <x v="33"/>
    <x v="0"/>
    <x v="10"/>
    <n v="0"/>
  </r>
  <r>
    <s v="105402"/>
    <x v="34"/>
    <x v="0"/>
    <x v="9"/>
    <n v="0"/>
  </r>
  <r>
    <s v="105402"/>
    <x v="34"/>
    <x v="0"/>
    <x v="10"/>
    <n v="0"/>
  </r>
  <r>
    <s v="105433"/>
    <x v="35"/>
    <x v="3"/>
    <x v="10"/>
    <n v="0"/>
  </r>
  <r>
    <s v="105437"/>
    <x v="36"/>
    <x v="14"/>
    <x v="9"/>
    <n v="0"/>
  </r>
  <r>
    <s v="105444"/>
    <x v="37"/>
    <x v="1"/>
    <x v="3"/>
    <n v="1"/>
  </r>
  <r>
    <s v="105444"/>
    <x v="37"/>
    <x v="1"/>
    <x v="4"/>
    <n v="0"/>
  </r>
  <r>
    <s v="105444"/>
    <x v="37"/>
    <x v="1"/>
    <x v="5"/>
    <n v="0"/>
  </r>
  <r>
    <s v="105444"/>
    <x v="37"/>
    <x v="1"/>
    <x v="6"/>
    <n v="1"/>
  </r>
  <r>
    <s v="105444"/>
    <x v="37"/>
    <x v="1"/>
    <x v="11"/>
    <n v="0"/>
  </r>
  <r>
    <s v="105444"/>
    <x v="37"/>
    <x v="1"/>
    <x v="7"/>
    <n v="1"/>
  </r>
  <r>
    <s v="105444"/>
    <x v="37"/>
    <x v="1"/>
    <x v="0"/>
    <n v="1"/>
  </r>
  <r>
    <s v="105444"/>
    <x v="37"/>
    <x v="1"/>
    <x v="10"/>
    <n v="2"/>
  </r>
  <r>
    <s v="105452"/>
    <x v="38"/>
    <x v="2"/>
    <x v="8"/>
    <n v="1"/>
  </r>
  <r>
    <s v="105454"/>
    <x v="39"/>
    <x v="2"/>
    <x v="1"/>
    <n v="1"/>
  </r>
  <r>
    <s v="105454"/>
    <x v="39"/>
    <x v="2"/>
    <x v="2"/>
    <n v="0"/>
  </r>
  <r>
    <s v="105454"/>
    <x v="39"/>
    <x v="2"/>
    <x v="3"/>
    <n v="1"/>
  </r>
  <r>
    <s v="105454"/>
    <x v="39"/>
    <x v="2"/>
    <x v="6"/>
    <n v="1"/>
  </r>
  <r>
    <s v="105454"/>
    <x v="39"/>
    <x v="2"/>
    <x v="0"/>
    <n v="2"/>
  </r>
  <r>
    <s v="105454"/>
    <x v="39"/>
    <x v="2"/>
    <x v="9"/>
    <n v="1"/>
  </r>
  <r>
    <s v="105455"/>
    <x v="40"/>
    <x v="2"/>
    <x v="4"/>
    <n v="0"/>
  </r>
  <r>
    <s v="105455"/>
    <x v="40"/>
    <x v="2"/>
    <x v="10"/>
    <n v="1"/>
  </r>
  <r>
    <s v="105460"/>
    <x v="41"/>
    <x v="3"/>
    <x v="4"/>
    <n v="0"/>
  </r>
  <r>
    <s v="105460"/>
    <x v="41"/>
    <x v="3"/>
    <x v="11"/>
    <n v="1"/>
  </r>
  <r>
    <s v="105462"/>
    <x v="42"/>
    <x v="3"/>
    <x v="1"/>
    <n v="1"/>
  </r>
  <r>
    <s v="105462"/>
    <x v="42"/>
    <x v="3"/>
    <x v="2"/>
    <n v="1"/>
  </r>
  <r>
    <s v="105462"/>
    <x v="42"/>
    <x v="3"/>
    <x v="3"/>
    <n v="1"/>
  </r>
  <r>
    <s v="105462"/>
    <x v="42"/>
    <x v="3"/>
    <x v="5"/>
    <n v="1"/>
  </r>
  <r>
    <s v="105462"/>
    <x v="42"/>
    <x v="3"/>
    <x v="6"/>
    <n v="1"/>
  </r>
  <r>
    <s v="105462"/>
    <x v="42"/>
    <x v="3"/>
    <x v="11"/>
    <n v="0"/>
  </r>
  <r>
    <s v="105462"/>
    <x v="42"/>
    <x v="3"/>
    <x v="0"/>
    <n v="1"/>
  </r>
  <r>
    <s v="105462"/>
    <x v="42"/>
    <x v="3"/>
    <x v="8"/>
    <n v="0"/>
  </r>
  <r>
    <s v="105462"/>
    <x v="42"/>
    <x v="3"/>
    <x v="9"/>
    <n v="1"/>
  </r>
  <r>
    <s v="105462"/>
    <x v="42"/>
    <x v="3"/>
    <x v="10"/>
    <n v="1"/>
  </r>
  <r>
    <s v="105467"/>
    <x v="43"/>
    <x v="5"/>
    <x v="1"/>
    <n v="1"/>
  </r>
  <r>
    <s v="105467"/>
    <x v="43"/>
    <x v="5"/>
    <x v="2"/>
    <n v="0"/>
  </r>
  <r>
    <s v="105467"/>
    <x v="43"/>
    <x v="5"/>
    <x v="3"/>
    <n v="0"/>
  </r>
  <r>
    <s v="105467"/>
    <x v="43"/>
    <x v="5"/>
    <x v="4"/>
    <n v="0"/>
  </r>
  <r>
    <s v="105467"/>
    <x v="43"/>
    <x v="5"/>
    <x v="11"/>
    <n v="1"/>
  </r>
  <r>
    <s v="105467"/>
    <x v="43"/>
    <x v="5"/>
    <x v="0"/>
    <n v="2"/>
  </r>
  <r>
    <s v="105467"/>
    <x v="43"/>
    <x v="5"/>
    <x v="8"/>
    <n v="1"/>
  </r>
  <r>
    <s v="105467"/>
    <x v="43"/>
    <x v="5"/>
    <x v="9"/>
    <n v="1"/>
  </r>
  <r>
    <s v="105467"/>
    <x v="43"/>
    <x v="5"/>
    <x v="10"/>
    <n v="1"/>
  </r>
  <r>
    <s v="105478"/>
    <x v="44"/>
    <x v="6"/>
    <x v="3"/>
    <n v="1"/>
  </r>
  <r>
    <s v="105478"/>
    <x v="44"/>
    <x v="6"/>
    <x v="4"/>
    <n v="1"/>
  </r>
  <r>
    <s v="105478"/>
    <x v="44"/>
    <x v="6"/>
    <x v="7"/>
    <n v="1"/>
  </r>
  <r>
    <s v="105478"/>
    <x v="44"/>
    <x v="6"/>
    <x v="0"/>
    <n v="1"/>
  </r>
  <r>
    <s v="105481"/>
    <x v="45"/>
    <x v="6"/>
    <x v="8"/>
    <n v="0"/>
  </r>
  <r>
    <s v="105499"/>
    <x v="46"/>
    <x v="0"/>
    <x v="10"/>
    <n v="1"/>
  </r>
  <r>
    <s v="105500"/>
    <x v="47"/>
    <x v="13"/>
    <x v="8"/>
    <n v="1"/>
  </r>
  <r>
    <s v="105505"/>
    <x v="48"/>
    <x v="13"/>
    <x v="2"/>
    <n v="1"/>
  </r>
  <r>
    <s v="105506"/>
    <x v="49"/>
    <x v="13"/>
    <x v="2"/>
    <n v="1"/>
  </r>
  <r>
    <s v="105510"/>
    <x v="50"/>
    <x v="14"/>
    <x v="1"/>
    <n v="0"/>
  </r>
  <r>
    <s v="105510"/>
    <x v="50"/>
    <x v="14"/>
    <x v="3"/>
    <n v="1"/>
  </r>
  <r>
    <s v="105510"/>
    <x v="50"/>
    <x v="14"/>
    <x v="5"/>
    <n v="1"/>
  </r>
  <r>
    <s v="105510"/>
    <x v="50"/>
    <x v="14"/>
    <x v="0"/>
    <n v="1"/>
  </r>
  <r>
    <s v="105510"/>
    <x v="50"/>
    <x v="14"/>
    <x v="8"/>
    <n v="0"/>
  </r>
  <r>
    <s v="105510"/>
    <x v="50"/>
    <x v="14"/>
    <x v="9"/>
    <n v="1"/>
  </r>
  <r>
    <s v="105722"/>
    <x v="51"/>
    <x v="14"/>
    <x v="6"/>
    <n v="0"/>
  </r>
  <r>
    <s v="105722"/>
    <x v="51"/>
    <x v="14"/>
    <x v="11"/>
    <n v="3"/>
  </r>
  <r>
    <s v="105722"/>
    <x v="51"/>
    <x v="14"/>
    <x v="0"/>
    <n v="0"/>
  </r>
  <r>
    <s v="105722"/>
    <x v="51"/>
    <x v="14"/>
    <x v="10"/>
    <n v="2"/>
  </r>
  <r>
    <s v="105723"/>
    <x v="52"/>
    <x v="14"/>
    <x v="2"/>
    <n v="1"/>
  </r>
  <r>
    <s v="105723"/>
    <x v="52"/>
    <x v="14"/>
    <x v="3"/>
    <n v="1"/>
  </r>
  <r>
    <s v="105723"/>
    <x v="52"/>
    <x v="14"/>
    <x v="4"/>
    <n v="1"/>
  </r>
  <r>
    <s v="105723"/>
    <x v="52"/>
    <x v="14"/>
    <x v="5"/>
    <n v="1"/>
  </r>
  <r>
    <s v="105723"/>
    <x v="52"/>
    <x v="14"/>
    <x v="6"/>
    <n v="1"/>
  </r>
  <r>
    <s v="105723"/>
    <x v="52"/>
    <x v="14"/>
    <x v="7"/>
    <n v="1"/>
  </r>
  <r>
    <s v="105723"/>
    <x v="52"/>
    <x v="14"/>
    <x v="0"/>
    <n v="1"/>
  </r>
  <r>
    <s v="105723"/>
    <x v="52"/>
    <x v="14"/>
    <x v="8"/>
    <n v="0"/>
  </r>
  <r>
    <s v="105723"/>
    <x v="52"/>
    <x v="14"/>
    <x v="9"/>
    <n v="1"/>
  </r>
  <r>
    <s v="200258"/>
    <x v="53"/>
    <x v="14"/>
    <x v="3"/>
    <n v="0"/>
  </r>
  <r>
    <s v="200258"/>
    <x v="53"/>
    <x v="14"/>
    <x v="4"/>
    <n v="2"/>
  </r>
  <r>
    <s v="200258"/>
    <x v="53"/>
    <x v="14"/>
    <x v="6"/>
    <n v="1"/>
  </r>
  <r>
    <s v="200258"/>
    <x v="53"/>
    <x v="14"/>
    <x v="7"/>
    <n v="0"/>
  </r>
  <r>
    <s v="200258"/>
    <x v="53"/>
    <x v="14"/>
    <x v="0"/>
    <n v="3"/>
  </r>
  <r>
    <s v="200258"/>
    <x v="53"/>
    <x v="14"/>
    <x v="8"/>
    <n v="1"/>
  </r>
  <r>
    <s v="200258"/>
    <x v="53"/>
    <x v="14"/>
    <x v="9"/>
    <n v="1"/>
  </r>
  <r>
    <s v="200258"/>
    <x v="53"/>
    <x v="14"/>
    <x v="10"/>
    <n v="2"/>
  </r>
  <r>
    <s v="200366"/>
    <x v="54"/>
    <x v="1"/>
    <x v="11"/>
    <n v="1"/>
  </r>
  <r>
    <s v="200366"/>
    <x v="54"/>
    <x v="1"/>
    <x v="8"/>
    <n v="1"/>
  </r>
  <r>
    <s v="200366"/>
    <x v="54"/>
    <x v="1"/>
    <x v="9"/>
    <n v="1"/>
  </r>
  <r>
    <s v="200367"/>
    <x v="55"/>
    <x v="14"/>
    <x v="1"/>
    <n v="1"/>
  </r>
  <r>
    <s v="200367"/>
    <x v="55"/>
    <x v="14"/>
    <x v="5"/>
    <n v="1"/>
  </r>
  <r>
    <s v="200402"/>
    <x v="56"/>
    <x v="0"/>
    <x v="1"/>
    <n v="0"/>
  </r>
  <r>
    <s v="200494"/>
    <x v="57"/>
    <x v="7"/>
    <x v="1"/>
    <n v="0"/>
  </r>
  <r>
    <s v="200494"/>
    <x v="57"/>
    <x v="7"/>
    <x v="2"/>
    <n v="1"/>
  </r>
  <r>
    <s v="200494"/>
    <x v="57"/>
    <x v="7"/>
    <x v="3"/>
    <n v="1"/>
  </r>
  <r>
    <s v="200494"/>
    <x v="57"/>
    <x v="7"/>
    <x v="4"/>
    <n v="1"/>
  </r>
  <r>
    <s v="200494"/>
    <x v="57"/>
    <x v="7"/>
    <x v="5"/>
    <n v="1"/>
  </r>
  <r>
    <s v="200494"/>
    <x v="57"/>
    <x v="7"/>
    <x v="6"/>
    <n v="0"/>
  </r>
  <r>
    <s v="200494"/>
    <x v="57"/>
    <x v="7"/>
    <x v="11"/>
    <n v="1"/>
  </r>
  <r>
    <s v="200494"/>
    <x v="57"/>
    <x v="7"/>
    <x v="0"/>
    <n v="1"/>
  </r>
  <r>
    <s v="200494"/>
    <x v="57"/>
    <x v="7"/>
    <x v="8"/>
    <n v="1"/>
  </r>
  <r>
    <s v="200494"/>
    <x v="57"/>
    <x v="7"/>
    <x v="9"/>
    <n v="1"/>
  </r>
  <r>
    <s v="200494"/>
    <x v="57"/>
    <x v="7"/>
    <x v="10"/>
    <n v="1"/>
  </r>
  <r>
    <s v="200499"/>
    <x v="58"/>
    <x v="7"/>
    <x v="1"/>
    <n v="1"/>
  </r>
  <r>
    <s v="200499"/>
    <x v="58"/>
    <x v="7"/>
    <x v="2"/>
    <n v="1"/>
  </r>
  <r>
    <s v="200499"/>
    <x v="58"/>
    <x v="7"/>
    <x v="3"/>
    <n v="1"/>
  </r>
  <r>
    <s v="200499"/>
    <x v="58"/>
    <x v="7"/>
    <x v="4"/>
    <n v="1"/>
  </r>
  <r>
    <s v="200499"/>
    <x v="58"/>
    <x v="7"/>
    <x v="5"/>
    <n v="1"/>
  </r>
  <r>
    <s v="200499"/>
    <x v="58"/>
    <x v="7"/>
    <x v="6"/>
    <n v="1"/>
  </r>
  <r>
    <s v="200499"/>
    <x v="58"/>
    <x v="7"/>
    <x v="11"/>
    <n v="1"/>
  </r>
  <r>
    <s v="200499"/>
    <x v="58"/>
    <x v="7"/>
    <x v="7"/>
    <n v="1"/>
  </r>
  <r>
    <s v="200499"/>
    <x v="58"/>
    <x v="7"/>
    <x v="0"/>
    <n v="1"/>
  </r>
  <r>
    <s v="200499"/>
    <x v="58"/>
    <x v="7"/>
    <x v="8"/>
    <n v="1"/>
  </r>
  <r>
    <s v="200499"/>
    <x v="58"/>
    <x v="7"/>
    <x v="9"/>
    <n v="1"/>
  </r>
  <r>
    <s v="200499"/>
    <x v="58"/>
    <x v="7"/>
    <x v="10"/>
    <n v="1"/>
  </r>
  <r>
    <s v="200538"/>
    <x v="59"/>
    <x v="5"/>
    <x v="1"/>
    <n v="1"/>
  </r>
  <r>
    <s v="200538"/>
    <x v="59"/>
    <x v="5"/>
    <x v="2"/>
    <n v="1"/>
  </r>
  <r>
    <s v="200538"/>
    <x v="59"/>
    <x v="5"/>
    <x v="3"/>
    <n v="1"/>
  </r>
  <r>
    <s v="200538"/>
    <x v="59"/>
    <x v="5"/>
    <x v="4"/>
    <n v="1"/>
  </r>
  <r>
    <s v="200538"/>
    <x v="59"/>
    <x v="5"/>
    <x v="5"/>
    <n v="1"/>
  </r>
  <r>
    <s v="200538"/>
    <x v="59"/>
    <x v="5"/>
    <x v="6"/>
    <n v="1"/>
  </r>
  <r>
    <s v="200538"/>
    <x v="59"/>
    <x v="5"/>
    <x v="11"/>
    <n v="1"/>
  </r>
  <r>
    <s v="200538"/>
    <x v="59"/>
    <x v="5"/>
    <x v="0"/>
    <n v="0"/>
  </r>
  <r>
    <s v="200538"/>
    <x v="59"/>
    <x v="5"/>
    <x v="8"/>
    <n v="1"/>
  </r>
  <r>
    <s v="200538"/>
    <x v="59"/>
    <x v="5"/>
    <x v="9"/>
    <n v="1"/>
  </r>
  <r>
    <s v="200538"/>
    <x v="59"/>
    <x v="5"/>
    <x v="10"/>
    <n v="1"/>
  </r>
  <r>
    <s v="200569"/>
    <x v="60"/>
    <x v="14"/>
    <x v="1"/>
    <n v="1"/>
  </r>
  <r>
    <s v="200569"/>
    <x v="60"/>
    <x v="14"/>
    <x v="2"/>
    <n v="1"/>
  </r>
  <r>
    <s v="200569"/>
    <x v="60"/>
    <x v="14"/>
    <x v="3"/>
    <n v="0"/>
  </r>
  <r>
    <s v="200569"/>
    <x v="60"/>
    <x v="14"/>
    <x v="5"/>
    <n v="3"/>
  </r>
  <r>
    <s v="200569"/>
    <x v="60"/>
    <x v="14"/>
    <x v="6"/>
    <n v="1"/>
  </r>
  <r>
    <s v="200569"/>
    <x v="60"/>
    <x v="14"/>
    <x v="11"/>
    <n v="0"/>
  </r>
  <r>
    <s v="200569"/>
    <x v="60"/>
    <x v="14"/>
    <x v="7"/>
    <n v="0"/>
  </r>
  <r>
    <s v="200569"/>
    <x v="60"/>
    <x v="14"/>
    <x v="0"/>
    <n v="1"/>
  </r>
  <r>
    <s v="200569"/>
    <x v="60"/>
    <x v="14"/>
    <x v="8"/>
    <n v="0"/>
  </r>
  <r>
    <s v="200569"/>
    <x v="60"/>
    <x v="14"/>
    <x v="9"/>
    <n v="0"/>
  </r>
  <r>
    <s v="200569"/>
    <x v="60"/>
    <x v="14"/>
    <x v="10"/>
    <n v="1"/>
  </r>
  <r>
    <s v="200607"/>
    <x v="61"/>
    <x v="7"/>
    <x v="1"/>
    <n v="1"/>
  </r>
  <r>
    <s v="200607"/>
    <x v="61"/>
    <x v="7"/>
    <x v="3"/>
    <n v="0"/>
  </r>
  <r>
    <s v="200607"/>
    <x v="61"/>
    <x v="7"/>
    <x v="4"/>
    <n v="1"/>
  </r>
  <r>
    <s v="200607"/>
    <x v="61"/>
    <x v="7"/>
    <x v="5"/>
    <n v="1"/>
  </r>
  <r>
    <s v="200607"/>
    <x v="61"/>
    <x v="7"/>
    <x v="6"/>
    <n v="0"/>
  </r>
  <r>
    <s v="200607"/>
    <x v="61"/>
    <x v="7"/>
    <x v="11"/>
    <n v="1"/>
  </r>
  <r>
    <s v="200607"/>
    <x v="61"/>
    <x v="7"/>
    <x v="7"/>
    <n v="0"/>
  </r>
  <r>
    <s v="200607"/>
    <x v="61"/>
    <x v="7"/>
    <x v="0"/>
    <n v="0"/>
  </r>
  <r>
    <s v="200607"/>
    <x v="61"/>
    <x v="7"/>
    <x v="8"/>
    <n v="1"/>
  </r>
  <r>
    <s v="200607"/>
    <x v="61"/>
    <x v="7"/>
    <x v="9"/>
    <n v="2"/>
  </r>
  <r>
    <s v="200607"/>
    <x v="61"/>
    <x v="7"/>
    <x v="10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4">
  <r>
    <s v="105100"/>
    <x v="0"/>
    <x v="0"/>
    <x v="0"/>
    <n v="0"/>
  </r>
  <r>
    <s v="105103"/>
    <x v="1"/>
    <x v="1"/>
    <x v="1"/>
    <n v="0"/>
  </r>
  <r>
    <s v="105103"/>
    <x v="1"/>
    <x v="1"/>
    <x v="2"/>
    <n v="0"/>
  </r>
  <r>
    <s v="105103"/>
    <x v="1"/>
    <x v="1"/>
    <x v="3"/>
    <n v="0"/>
  </r>
  <r>
    <s v="105103"/>
    <x v="1"/>
    <x v="1"/>
    <x v="4"/>
    <n v="0"/>
  </r>
  <r>
    <s v="105103"/>
    <x v="1"/>
    <x v="1"/>
    <x v="5"/>
    <n v="0"/>
  </r>
  <r>
    <s v="105104"/>
    <x v="2"/>
    <x v="2"/>
    <x v="1"/>
    <n v="1"/>
  </r>
  <r>
    <s v="105104"/>
    <x v="2"/>
    <x v="2"/>
    <x v="2"/>
    <n v="1"/>
  </r>
  <r>
    <s v="105104"/>
    <x v="2"/>
    <x v="2"/>
    <x v="3"/>
    <n v="1"/>
  </r>
  <r>
    <s v="105104"/>
    <x v="2"/>
    <x v="2"/>
    <x v="4"/>
    <n v="1"/>
  </r>
  <r>
    <s v="105104"/>
    <x v="2"/>
    <x v="2"/>
    <x v="6"/>
    <n v="2"/>
  </r>
  <r>
    <s v="105104"/>
    <x v="2"/>
    <x v="2"/>
    <x v="7"/>
    <n v="1"/>
  </r>
  <r>
    <s v="105104"/>
    <x v="2"/>
    <x v="2"/>
    <x v="0"/>
    <n v="0"/>
  </r>
  <r>
    <s v="105104"/>
    <x v="2"/>
    <x v="2"/>
    <x v="8"/>
    <n v="1"/>
  </r>
  <r>
    <s v="105104"/>
    <x v="2"/>
    <x v="2"/>
    <x v="9"/>
    <n v="0"/>
  </r>
  <r>
    <s v="105104"/>
    <x v="2"/>
    <x v="2"/>
    <x v="10"/>
    <n v="1"/>
  </r>
  <r>
    <s v="105105"/>
    <x v="3"/>
    <x v="3"/>
    <x v="1"/>
    <n v="1"/>
  </r>
  <r>
    <s v="105105"/>
    <x v="3"/>
    <x v="3"/>
    <x v="2"/>
    <n v="1"/>
  </r>
  <r>
    <s v="105105"/>
    <x v="3"/>
    <x v="3"/>
    <x v="4"/>
    <n v="1"/>
  </r>
  <r>
    <s v="105105"/>
    <x v="3"/>
    <x v="3"/>
    <x v="5"/>
    <n v="1"/>
  </r>
  <r>
    <s v="105105"/>
    <x v="3"/>
    <x v="3"/>
    <x v="6"/>
    <n v="1"/>
  </r>
  <r>
    <s v="105105"/>
    <x v="3"/>
    <x v="3"/>
    <x v="11"/>
    <n v="1"/>
  </r>
  <r>
    <s v="105105"/>
    <x v="3"/>
    <x v="3"/>
    <x v="7"/>
    <n v="1"/>
  </r>
  <r>
    <s v="105105"/>
    <x v="3"/>
    <x v="3"/>
    <x v="0"/>
    <n v="1"/>
  </r>
  <r>
    <s v="105105"/>
    <x v="3"/>
    <x v="3"/>
    <x v="8"/>
    <n v="1"/>
  </r>
  <r>
    <s v="105105"/>
    <x v="3"/>
    <x v="3"/>
    <x v="9"/>
    <n v="0"/>
  </r>
  <r>
    <s v="105105"/>
    <x v="3"/>
    <x v="3"/>
    <x v="10"/>
    <n v="1"/>
  </r>
  <r>
    <s v="105106"/>
    <x v="4"/>
    <x v="4"/>
    <x v="1"/>
    <n v="0"/>
  </r>
  <r>
    <s v="105106"/>
    <x v="4"/>
    <x v="4"/>
    <x v="3"/>
    <n v="1"/>
  </r>
  <r>
    <s v="105106"/>
    <x v="4"/>
    <x v="4"/>
    <x v="4"/>
    <n v="1"/>
  </r>
  <r>
    <s v="105106"/>
    <x v="4"/>
    <x v="4"/>
    <x v="5"/>
    <n v="1"/>
  </r>
  <r>
    <s v="105106"/>
    <x v="4"/>
    <x v="4"/>
    <x v="6"/>
    <n v="1"/>
  </r>
  <r>
    <s v="105106"/>
    <x v="4"/>
    <x v="4"/>
    <x v="11"/>
    <n v="0"/>
  </r>
  <r>
    <s v="105106"/>
    <x v="4"/>
    <x v="4"/>
    <x v="7"/>
    <n v="1"/>
  </r>
  <r>
    <s v="105106"/>
    <x v="4"/>
    <x v="4"/>
    <x v="0"/>
    <n v="1"/>
  </r>
  <r>
    <s v="105106"/>
    <x v="4"/>
    <x v="4"/>
    <x v="8"/>
    <n v="1"/>
  </r>
  <r>
    <s v="105106"/>
    <x v="4"/>
    <x v="4"/>
    <x v="9"/>
    <n v="1"/>
  </r>
  <r>
    <s v="105106"/>
    <x v="4"/>
    <x v="4"/>
    <x v="10"/>
    <n v="0"/>
  </r>
  <r>
    <s v="105107"/>
    <x v="5"/>
    <x v="5"/>
    <x v="1"/>
    <n v="1"/>
  </r>
  <r>
    <s v="105107"/>
    <x v="5"/>
    <x v="5"/>
    <x v="2"/>
    <n v="1"/>
  </r>
  <r>
    <s v="105107"/>
    <x v="5"/>
    <x v="5"/>
    <x v="3"/>
    <n v="1"/>
  </r>
  <r>
    <s v="105107"/>
    <x v="5"/>
    <x v="5"/>
    <x v="4"/>
    <n v="1"/>
  </r>
  <r>
    <s v="105107"/>
    <x v="5"/>
    <x v="5"/>
    <x v="5"/>
    <n v="1"/>
  </r>
  <r>
    <s v="105107"/>
    <x v="5"/>
    <x v="5"/>
    <x v="6"/>
    <n v="1"/>
  </r>
  <r>
    <s v="105107"/>
    <x v="5"/>
    <x v="5"/>
    <x v="11"/>
    <n v="1"/>
  </r>
  <r>
    <s v="105107"/>
    <x v="5"/>
    <x v="5"/>
    <x v="7"/>
    <n v="1"/>
  </r>
  <r>
    <s v="105107"/>
    <x v="5"/>
    <x v="5"/>
    <x v="0"/>
    <n v="1"/>
  </r>
  <r>
    <s v="105107"/>
    <x v="5"/>
    <x v="5"/>
    <x v="8"/>
    <n v="1"/>
  </r>
  <r>
    <s v="105107"/>
    <x v="5"/>
    <x v="5"/>
    <x v="9"/>
    <n v="1"/>
  </r>
  <r>
    <s v="105107"/>
    <x v="5"/>
    <x v="5"/>
    <x v="10"/>
    <n v="1"/>
  </r>
  <r>
    <s v="105108"/>
    <x v="6"/>
    <x v="6"/>
    <x v="2"/>
    <n v="1"/>
  </r>
  <r>
    <s v="105108"/>
    <x v="6"/>
    <x v="6"/>
    <x v="3"/>
    <n v="1"/>
  </r>
  <r>
    <s v="105108"/>
    <x v="6"/>
    <x v="6"/>
    <x v="4"/>
    <n v="1"/>
  </r>
  <r>
    <s v="105108"/>
    <x v="6"/>
    <x v="6"/>
    <x v="5"/>
    <n v="1"/>
  </r>
  <r>
    <s v="105108"/>
    <x v="6"/>
    <x v="6"/>
    <x v="6"/>
    <n v="1"/>
  </r>
  <r>
    <s v="105108"/>
    <x v="6"/>
    <x v="6"/>
    <x v="7"/>
    <n v="1"/>
  </r>
  <r>
    <s v="105108"/>
    <x v="6"/>
    <x v="6"/>
    <x v="0"/>
    <n v="1"/>
  </r>
  <r>
    <s v="105108"/>
    <x v="6"/>
    <x v="6"/>
    <x v="8"/>
    <n v="1"/>
  </r>
  <r>
    <s v="105108"/>
    <x v="6"/>
    <x v="6"/>
    <x v="9"/>
    <n v="1"/>
  </r>
  <r>
    <s v="105108"/>
    <x v="6"/>
    <x v="6"/>
    <x v="10"/>
    <n v="0"/>
  </r>
  <r>
    <s v="105300"/>
    <x v="7"/>
    <x v="0"/>
    <x v="1"/>
    <n v="3"/>
  </r>
  <r>
    <s v="105300"/>
    <x v="7"/>
    <x v="0"/>
    <x v="5"/>
    <n v="2"/>
  </r>
  <r>
    <s v="105300"/>
    <x v="7"/>
    <x v="0"/>
    <x v="11"/>
    <n v="1"/>
  </r>
  <r>
    <s v="105300"/>
    <x v="7"/>
    <x v="0"/>
    <x v="7"/>
    <n v="1"/>
  </r>
  <r>
    <s v="105300"/>
    <x v="7"/>
    <x v="0"/>
    <x v="8"/>
    <n v="1"/>
  </r>
  <r>
    <s v="105300"/>
    <x v="7"/>
    <x v="0"/>
    <x v="9"/>
    <n v="1"/>
  </r>
  <r>
    <s v="105300"/>
    <x v="7"/>
    <x v="0"/>
    <x v="10"/>
    <n v="1"/>
  </r>
  <r>
    <s v="105301"/>
    <x v="8"/>
    <x v="0"/>
    <x v="1"/>
    <n v="1"/>
  </r>
  <r>
    <s v="105301"/>
    <x v="8"/>
    <x v="0"/>
    <x v="2"/>
    <n v="1"/>
  </r>
  <r>
    <s v="105301"/>
    <x v="8"/>
    <x v="0"/>
    <x v="3"/>
    <n v="1"/>
  </r>
  <r>
    <s v="105301"/>
    <x v="8"/>
    <x v="0"/>
    <x v="4"/>
    <n v="1"/>
  </r>
  <r>
    <s v="105301"/>
    <x v="8"/>
    <x v="0"/>
    <x v="5"/>
    <n v="1"/>
  </r>
  <r>
    <s v="105301"/>
    <x v="8"/>
    <x v="0"/>
    <x v="6"/>
    <n v="1"/>
  </r>
  <r>
    <s v="105301"/>
    <x v="8"/>
    <x v="0"/>
    <x v="11"/>
    <n v="1"/>
  </r>
  <r>
    <s v="105301"/>
    <x v="8"/>
    <x v="0"/>
    <x v="7"/>
    <n v="1"/>
  </r>
  <r>
    <s v="105301"/>
    <x v="8"/>
    <x v="0"/>
    <x v="0"/>
    <n v="1"/>
  </r>
  <r>
    <s v="105301"/>
    <x v="8"/>
    <x v="0"/>
    <x v="8"/>
    <n v="1"/>
  </r>
  <r>
    <s v="105301"/>
    <x v="8"/>
    <x v="0"/>
    <x v="9"/>
    <n v="0"/>
  </r>
  <r>
    <s v="105301"/>
    <x v="8"/>
    <x v="0"/>
    <x v="10"/>
    <n v="1"/>
  </r>
  <r>
    <s v="105302"/>
    <x v="9"/>
    <x v="0"/>
    <x v="1"/>
    <n v="0"/>
  </r>
  <r>
    <s v="105302"/>
    <x v="9"/>
    <x v="0"/>
    <x v="2"/>
    <n v="0"/>
  </r>
  <r>
    <s v="105302"/>
    <x v="9"/>
    <x v="0"/>
    <x v="3"/>
    <n v="2"/>
  </r>
  <r>
    <s v="105302"/>
    <x v="9"/>
    <x v="0"/>
    <x v="4"/>
    <n v="0"/>
  </r>
  <r>
    <s v="105302"/>
    <x v="9"/>
    <x v="0"/>
    <x v="5"/>
    <n v="1"/>
  </r>
  <r>
    <s v="105302"/>
    <x v="9"/>
    <x v="0"/>
    <x v="6"/>
    <n v="1"/>
  </r>
  <r>
    <s v="105302"/>
    <x v="9"/>
    <x v="0"/>
    <x v="11"/>
    <n v="1"/>
  </r>
  <r>
    <s v="105302"/>
    <x v="9"/>
    <x v="0"/>
    <x v="7"/>
    <n v="1"/>
  </r>
  <r>
    <s v="105302"/>
    <x v="9"/>
    <x v="0"/>
    <x v="0"/>
    <n v="1"/>
  </r>
  <r>
    <s v="105302"/>
    <x v="9"/>
    <x v="0"/>
    <x v="8"/>
    <n v="1"/>
  </r>
  <r>
    <s v="105302"/>
    <x v="9"/>
    <x v="0"/>
    <x v="9"/>
    <n v="1"/>
  </r>
  <r>
    <s v="105302"/>
    <x v="9"/>
    <x v="0"/>
    <x v="10"/>
    <n v="1"/>
  </r>
  <r>
    <s v="105303"/>
    <x v="10"/>
    <x v="7"/>
    <x v="1"/>
    <n v="1"/>
  </r>
  <r>
    <s v="105303"/>
    <x v="10"/>
    <x v="7"/>
    <x v="2"/>
    <n v="0"/>
  </r>
  <r>
    <s v="105303"/>
    <x v="10"/>
    <x v="7"/>
    <x v="3"/>
    <n v="1"/>
  </r>
  <r>
    <s v="105303"/>
    <x v="10"/>
    <x v="7"/>
    <x v="4"/>
    <n v="1"/>
  </r>
  <r>
    <s v="105303"/>
    <x v="10"/>
    <x v="7"/>
    <x v="5"/>
    <n v="1"/>
  </r>
  <r>
    <s v="105303"/>
    <x v="10"/>
    <x v="7"/>
    <x v="6"/>
    <n v="1"/>
  </r>
  <r>
    <s v="105303"/>
    <x v="10"/>
    <x v="7"/>
    <x v="11"/>
    <n v="0"/>
  </r>
  <r>
    <s v="105303"/>
    <x v="10"/>
    <x v="7"/>
    <x v="7"/>
    <n v="2"/>
  </r>
  <r>
    <s v="105303"/>
    <x v="10"/>
    <x v="7"/>
    <x v="0"/>
    <n v="0"/>
  </r>
  <r>
    <s v="105303"/>
    <x v="10"/>
    <x v="7"/>
    <x v="8"/>
    <n v="0"/>
  </r>
  <r>
    <s v="105303"/>
    <x v="10"/>
    <x v="7"/>
    <x v="9"/>
    <n v="1"/>
  </r>
  <r>
    <s v="105303"/>
    <x v="10"/>
    <x v="7"/>
    <x v="10"/>
    <n v="1"/>
  </r>
  <r>
    <s v="105304"/>
    <x v="11"/>
    <x v="7"/>
    <x v="1"/>
    <n v="1"/>
  </r>
  <r>
    <s v="105304"/>
    <x v="11"/>
    <x v="7"/>
    <x v="3"/>
    <n v="1"/>
  </r>
  <r>
    <s v="105304"/>
    <x v="11"/>
    <x v="7"/>
    <x v="4"/>
    <n v="1"/>
  </r>
  <r>
    <s v="105304"/>
    <x v="11"/>
    <x v="7"/>
    <x v="5"/>
    <n v="1"/>
  </r>
  <r>
    <s v="105304"/>
    <x v="11"/>
    <x v="7"/>
    <x v="6"/>
    <n v="1"/>
  </r>
  <r>
    <s v="105304"/>
    <x v="11"/>
    <x v="7"/>
    <x v="11"/>
    <n v="1"/>
  </r>
  <r>
    <s v="105304"/>
    <x v="11"/>
    <x v="7"/>
    <x v="7"/>
    <n v="1"/>
  </r>
  <r>
    <s v="105304"/>
    <x v="11"/>
    <x v="7"/>
    <x v="0"/>
    <n v="0"/>
  </r>
  <r>
    <s v="105304"/>
    <x v="11"/>
    <x v="7"/>
    <x v="8"/>
    <n v="1"/>
  </r>
  <r>
    <s v="105304"/>
    <x v="11"/>
    <x v="7"/>
    <x v="9"/>
    <n v="0"/>
  </r>
  <r>
    <s v="105304"/>
    <x v="11"/>
    <x v="7"/>
    <x v="10"/>
    <n v="1"/>
  </r>
  <r>
    <s v="105305"/>
    <x v="12"/>
    <x v="7"/>
    <x v="1"/>
    <n v="1"/>
  </r>
  <r>
    <s v="105305"/>
    <x v="12"/>
    <x v="7"/>
    <x v="2"/>
    <n v="1"/>
  </r>
  <r>
    <s v="105305"/>
    <x v="12"/>
    <x v="7"/>
    <x v="3"/>
    <n v="1"/>
  </r>
  <r>
    <s v="105305"/>
    <x v="12"/>
    <x v="7"/>
    <x v="4"/>
    <n v="1"/>
  </r>
  <r>
    <s v="105305"/>
    <x v="12"/>
    <x v="7"/>
    <x v="5"/>
    <n v="1"/>
  </r>
  <r>
    <s v="105305"/>
    <x v="12"/>
    <x v="7"/>
    <x v="6"/>
    <n v="1"/>
  </r>
  <r>
    <s v="105305"/>
    <x v="12"/>
    <x v="7"/>
    <x v="11"/>
    <n v="1"/>
  </r>
  <r>
    <s v="105305"/>
    <x v="12"/>
    <x v="7"/>
    <x v="7"/>
    <n v="1"/>
  </r>
  <r>
    <s v="105305"/>
    <x v="12"/>
    <x v="7"/>
    <x v="0"/>
    <n v="1"/>
  </r>
  <r>
    <s v="105305"/>
    <x v="12"/>
    <x v="7"/>
    <x v="8"/>
    <n v="0"/>
  </r>
  <r>
    <s v="105305"/>
    <x v="12"/>
    <x v="7"/>
    <x v="9"/>
    <n v="1"/>
  </r>
  <r>
    <s v="105305"/>
    <x v="12"/>
    <x v="7"/>
    <x v="10"/>
    <n v="1"/>
  </r>
  <r>
    <s v="105306"/>
    <x v="13"/>
    <x v="8"/>
    <x v="1"/>
    <n v="1"/>
  </r>
  <r>
    <s v="105306"/>
    <x v="13"/>
    <x v="8"/>
    <x v="2"/>
    <n v="1"/>
  </r>
  <r>
    <s v="105306"/>
    <x v="13"/>
    <x v="8"/>
    <x v="3"/>
    <n v="1"/>
  </r>
  <r>
    <s v="105306"/>
    <x v="13"/>
    <x v="8"/>
    <x v="4"/>
    <n v="1"/>
  </r>
  <r>
    <s v="105306"/>
    <x v="13"/>
    <x v="8"/>
    <x v="5"/>
    <n v="1"/>
  </r>
  <r>
    <s v="105306"/>
    <x v="13"/>
    <x v="8"/>
    <x v="6"/>
    <n v="1"/>
  </r>
  <r>
    <s v="105306"/>
    <x v="13"/>
    <x v="8"/>
    <x v="7"/>
    <n v="2"/>
  </r>
  <r>
    <s v="105306"/>
    <x v="13"/>
    <x v="8"/>
    <x v="0"/>
    <n v="0"/>
  </r>
  <r>
    <s v="105306"/>
    <x v="13"/>
    <x v="8"/>
    <x v="8"/>
    <n v="2"/>
  </r>
  <r>
    <s v="105306"/>
    <x v="13"/>
    <x v="8"/>
    <x v="9"/>
    <n v="1"/>
  </r>
  <r>
    <s v="105306"/>
    <x v="13"/>
    <x v="8"/>
    <x v="10"/>
    <n v="1"/>
  </r>
  <r>
    <s v="105307"/>
    <x v="14"/>
    <x v="9"/>
    <x v="2"/>
    <n v="0"/>
  </r>
  <r>
    <s v="105307"/>
    <x v="14"/>
    <x v="9"/>
    <x v="5"/>
    <n v="1"/>
  </r>
  <r>
    <s v="105307"/>
    <x v="14"/>
    <x v="9"/>
    <x v="10"/>
    <n v="1"/>
  </r>
  <r>
    <s v="105308"/>
    <x v="15"/>
    <x v="10"/>
    <x v="1"/>
    <n v="0"/>
  </r>
  <r>
    <s v="105308"/>
    <x v="15"/>
    <x v="10"/>
    <x v="2"/>
    <n v="0"/>
  </r>
  <r>
    <s v="105308"/>
    <x v="15"/>
    <x v="10"/>
    <x v="3"/>
    <n v="1"/>
  </r>
  <r>
    <s v="105308"/>
    <x v="15"/>
    <x v="10"/>
    <x v="4"/>
    <n v="1"/>
  </r>
  <r>
    <s v="105308"/>
    <x v="15"/>
    <x v="10"/>
    <x v="5"/>
    <n v="1"/>
  </r>
  <r>
    <s v="105308"/>
    <x v="15"/>
    <x v="10"/>
    <x v="6"/>
    <n v="1"/>
  </r>
  <r>
    <s v="105308"/>
    <x v="15"/>
    <x v="10"/>
    <x v="0"/>
    <n v="1"/>
  </r>
  <r>
    <s v="105308"/>
    <x v="15"/>
    <x v="10"/>
    <x v="8"/>
    <n v="1"/>
  </r>
  <r>
    <s v="105308"/>
    <x v="15"/>
    <x v="10"/>
    <x v="9"/>
    <n v="0"/>
  </r>
  <r>
    <s v="105308"/>
    <x v="15"/>
    <x v="10"/>
    <x v="10"/>
    <n v="1"/>
  </r>
  <r>
    <s v="105309"/>
    <x v="16"/>
    <x v="11"/>
    <x v="1"/>
    <n v="1"/>
  </r>
  <r>
    <s v="105309"/>
    <x v="16"/>
    <x v="11"/>
    <x v="2"/>
    <n v="1"/>
  </r>
  <r>
    <s v="105309"/>
    <x v="16"/>
    <x v="11"/>
    <x v="3"/>
    <n v="0"/>
  </r>
  <r>
    <s v="105309"/>
    <x v="16"/>
    <x v="11"/>
    <x v="4"/>
    <n v="1"/>
  </r>
  <r>
    <s v="105309"/>
    <x v="16"/>
    <x v="11"/>
    <x v="5"/>
    <n v="1"/>
  </r>
  <r>
    <s v="105309"/>
    <x v="16"/>
    <x v="11"/>
    <x v="6"/>
    <n v="1"/>
  </r>
  <r>
    <s v="105309"/>
    <x v="16"/>
    <x v="11"/>
    <x v="11"/>
    <n v="1"/>
  </r>
  <r>
    <s v="105309"/>
    <x v="16"/>
    <x v="11"/>
    <x v="7"/>
    <n v="1"/>
  </r>
  <r>
    <s v="105309"/>
    <x v="16"/>
    <x v="11"/>
    <x v="0"/>
    <n v="1"/>
  </r>
  <r>
    <s v="105309"/>
    <x v="16"/>
    <x v="11"/>
    <x v="8"/>
    <n v="1"/>
  </r>
  <r>
    <s v="105309"/>
    <x v="16"/>
    <x v="11"/>
    <x v="9"/>
    <n v="1"/>
  </r>
  <r>
    <s v="105309"/>
    <x v="16"/>
    <x v="11"/>
    <x v="10"/>
    <n v="1"/>
  </r>
  <r>
    <s v="105310"/>
    <x v="17"/>
    <x v="12"/>
    <x v="3"/>
    <n v="0"/>
  </r>
  <r>
    <s v="105310"/>
    <x v="17"/>
    <x v="12"/>
    <x v="5"/>
    <n v="1"/>
  </r>
  <r>
    <s v="105311"/>
    <x v="18"/>
    <x v="9"/>
    <x v="1"/>
    <n v="1"/>
  </r>
  <r>
    <s v="105311"/>
    <x v="18"/>
    <x v="9"/>
    <x v="3"/>
    <n v="1"/>
  </r>
  <r>
    <s v="105311"/>
    <x v="18"/>
    <x v="9"/>
    <x v="5"/>
    <n v="1"/>
  </r>
  <r>
    <s v="105311"/>
    <x v="18"/>
    <x v="9"/>
    <x v="6"/>
    <n v="1"/>
  </r>
  <r>
    <s v="105311"/>
    <x v="18"/>
    <x v="9"/>
    <x v="11"/>
    <n v="1"/>
  </r>
  <r>
    <s v="105311"/>
    <x v="18"/>
    <x v="9"/>
    <x v="7"/>
    <n v="0"/>
  </r>
  <r>
    <s v="105311"/>
    <x v="18"/>
    <x v="9"/>
    <x v="0"/>
    <n v="0"/>
  </r>
  <r>
    <s v="105311"/>
    <x v="18"/>
    <x v="9"/>
    <x v="8"/>
    <n v="0"/>
  </r>
  <r>
    <s v="105311"/>
    <x v="18"/>
    <x v="9"/>
    <x v="9"/>
    <n v="2"/>
  </r>
  <r>
    <s v="105311"/>
    <x v="18"/>
    <x v="9"/>
    <x v="10"/>
    <n v="0"/>
  </r>
  <r>
    <s v="105312"/>
    <x v="19"/>
    <x v="9"/>
    <x v="4"/>
    <n v="1"/>
  </r>
  <r>
    <s v="105313"/>
    <x v="20"/>
    <x v="0"/>
    <x v="1"/>
    <n v="0"/>
  </r>
  <r>
    <s v="105313"/>
    <x v="20"/>
    <x v="0"/>
    <x v="2"/>
    <n v="1"/>
  </r>
  <r>
    <s v="105313"/>
    <x v="20"/>
    <x v="0"/>
    <x v="3"/>
    <n v="1"/>
  </r>
  <r>
    <s v="105313"/>
    <x v="20"/>
    <x v="0"/>
    <x v="4"/>
    <n v="1"/>
  </r>
  <r>
    <s v="105313"/>
    <x v="20"/>
    <x v="0"/>
    <x v="5"/>
    <n v="2"/>
  </r>
  <r>
    <s v="105313"/>
    <x v="20"/>
    <x v="0"/>
    <x v="6"/>
    <n v="1"/>
  </r>
  <r>
    <s v="105313"/>
    <x v="20"/>
    <x v="0"/>
    <x v="11"/>
    <n v="1"/>
  </r>
  <r>
    <s v="105313"/>
    <x v="20"/>
    <x v="0"/>
    <x v="7"/>
    <n v="1"/>
  </r>
  <r>
    <s v="105313"/>
    <x v="20"/>
    <x v="0"/>
    <x v="0"/>
    <n v="2"/>
  </r>
  <r>
    <s v="105313"/>
    <x v="20"/>
    <x v="0"/>
    <x v="8"/>
    <n v="1"/>
  </r>
  <r>
    <s v="105313"/>
    <x v="20"/>
    <x v="0"/>
    <x v="9"/>
    <n v="1"/>
  </r>
  <r>
    <s v="105313"/>
    <x v="20"/>
    <x v="0"/>
    <x v="10"/>
    <n v="1"/>
  </r>
  <r>
    <s v="105314"/>
    <x v="21"/>
    <x v="13"/>
    <x v="1"/>
    <n v="1"/>
  </r>
  <r>
    <s v="105314"/>
    <x v="21"/>
    <x v="13"/>
    <x v="3"/>
    <n v="1"/>
  </r>
  <r>
    <s v="105314"/>
    <x v="21"/>
    <x v="13"/>
    <x v="4"/>
    <n v="1"/>
  </r>
  <r>
    <s v="105314"/>
    <x v="21"/>
    <x v="13"/>
    <x v="5"/>
    <n v="1"/>
  </r>
  <r>
    <s v="105314"/>
    <x v="21"/>
    <x v="13"/>
    <x v="6"/>
    <n v="1"/>
  </r>
  <r>
    <s v="105314"/>
    <x v="21"/>
    <x v="13"/>
    <x v="11"/>
    <n v="1"/>
  </r>
  <r>
    <s v="105314"/>
    <x v="21"/>
    <x v="13"/>
    <x v="7"/>
    <n v="1"/>
  </r>
  <r>
    <s v="105314"/>
    <x v="21"/>
    <x v="13"/>
    <x v="0"/>
    <n v="1"/>
  </r>
  <r>
    <s v="105314"/>
    <x v="21"/>
    <x v="13"/>
    <x v="8"/>
    <n v="1"/>
  </r>
  <r>
    <s v="105315"/>
    <x v="22"/>
    <x v="14"/>
    <x v="1"/>
    <n v="1"/>
  </r>
  <r>
    <s v="105315"/>
    <x v="22"/>
    <x v="14"/>
    <x v="3"/>
    <n v="3"/>
  </r>
  <r>
    <s v="105315"/>
    <x v="22"/>
    <x v="14"/>
    <x v="5"/>
    <n v="0"/>
  </r>
  <r>
    <s v="105315"/>
    <x v="22"/>
    <x v="14"/>
    <x v="6"/>
    <n v="0"/>
  </r>
  <r>
    <s v="105315"/>
    <x v="22"/>
    <x v="14"/>
    <x v="11"/>
    <n v="1"/>
  </r>
  <r>
    <s v="105317"/>
    <x v="23"/>
    <x v="14"/>
    <x v="1"/>
    <n v="1"/>
  </r>
  <r>
    <s v="105317"/>
    <x v="23"/>
    <x v="14"/>
    <x v="2"/>
    <n v="1"/>
  </r>
  <r>
    <s v="105317"/>
    <x v="23"/>
    <x v="14"/>
    <x v="3"/>
    <n v="1"/>
  </r>
  <r>
    <s v="105317"/>
    <x v="23"/>
    <x v="14"/>
    <x v="4"/>
    <n v="1"/>
  </r>
  <r>
    <s v="105317"/>
    <x v="23"/>
    <x v="14"/>
    <x v="5"/>
    <n v="1"/>
  </r>
  <r>
    <s v="105317"/>
    <x v="23"/>
    <x v="14"/>
    <x v="6"/>
    <n v="1"/>
  </r>
  <r>
    <s v="105317"/>
    <x v="23"/>
    <x v="14"/>
    <x v="11"/>
    <n v="1"/>
  </r>
  <r>
    <s v="105317"/>
    <x v="23"/>
    <x v="14"/>
    <x v="7"/>
    <n v="1"/>
  </r>
  <r>
    <s v="105317"/>
    <x v="23"/>
    <x v="14"/>
    <x v="0"/>
    <n v="1"/>
  </r>
  <r>
    <s v="105317"/>
    <x v="23"/>
    <x v="14"/>
    <x v="8"/>
    <n v="0"/>
  </r>
  <r>
    <s v="105317"/>
    <x v="23"/>
    <x v="14"/>
    <x v="9"/>
    <n v="1"/>
  </r>
  <r>
    <s v="105317"/>
    <x v="23"/>
    <x v="14"/>
    <x v="10"/>
    <n v="1"/>
  </r>
  <r>
    <s v="105318"/>
    <x v="24"/>
    <x v="9"/>
    <x v="2"/>
    <n v="0"/>
  </r>
  <r>
    <s v="105318"/>
    <x v="24"/>
    <x v="9"/>
    <x v="3"/>
    <n v="1"/>
  </r>
  <r>
    <s v="105318"/>
    <x v="24"/>
    <x v="9"/>
    <x v="6"/>
    <n v="0"/>
  </r>
  <r>
    <s v="105318"/>
    <x v="24"/>
    <x v="9"/>
    <x v="11"/>
    <n v="1"/>
  </r>
  <r>
    <s v="105318"/>
    <x v="24"/>
    <x v="9"/>
    <x v="7"/>
    <n v="1"/>
  </r>
  <r>
    <s v="105318"/>
    <x v="24"/>
    <x v="9"/>
    <x v="0"/>
    <n v="0"/>
  </r>
  <r>
    <s v="105318"/>
    <x v="24"/>
    <x v="9"/>
    <x v="10"/>
    <n v="0"/>
  </r>
  <r>
    <s v="105319"/>
    <x v="25"/>
    <x v="0"/>
    <x v="1"/>
    <n v="1"/>
  </r>
  <r>
    <s v="105319"/>
    <x v="25"/>
    <x v="0"/>
    <x v="2"/>
    <n v="1"/>
  </r>
  <r>
    <s v="105319"/>
    <x v="25"/>
    <x v="0"/>
    <x v="3"/>
    <n v="1"/>
  </r>
  <r>
    <s v="105319"/>
    <x v="25"/>
    <x v="0"/>
    <x v="4"/>
    <n v="1"/>
  </r>
  <r>
    <s v="105319"/>
    <x v="25"/>
    <x v="0"/>
    <x v="5"/>
    <n v="0"/>
  </r>
  <r>
    <s v="105319"/>
    <x v="25"/>
    <x v="0"/>
    <x v="6"/>
    <n v="1"/>
  </r>
  <r>
    <s v="105319"/>
    <x v="25"/>
    <x v="0"/>
    <x v="11"/>
    <n v="1"/>
  </r>
  <r>
    <s v="105319"/>
    <x v="25"/>
    <x v="0"/>
    <x v="7"/>
    <n v="1"/>
  </r>
  <r>
    <s v="105319"/>
    <x v="25"/>
    <x v="0"/>
    <x v="0"/>
    <n v="1"/>
  </r>
  <r>
    <s v="105319"/>
    <x v="25"/>
    <x v="0"/>
    <x v="8"/>
    <n v="1"/>
  </r>
  <r>
    <s v="105319"/>
    <x v="25"/>
    <x v="0"/>
    <x v="9"/>
    <n v="2"/>
  </r>
  <r>
    <s v="105319"/>
    <x v="25"/>
    <x v="0"/>
    <x v="10"/>
    <n v="1"/>
  </r>
  <r>
    <s v="105321"/>
    <x v="26"/>
    <x v="7"/>
    <x v="3"/>
    <n v="1"/>
  </r>
  <r>
    <s v="105321"/>
    <x v="26"/>
    <x v="7"/>
    <x v="4"/>
    <n v="1"/>
  </r>
  <r>
    <s v="105321"/>
    <x v="26"/>
    <x v="7"/>
    <x v="5"/>
    <n v="1"/>
  </r>
  <r>
    <s v="105321"/>
    <x v="26"/>
    <x v="7"/>
    <x v="6"/>
    <n v="1"/>
  </r>
  <r>
    <s v="105321"/>
    <x v="26"/>
    <x v="7"/>
    <x v="11"/>
    <n v="1"/>
  </r>
  <r>
    <s v="105321"/>
    <x v="26"/>
    <x v="7"/>
    <x v="7"/>
    <n v="1"/>
  </r>
  <r>
    <s v="105321"/>
    <x v="26"/>
    <x v="7"/>
    <x v="0"/>
    <n v="1"/>
  </r>
  <r>
    <s v="105321"/>
    <x v="26"/>
    <x v="7"/>
    <x v="8"/>
    <n v="1"/>
  </r>
  <r>
    <s v="105321"/>
    <x v="26"/>
    <x v="7"/>
    <x v="9"/>
    <n v="1"/>
  </r>
  <r>
    <s v="105321"/>
    <x v="26"/>
    <x v="7"/>
    <x v="10"/>
    <n v="0"/>
  </r>
  <r>
    <s v="105322"/>
    <x v="27"/>
    <x v="14"/>
    <x v="1"/>
    <n v="0"/>
  </r>
  <r>
    <s v="105322"/>
    <x v="27"/>
    <x v="14"/>
    <x v="2"/>
    <n v="0"/>
  </r>
  <r>
    <s v="105322"/>
    <x v="27"/>
    <x v="14"/>
    <x v="3"/>
    <n v="2"/>
  </r>
  <r>
    <s v="105322"/>
    <x v="27"/>
    <x v="14"/>
    <x v="4"/>
    <n v="0"/>
  </r>
  <r>
    <s v="105322"/>
    <x v="27"/>
    <x v="14"/>
    <x v="5"/>
    <n v="0"/>
  </r>
  <r>
    <s v="105322"/>
    <x v="27"/>
    <x v="14"/>
    <x v="6"/>
    <n v="1"/>
  </r>
  <r>
    <s v="105322"/>
    <x v="27"/>
    <x v="14"/>
    <x v="11"/>
    <n v="0"/>
  </r>
  <r>
    <s v="105322"/>
    <x v="27"/>
    <x v="14"/>
    <x v="7"/>
    <n v="1"/>
  </r>
  <r>
    <s v="105322"/>
    <x v="27"/>
    <x v="14"/>
    <x v="8"/>
    <n v="1"/>
  </r>
  <r>
    <s v="105322"/>
    <x v="27"/>
    <x v="14"/>
    <x v="10"/>
    <n v="1"/>
  </r>
  <r>
    <s v="105323"/>
    <x v="28"/>
    <x v="7"/>
    <x v="3"/>
    <n v="2"/>
  </r>
  <r>
    <s v="105323"/>
    <x v="28"/>
    <x v="7"/>
    <x v="4"/>
    <n v="1"/>
  </r>
  <r>
    <s v="105323"/>
    <x v="28"/>
    <x v="7"/>
    <x v="5"/>
    <n v="1"/>
  </r>
  <r>
    <s v="105323"/>
    <x v="28"/>
    <x v="7"/>
    <x v="6"/>
    <n v="1"/>
  </r>
  <r>
    <s v="105323"/>
    <x v="28"/>
    <x v="7"/>
    <x v="11"/>
    <n v="1"/>
  </r>
  <r>
    <s v="105323"/>
    <x v="28"/>
    <x v="7"/>
    <x v="7"/>
    <n v="1"/>
  </r>
  <r>
    <s v="105323"/>
    <x v="28"/>
    <x v="7"/>
    <x v="0"/>
    <n v="1"/>
  </r>
  <r>
    <s v="105323"/>
    <x v="28"/>
    <x v="7"/>
    <x v="8"/>
    <n v="1"/>
  </r>
  <r>
    <s v="105323"/>
    <x v="28"/>
    <x v="7"/>
    <x v="9"/>
    <n v="1"/>
  </r>
  <r>
    <s v="105323"/>
    <x v="28"/>
    <x v="7"/>
    <x v="10"/>
    <n v="1"/>
  </r>
  <r>
    <s v="105324"/>
    <x v="29"/>
    <x v="14"/>
    <x v="1"/>
    <n v="1"/>
  </r>
  <r>
    <s v="105324"/>
    <x v="29"/>
    <x v="14"/>
    <x v="2"/>
    <n v="1"/>
  </r>
  <r>
    <s v="105324"/>
    <x v="29"/>
    <x v="14"/>
    <x v="3"/>
    <n v="1"/>
  </r>
  <r>
    <s v="105324"/>
    <x v="29"/>
    <x v="14"/>
    <x v="4"/>
    <n v="1"/>
  </r>
  <r>
    <s v="105324"/>
    <x v="29"/>
    <x v="14"/>
    <x v="5"/>
    <n v="1"/>
  </r>
  <r>
    <s v="105324"/>
    <x v="29"/>
    <x v="14"/>
    <x v="6"/>
    <n v="1"/>
  </r>
  <r>
    <s v="105324"/>
    <x v="29"/>
    <x v="14"/>
    <x v="11"/>
    <n v="1"/>
  </r>
  <r>
    <s v="105324"/>
    <x v="29"/>
    <x v="14"/>
    <x v="0"/>
    <n v="1"/>
  </r>
  <r>
    <s v="105324"/>
    <x v="29"/>
    <x v="14"/>
    <x v="8"/>
    <n v="1"/>
  </r>
  <r>
    <s v="105324"/>
    <x v="29"/>
    <x v="14"/>
    <x v="10"/>
    <n v="1"/>
  </r>
  <r>
    <s v="105325"/>
    <x v="30"/>
    <x v="0"/>
    <x v="2"/>
    <n v="1"/>
  </r>
  <r>
    <s v="105325"/>
    <x v="30"/>
    <x v="0"/>
    <x v="3"/>
    <n v="1"/>
  </r>
  <r>
    <s v="105325"/>
    <x v="30"/>
    <x v="0"/>
    <x v="5"/>
    <n v="1"/>
  </r>
  <r>
    <s v="105325"/>
    <x v="30"/>
    <x v="0"/>
    <x v="6"/>
    <n v="1"/>
  </r>
  <r>
    <s v="105325"/>
    <x v="30"/>
    <x v="0"/>
    <x v="7"/>
    <n v="1"/>
  </r>
  <r>
    <s v="105325"/>
    <x v="30"/>
    <x v="0"/>
    <x v="0"/>
    <n v="1"/>
  </r>
  <r>
    <s v="105325"/>
    <x v="30"/>
    <x v="0"/>
    <x v="8"/>
    <n v="1"/>
  </r>
  <r>
    <s v="105325"/>
    <x v="30"/>
    <x v="0"/>
    <x v="9"/>
    <n v="1"/>
  </r>
  <r>
    <s v="105325"/>
    <x v="30"/>
    <x v="0"/>
    <x v="10"/>
    <n v="1"/>
  </r>
  <r>
    <s v="105326"/>
    <x v="31"/>
    <x v="1"/>
    <x v="2"/>
    <n v="1"/>
  </r>
  <r>
    <s v="105326"/>
    <x v="31"/>
    <x v="1"/>
    <x v="3"/>
    <n v="2"/>
  </r>
  <r>
    <s v="105326"/>
    <x v="31"/>
    <x v="1"/>
    <x v="4"/>
    <n v="1"/>
  </r>
  <r>
    <s v="105326"/>
    <x v="31"/>
    <x v="1"/>
    <x v="11"/>
    <n v="1"/>
  </r>
  <r>
    <s v="105326"/>
    <x v="31"/>
    <x v="1"/>
    <x v="7"/>
    <n v="1"/>
  </r>
  <r>
    <s v="105326"/>
    <x v="31"/>
    <x v="1"/>
    <x v="0"/>
    <n v="1"/>
  </r>
  <r>
    <s v="105326"/>
    <x v="31"/>
    <x v="1"/>
    <x v="8"/>
    <n v="1"/>
  </r>
  <r>
    <s v="105326"/>
    <x v="31"/>
    <x v="1"/>
    <x v="9"/>
    <n v="0"/>
  </r>
  <r>
    <s v="105326"/>
    <x v="31"/>
    <x v="1"/>
    <x v="10"/>
    <n v="1"/>
  </r>
  <r>
    <s v="105400"/>
    <x v="32"/>
    <x v="0"/>
    <x v="1"/>
    <n v="1"/>
  </r>
  <r>
    <s v="105400"/>
    <x v="32"/>
    <x v="0"/>
    <x v="2"/>
    <n v="0"/>
  </r>
  <r>
    <s v="105400"/>
    <x v="32"/>
    <x v="0"/>
    <x v="3"/>
    <n v="1"/>
  </r>
  <r>
    <s v="105400"/>
    <x v="32"/>
    <x v="0"/>
    <x v="4"/>
    <n v="1"/>
  </r>
  <r>
    <s v="105400"/>
    <x v="32"/>
    <x v="0"/>
    <x v="5"/>
    <n v="1"/>
  </r>
  <r>
    <s v="105400"/>
    <x v="32"/>
    <x v="0"/>
    <x v="6"/>
    <n v="1"/>
  </r>
  <r>
    <s v="105400"/>
    <x v="32"/>
    <x v="0"/>
    <x v="11"/>
    <n v="1"/>
  </r>
  <r>
    <s v="105400"/>
    <x v="32"/>
    <x v="0"/>
    <x v="7"/>
    <n v="1"/>
  </r>
  <r>
    <s v="105400"/>
    <x v="32"/>
    <x v="0"/>
    <x v="0"/>
    <n v="1"/>
  </r>
  <r>
    <s v="105400"/>
    <x v="32"/>
    <x v="0"/>
    <x v="9"/>
    <n v="0"/>
  </r>
  <r>
    <s v="105401"/>
    <x v="33"/>
    <x v="0"/>
    <x v="11"/>
    <n v="1"/>
  </r>
  <r>
    <s v="105401"/>
    <x v="33"/>
    <x v="0"/>
    <x v="8"/>
    <n v="1"/>
  </r>
  <r>
    <s v="105401"/>
    <x v="33"/>
    <x v="0"/>
    <x v="9"/>
    <n v="1"/>
  </r>
  <r>
    <s v="105401"/>
    <x v="33"/>
    <x v="0"/>
    <x v="10"/>
    <n v="1"/>
  </r>
  <r>
    <s v="105402"/>
    <x v="34"/>
    <x v="0"/>
    <x v="9"/>
    <n v="1"/>
  </r>
  <r>
    <s v="105402"/>
    <x v="34"/>
    <x v="0"/>
    <x v="10"/>
    <n v="1"/>
  </r>
  <r>
    <s v="105433"/>
    <x v="35"/>
    <x v="3"/>
    <x v="10"/>
    <n v="1"/>
  </r>
  <r>
    <s v="105437"/>
    <x v="36"/>
    <x v="14"/>
    <x v="9"/>
    <n v="1"/>
  </r>
  <r>
    <s v="105444"/>
    <x v="37"/>
    <x v="1"/>
    <x v="3"/>
    <n v="1"/>
  </r>
  <r>
    <s v="105444"/>
    <x v="37"/>
    <x v="1"/>
    <x v="4"/>
    <n v="1"/>
  </r>
  <r>
    <s v="105444"/>
    <x v="37"/>
    <x v="1"/>
    <x v="5"/>
    <n v="1"/>
  </r>
  <r>
    <s v="105444"/>
    <x v="37"/>
    <x v="1"/>
    <x v="6"/>
    <n v="1"/>
  </r>
  <r>
    <s v="105444"/>
    <x v="37"/>
    <x v="1"/>
    <x v="11"/>
    <n v="1"/>
  </r>
  <r>
    <s v="105444"/>
    <x v="37"/>
    <x v="1"/>
    <x v="7"/>
    <n v="1"/>
  </r>
  <r>
    <s v="105444"/>
    <x v="37"/>
    <x v="1"/>
    <x v="0"/>
    <n v="1"/>
  </r>
  <r>
    <s v="105444"/>
    <x v="37"/>
    <x v="1"/>
    <x v="10"/>
    <n v="2"/>
  </r>
  <r>
    <s v="105452"/>
    <x v="38"/>
    <x v="2"/>
    <x v="8"/>
    <n v="0"/>
  </r>
  <r>
    <s v="105454"/>
    <x v="39"/>
    <x v="2"/>
    <x v="1"/>
    <n v="0"/>
  </r>
  <r>
    <s v="105454"/>
    <x v="39"/>
    <x v="2"/>
    <x v="2"/>
    <n v="0"/>
  </r>
  <r>
    <s v="105454"/>
    <x v="39"/>
    <x v="2"/>
    <x v="3"/>
    <n v="0"/>
  </r>
  <r>
    <s v="105454"/>
    <x v="39"/>
    <x v="2"/>
    <x v="6"/>
    <n v="1"/>
  </r>
  <r>
    <s v="105454"/>
    <x v="39"/>
    <x v="2"/>
    <x v="0"/>
    <n v="2"/>
  </r>
  <r>
    <s v="105454"/>
    <x v="39"/>
    <x v="2"/>
    <x v="9"/>
    <n v="1"/>
  </r>
  <r>
    <s v="105455"/>
    <x v="40"/>
    <x v="2"/>
    <x v="4"/>
    <n v="1"/>
  </r>
  <r>
    <s v="105455"/>
    <x v="40"/>
    <x v="2"/>
    <x v="10"/>
    <n v="0"/>
  </r>
  <r>
    <s v="105460"/>
    <x v="41"/>
    <x v="3"/>
    <x v="4"/>
    <n v="1"/>
  </r>
  <r>
    <s v="105460"/>
    <x v="41"/>
    <x v="3"/>
    <x v="11"/>
    <n v="0"/>
  </r>
  <r>
    <s v="105462"/>
    <x v="42"/>
    <x v="3"/>
    <x v="1"/>
    <n v="1"/>
  </r>
  <r>
    <s v="105462"/>
    <x v="42"/>
    <x v="3"/>
    <x v="2"/>
    <n v="1"/>
  </r>
  <r>
    <s v="105462"/>
    <x v="42"/>
    <x v="3"/>
    <x v="3"/>
    <n v="1"/>
  </r>
  <r>
    <s v="105462"/>
    <x v="42"/>
    <x v="3"/>
    <x v="5"/>
    <n v="1"/>
  </r>
  <r>
    <s v="105462"/>
    <x v="42"/>
    <x v="3"/>
    <x v="6"/>
    <n v="1"/>
  </r>
  <r>
    <s v="105462"/>
    <x v="42"/>
    <x v="3"/>
    <x v="11"/>
    <n v="1"/>
  </r>
  <r>
    <s v="105462"/>
    <x v="42"/>
    <x v="3"/>
    <x v="0"/>
    <n v="1"/>
  </r>
  <r>
    <s v="105462"/>
    <x v="42"/>
    <x v="3"/>
    <x v="8"/>
    <n v="1"/>
  </r>
  <r>
    <s v="105462"/>
    <x v="42"/>
    <x v="3"/>
    <x v="9"/>
    <n v="0"/>
  </r>
  <r>
    <s v="105462"/>
    <x v="42"/>
    <x v="3"/>
    <x v="10"/>
    <n v="1"/>
  </r>
  <r>
    <s v="105467"/>
    <x v="43"/>
    <x v="5"/>
    <x v="1"/>
    <n v="1"/>
  </r>
  <r>
    <s v="105467"/>
    <x v="43"/>
    <x v="5"/>
    <x v="2"/>
    <n v="1"/>
  </r>
  <r>
    <s v="105467"/>
    <x v="43"/>
    <x v="5"/>
    <x v="3"/>
    <n v="1"/>
  </r>
  <r>
    <s v="105467"/>
    <x v="43"/>
    <x v="5"/>
    <x v="4"/>
    <n v="1"/>
  </r>
  <r>
    <s v="105467"/>
    <x v="43"/>
    <x v="5"/>
    <x v="11"/>
    <n v="1"/>
  </r>
  <r>
    <s v="105467"/>
    <x v="43"/>
    <x v="5"/>
    <x v="0"/>
    <n v="2"/>
  </r>
  <r>
    <s v="105467"/>
    <x v="43"/>
    <x v="5"/>
    <x v="8"/>
    <n v="1"/>
  </r>
  <r>
    <s v="105467"/>
    <x v="43"/>
    <x v="5"/>
    <x v="9"/>
    <n v="1"/>
  </r>
  <r>
    <s v="105467"/>
    <x v="43"/>
    <x v="5"/>
    <x v="10"/>
    <n v="0"/>
  </r>
  <r>
    <s v="105478"/>
    <x v="44"/>
    <x v="6"/>
    <x v="3"/>
    <n v="1"/>
  </r>
  <r>
    <s v="105478"/>
    <x v="44"/>
    <x v="6"/>
    <x v="4"/>
    <n v="1"/>
  </r>
  <r>
    <s v="105478"/>
    <x v="44"/>
    <x v="6"/>
    <x v="7"/>
    <n v="1"/>
  </r>
  <r>
    <s v="105478"/>
    <x v="44"/>
    <x v="6"/>
    <x v="0"/>
    <n v="1"/>
  </r>
  <r>
    <s v="105481"/>
    <x v="45"/>
    <x v="6"/>
    <x v="8"/>
    <n v="1"/>
  </r>
  <r>
    <s v="105499"/>
    <x v="46"/>
    <x v="0"/>
    <x v="10"/>
    <n v="0"/>
  </r>
  <r>
    <s v="105500"/>
    <x v="47"/>
    <x v="13"/>
    <x v="8"/>
    <n v="0"/>
  </r>
  <r>
    <s v="105505"/>
    <x v="48"/>
    <x v="13"/>
    <x v="2"/>
    <n v="1"/>
  </r>
  <r>
    <s v="105506"/>
    <x v="49"/>
    <x v="13"/>
    <x v="2"/>
    <n v="0"/>
  </r>
  <r>
    <s v="105510"/>
    <x v="50"/>
    <x v="14"/>
    <x v="1"/>
    <n v="0"/>
  </r>
  <r>
    <s v="105510"/>
    <x v="50"/>
    <x v="14"/>
    <x v="3"/>
    <n v="1"/>
  </r>
  <r>
    <s v="105510"/>
    <x v="50"/>
    <x v="14"/>
    <x v="5"/>
    <n v="1"/>
  </r>
  <r>
    <s v="105510"/>
    <x v="50"/>
    <x v="14"/>
    <x v="0"/>
    <n v="1"/>
  </r>
  <r>
    <s v="105510"/>
    <x v="50"/>
    <x v="14"/>
    <x v="8"/>
    <n v="1"/>
  </r>
  <r>
    <s v="105510"/>
    <x v="50"/>
    <x v="14"/>
    <x v="9"/>
    <n v="1"/>
  </r>
  <r>
    <s v="105722"/>
    <x v="51"/>
    <x v="14"/>
    <x v="6"/>
    <n v="0"/>
  </r>
  <r>
    <s v="105722"/>
    <x v="51"/>
    <x v="14"/>
    <x v="11"/>
    <n v="0"/>
  </r>
  <r>
    <s v="105722"/>
    <x v="51"/>
    <x v="14"/>
    <x v="0"/>
    <n v="0"/>
  </r>
  <r>
    <s v="105722"/>
    <x v="51"/>
    <x v="14"/>
    <x v="10"/>
    <n v="0"/>
  </r>
  <r>
    <s v="105723"/>
    <x v="52"/>
    <x v="14"/>
    <x v="2"/>
    <n v="1"/>
  </r>
  <r>
    <s v="105723"/>
    <x v="52"/>
    <x v="14"/>
    <x v="3"/>
    <n v="1"/>
  </r>
  <r>
    <s v="105723"/>
    <x v="52"/>
    <x v="14"/>
    <x v="4"/>
    <n v="1"/>
  </r>
  <r>
    <s v="105723"/>
    <x v="52"/>
    <x v="14"/>
    <x v="5"/>
    <n v="1"/>
  </r>
  <r>
    <s v="105723"/>
    <x v="52"/>
    <x v="14"/>
    <x v="6"/>
    <n v="1"/>
  </r>
  <r>
    <s v="105723"/>
    <x v="52"/>
    <x v="14"/>
    <x v="7"/>
    <n v="1"/>
  </r>
  <r>
    <s v="105723"/>
    <x v="52"/>
    <x v="14"/>
    <x v="0"/>
    <n v="1"/>
  </r>
  <r>
    <s v="105723"/>
    <x v="52"/>
    <x v="14"/>
    <x v="8"/>
    <n v="1"/>
  </r>
  <r>
    <s v="105723"/>
    <x v="52"/>
    <x v="14"/>
    <x v="9"/>
    <n v="1"/>
  </r>
  <r>
    <s v="200258"/>
    <x v="53"/>
    <x v="14"/>
    <x v="3"/>
    <n v="1"/>
  </r>
  <r>
    <s v="200258"/>
    <x v="53"/>
    <x v="14"/>
    <x v="4"/>
    <n v="0"/>
  </r>
  <r>
    <s v="200258"/>
    <x v="53"/>
    <x v="14"/>
    <x v="6"/>
    <n v="1"/>
  </r>
  <r>
    <s v="200258"/>
    <x v="53"/>
    <x v="14"/>
    <x v="7"/>
    <n v="2"/>
  </r>
  <r>
    <s v="200258"/>
    <x v="53"/>
    <x v="14"/>
    <x v="0"/>
    <n v="1"/>
  </r>
  <r>
    <s v="200258"/>
    <x v="53"/>
    <x v="14"/>
    <x v="8"/>
    <n v="1"/>
  </r>
  <r>
    <s v="200258"/>
    <x v="53"/>
    <x v="14"/>
    <x v="9"/>
    <n v="1"/>
  </r>
  <r>
    <s v="200258"/>
    <x v="53"/>
    <x v="14"/>
    <x v="10"/>
    <n v="0"/>
  </r>
  <r>
    <s v="200366"/>
    <x v="54"/>
    <x v="1"/>
    <x v="11"/>
    <n v="0"/>
  </r>
  <r>
    <s v="200366"/>
    <x v="54"/>
    <x v="1"/>
    <x v="8"/>
    <n v="0"/>
  </r>
  <r>
    <s v="200366"/>
    <x v="54"/>
    <x v="1"/>
    <x v="9"/>
    <n v="0"/>
  </r>
  <r>
    <s v="200367"/>
    <x v="55"/>
    <x v="14"/>
    <x v="1"/>
    <n v="0"/>
  </r>
  <r>
    <s v="200367"/>
    <x v="55"/>
    <x v="14"/>
    <x v="5"/>
    <n v="1"/>
  </r>
  <r>
    <s v="200402"/>
    <x v="56"/>
    <x v="0"/>
    <x v="1"/>
    <n v="1"/>
  </r>
  <r>
    <s v="200494"/>
    <x v="57"/>
    <x v="7"/>
    <x v="1"/>
    <n v="1"/>
  </r>
  <r>
    <s v="200494"/>
    <x v="57"/>
    <x v="7"/>
    <x v="2"/>
    <n v="0"/>
  </r>
  <r>
    <s v="200494"/>
    <x v="57"/>
    <x v="7"/>
    <x v="3"/>
    <n v="1"/>
  </r>
  <r>
    <s v="200494"/>
    <x v="57"/>
    <x v="7"/>
    <x v="4"/>
    <n v="1"/>
  </r>
  <r>
    <s v="200494"/>
    <x v="57"/>
    <x v="7"/>
    <x v="5"/>
    <n v="1"/>
  </r>
  <r>
    <s v="200494"/>
    <x v="57"/>
    <x v="7"/>
    <x v="6"/>
    <n v="1"/>
  </r>
  <r>
    <s v="200494"/>
    <x v="57"/>
    <x v="7"/>
    <x v="11"/>
    <n v="1"/>
  </r>
  <r>
    <s v="200494"/>
    <x v="57"/>
    <x v="7"/>
    <x v="0"/>
    <n v="1"/>
  </r>
  <r>
    <s v="200494"/>
    <x v="57"/>
    <x v="7"/>
    <x v="8"/>
    <n v="1"/>
  </r>
  <r>
    <s v="200494"/>
    <x v="57"/>
    <x v="7"/>
    <x v="9"/>
    <n v="1"/>
  </r>
  <r>
    <s v="200494"/>
    <x v="57"/>
    <x v="7"/>
    <x v="10"/>
    <n v="1"/>
  </r>
  <r>
    <s v="200499"/>
    <x v="58"/>
    <x v="7"/>
    <x v="1"/>
    <n v="1"/>
  </r>
  <r>
    <s v="200499"/>
    <x v="58"/>
    <x v="7"/>
    <x v="2"/>
    <n v="0"/>
  </r>
  <r>
    <s v="200499"/>
    <x v="58"/>
    <x v="7"/>
    <x v="3"/>
    <n v="1"/>
  </r>
  <r>
    <s v="200499"/>
    <x v="58"/>
    <x v="7"/>
    <x v="4"/>
    <n v="1"/>
  </r>
  <r>
    <s v="200499"/>
    <x v="58"/>
    <x v="7"/>
    <x v="5"/>
    <n v="1"/>
  </r>
  <r>
    <s v="200499"/>
    <x v="58"/>
    <x v="7"/>
    <x v="6"/>
    <n v="1"/>
  </r>
  <r>
    <s v="200499"/>
    <x v="58"/>
    <x v="7"/>
    <x v="11"/>
    <n v="1"/>
  </r>
  <r>
    <s v="200499"/>
    <x v="58"/>
    <x v="7"/>
    <x v="7"/>
    <n v="1"/>
  </r>
  <r>
    <s v="200499"/>
    <x v="58"/>
    <x v="7"/>
    <x v="0"/>
    <n v="1"/>
  </r>
  <r>
    <s v="200499"/>
    <x v="58"/>
    <x v="7"/>
    <x v="8"/>
    <n v="1"/>
  </r>
  <r>
    <s v="200499"/>
    <x v="58"/>
    <x v="7"/>
    <x v="9"/>
    <n v="1"/>
  </r>
  <r>
    <s v="200499"/>
    <x v="58"/>
    <x v="7"/>
    <x v="10"/>
    <n v="1"/>
  </r>
  <r>
    <s v="200538"/>
    <x v="59"/>
    <x v="5"/>
    <x v="1"/>
    <n v="1"/>
  </r>
  <r>
    <s v="200538"/>
    <x v="59"/>
    <x v="5"/>
    <x v="2"/>
    <n v="1"/>
  </r>
  <r>
    <s v="200538"/>
    <x v="59"/>
    <x v="5"/>
    <x v="3"/>
    <n v="1"/>
  </r>
  <r>
    <s v="200538"/>
    <x v="59"/>
    <x v="5"/>
    <x v="4"/>
    <n v="1"/>
  </r>
  <r>
    <s v="200538"/>
    <x v="59"/>
    <x v="5"/>
    <x v="5"/>
    <n v="1"/>
  </r>
  <r>
    <s v="200538"/>
    <x v="59"/>
    <x v="5"/>
    <x v="6"/>
    <n v="0"/>
  </r>
  <r>
    <s v="200538"/>
    <x v="59"/>
    <x v="5"/>
    <x v="11"/>
    <n v="1"/>
  </r>
  <r>
    <s v="200538"/>
    <x v="59"/>
    <x v="5"/>
    <x v="0"/>
    <n v="1"/>
  </r>
  <r>
    <s v="200538"/>
    <x v="59"/>
    <x v="5"/>
    <x v="8"/>
    <n v="1"/>
  </r>
  <r>
    <s v="200538"/>
    <x v="59"/>
    <x v="5"/>
    <x v="9"/>
    <n v="1"/>
  </r>
  <r>
    <s v="200538"/>
    <x v="59"/>
    <x v="5"/>
    <x v="10"/>
    <n v="1"/>
  </r>
  <r>
    <s v="200569"/>
    <x v="60"/>
    <x v="14"/>
    <x v="1"/>
    <n v="0"/>
  </r>
  <r>
    <s v="200569"/>
    <x v="60"/>
    <x v="14"/>
    <x v="2"/>
    <n v="1"/>
  </r>
  <r>
    <s v="200569"/>
    <x v="60"/>
    <x v="14"/>
    <x v="3"/>
    <n v="1"/>
  </r>
  <r>
    <s v="200569"/>
    <x v="60"/>
    <x v="14"/>
    <x v="5"/>
    <n v="2"/>
  </r>
  <r>
    <s v="200569"/>
    <x v="60"/>
    <x v="14"/>
    <x v="6"/>
    <n v="1"/>
  </r>
  <r>
    <s v="200569"/>
    <x v="60"/>
    <x v="14"/>
    <x v="11"/>
    <n v="1"/>
  </r>
  <r>
    <s v="200569"/>
    <x v="60"/>
    <x v="14"/>
    <x v="7"/>
    <n v="4"/>
  </r>
  <r>
    <s v="200569"/>
    <x v="60"/>
    <x v="14"/>
    <x v="0"/>
    <n v="0"/>
  </r>
  <r>
    <s v="200569"/>
    <x v="60"/>
    <x v="14"/>
    <x v="8"/>
    <n v="2"/>
  </r>
  <r>
    <s v="200569"/>
    <x v="60"/>
    <x v="14"/>
    <x v="9"/>
    <n v="3"/>
  </r>
  <r>
    <s v="200569"/>
    <x v="60"/>
    <x v="14"/>
    <x v="10"/>
    <n v="1"/>
  </r>
  <r>
    <s v="200607"/>
    <x v="61"/>
    <x v="7"/>
    <x v="1"/>
    <n v="1"/>
  </r>
  <r>
    <s v="200607"/>
    <x v="61"/>
    <x v="7"/>
    <x v="3"/>
    <n v="1"/>
  </r>
  <r>
    <s v="200607"/>
    <x v="61"/>
    <x v="7"/>
    <x v="4"/>
    <n v="0"/>
  </r>
  <r>
    <s v="200607"/>
    <x v="61"/>
    <x v="7"/>
    <x v="5"/>
    <n v="1"/>
  </r>
  <r>
    <s v="200607"/>
    <x v="61"/>
    <x v="7"/>
    <x v="6"/>
    <n v="3"/>
  </r>
  <r>
    <s v="200607"/>
    <x v="61"/>
    <x v="7"/>
    <x v="11"/>
    <n v="1"/>
  </r>
  <r>
    <s v="200607"/>
    <x v="61"/>
    <x v="7"/>
    <x v="7"/>
    <n v="1"/>
  </r>
  <r>
    <s v="200607"/>
    <x v="61"/>
    <x v="7"/>
    <x v="0"/>
    <n v="1"/>
  </r>
  <r>
    <s v="200607"/>
    <x v="61"/>
    <x v="7"/>
    <x v="8"/>
    <n v="1"/>
  </r>
  <r>
    <s v="200607"/>
    <x v="61"/>
    <x v="7"/>
    <x v="9"/>
    <n v="1"/>
  </r>
  <r>
    <s v="200607"/>
    <x v="61"/>
    <x v="7"/>
    <x v="10"/>
    <n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72A4A5-F710-4B87-8906-193476E7A883}" name="TablaDinámica1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G3:T82" firstHeaderRow="1" firstDataRow="2" firstDataCol="1"/>
  <pivotFields count="5">
    <pivotField showAll="0"/>
    <pivotField axis="axisRow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axis="axisRow" showAll="0">
      <items count="16">
        <item x="0"/>
        <item x="7"/>
        <item x="4"/>
        <item x="13"/>
        <item x="8"/>
        <item x="5"/>
        <item x="1"/>
        <item x="11"/>
        <item x="6"/>
        <item x="2"/>
        <item x="14"/>
        <item x="3"/>
        <item x="9"/>
        <item x="10"/>
        <item x="12"/>
        <item t="default"/>
      </items>
    </pivotField>
    <pivotField axis="axisCol" showAll="0">
      <items count="13">
        <item x="1"/>
        <item x="2"/>
        <item x="3"/>
        <item x="4"/>
        <item x="5"/>
        <item x="6"/>
        <item x="11"/>
        <item x="7"/>
        <item x="0"/>
        <item x="8"/>
        <item x="9"/>
        <item x="10"/>
        <item t="default"/>
      </items>
    </pivotField>
    <pivotField dataField="1" showAll="0"/>
  </pivotFields>
  <rowFields count="2">
    <field x="2"/>
    <field x="1"/>
  </rowFields>
  <rowItems count="78">
    <i>
      <x/>
    </i>
    <i r="1">
      <x/>
    </i>
    <i r="1">
      <x v="7"/>
    </i>
    <i r="1">
      <x v="8"/>
    </i>
    <i r="1">
      <x v="9"/>
    </i>
    <i r="1">
      <x v="20"/>
    </i>
    <i r="1">
      <x v="25"/>
    </i>
    <i r="1">
      <x v="30"/>
    </i>
    <i r="1">
      <x v="32"/>
    </i>
    <i r="1">
      <x v="33"/>
    </i>
    <i r="1">
      <x v="34"/>
    </i>
    <i r="1">
      <x v="46"/>
    </i>
    <i r="1">
      <x v="56"/>
    </i>
    <i>
      <x v="1"/>
    </i>
    <i r="1">
      <x v="10"/>
    </i>
    <i r="1">
      <x v="11"/>
    </i>
    <i r="1">
      <x v="12"/>
    </i>
    <i r="1">
      <x v="26"/>
    </i>
    <i r="1">
      <x v="28"/>
    </i>
    <i r="1">
      <x v="57"/>
    </i>
    <i r="1">
      <x v="58"/>
    </i>
    <i r="1">
      <x v="61"/>
    </i>
    <i>
      <x v="2"/>
    </i>
    <i r="1">
      <x v="4"/>
    </i>
    <i>
      <x v="3"/>
    </i>
    <i r="1">
      <x v="21"/>
    </i>
    <i r="1">
      <x v="47"/>
    </i>
    <i r="1">
      <x v="48"/>
    </i>
    <i r="1">
      <x v="49"/>
    </i>
    <i>
      <x v="4"/>
    </i>
    <i r="1">
      <x v="13"/>
    </i>
    <i>
      <x v="5"/>
    </i>
    <i r="1">
      <x v="5"/>
    </i>
    <i r="1">
      <x v="43"/>
    </i>
    <i r="1">
      <x v="59"/>
    </i>
    <i>
      <x v="6"/>
    </i>
    <i r="1">
      <x v="1"/>
    </i>
    <i r="1">
      <x v="31"/>
    </i>
    <i r="1">
      <x v="37"/>
    </i>
    <i r="1">
      <x v="54"/>
    </i>
    <i>
      <x v="7"/>
    </i>
    <i r="1">
      <x v="16"/>
    </i>
    <i>
      <x v="8"/>
    </i>
    <i r="1">
      <x v="6"/>
    </i>
    <i r="1">
      <x v="44"/>
    </i>
    <i r="1">
      <x v="45"/>
    </i>
    <i>
      <x v="9"/>
    </i>
    <i r="1">
      <x v="2"/>
    </i>
    <i r="1">
      <x v="38"/>
    </i>
    <i r="1">
      <x v="39"/>
    </i>
    <i r="1">
      <x v="40"/>
    </i>
    <i>
      <x v="10"/>
    </i>
    <i r="1">
      <x v="22"/>
    </i>
    <i r="1">
      <x v="23"/>
    </i>
    <i r="1">
      <x v="27"/>
    </i>
    <i r="1">
      <x v="29"/>
    </i>
    <i r="1">
      <x v="36"/>
    </i>
    <i r="1">
      <x v="50"/>
    </i>
    <i r="1">
      <x v="51"/>
    </i>
    <i r="1">
      <x v="52"/>
    </i>
    <i r="1">
      <x v="53"/>
    </i>
    <i r="1">
      <x v="55"/>
    </i>
    <i r="1">
      <x v="60"/>
    </i>
    <i>
      <x v="11"/>
    </i>
    <i r="1">
      <x v="3"/>
    </i>
    <i r="1">
      <x v="35"/>
    </i>
    <i r="1">
      <x v="41"/>
    </i>
    <i r="1">
      <x v="42"/>
    </i>
    <i>
      <x v="12"/>
    </i>
    <i r="1">
      <x v="14"/>
    </i>
    <i r="1">
      <x v="18"/>
    </i>
    <i r="1">
      <x v="19"/>
    </i>
    <i r="1">
      <x v="24"/>
    </i>
    <i>
      <x v="13"/>
    </i>
    <i r="1">
      <x v="15"/>
    </i>
    <i>
      <x v="14"/>
    </i>
    <i r="1">
      <x v="17"/>
    </i>
    <i t="grand">
      <x/>
    </i>
  </rowItems>
  <colFields count="1">
    <field x="3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1E170E-B7E5-4F1C-9E45-E5A551FF4E42}" name="TablaDinámica2" cacheId="1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G3:T82" firstHeaderRow="1" firstDataRow="2" firstDataCol="1"/>
  <pivotFields count="5">
    <pivotField showAll="0"/>
    <pivotField axis="axisRow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axis="axisRow" showAll="0">
      <items count="16">
        <item x="0"/>
        <item x="7"/>
        <item x="4"/>
        <item x="13"/>
        <item x="8"/>
        <item x="5"/>
        <item x="1"/>
        <item x="11"/>
        <item x="6"/>
        <item x="2"/>
        <item x="14"/>
        <item x="3"/>
        <item x="9"/>
        <item x="10"/>
        <item x="12"/>
        <item t="default"/>
      </items>
    </pivotField>
    <pivotField axis="axisCol" showAll="0">
      <items count="13">
        <item x="1"/>
        <item x="2"/>
        <item x="3"/>
        <item x="4"/>
        <item x="5"/>
        <item x="6"/>
        <item x="11"/>
        <item x="7"/>
        <item x="0"/>
        <item x="8"/>
        <item x="9"/>
        <item x="10"/>
        <item t="default"/>
      </items>
    </pivotField>
    <pivotField dataField="1" showAll="0"/>
  </pivotFields>
  <rowFields count="2">
    <field x="2"/>
    <field x="1"/>
  </rowFields>
  <rowItems count="78">
    <i>
      <x/>
    </i>
    <i r="1">
      <x/>
    </i>
    <i r="1">
      <x v="7"/>
    </i>
    <i r="1">
      <x v="8"/>
    </i>
    <i r="1">
      <x v="9"/>
    </i>
    <i r="1">
      <x v="20"/>
    </i>
    <i r="1">
      <x v="25"/>
    </i>
    <i r="1">
      <x v="30"/>
    </i>
    <i r="1">
      <x v="32"/>
    </i>
    <i r="1">
      <x v="33"/>
    </i>
    <i r="1">
      <x v="34"/>
    </i>
    <i r="1">
      <x v="46"/>
    </i>
    <i r="1">
      <x v="56"/>
    </i>
    <i>
      <x v="1"/>
    </i>
    <i r="1">
      <x v="10"/>
    </i>
    <i r="1">
      <x v="11"/>
    </i>
    <i r="1">
      <x v="12"/>
    </i>
    <i r="1">
      <x v="26"/>
    </i>
    <i r="1">
      <x v="28"/>
    </i>
    <i r="1">
      <x v="57"/>
    </i>
    <i r="1">
      <x v="58"/>
    </i>
    <i r="1">
      <x v="61"/>
    </i>
    <i>
      <x v="2"/>
    </i>
    <i r="1">
      <x v="4"/>
    </i>
    <i>
      <x v="3"/>
    </i>
    <i r="1">
      <x v="21"/>
    </i>
    <i r="1">
      <x v="47"/>
    </i>
    <i r="1">
      <x v="48"/>
    </i>
    <i r="1">
      <x v="49"/>
    </i>
    <i>
      <x v="4"/>
    </i>
    <i r="1">
      <x v="13"/>
    </i>
    <i>
      <x v="5"/>
    </i>
    <i r="1">
      <x v="5"/>
    </i>
    <i r="1">
      <x v="43"/>
    </i>
    <i r="1">
      <x v="59"/>
    </i>
    <i>
      <x v="6"/>
    </i>
    <i r="1">
      <x v="1"/>
    </i>
    <i r="1">
      <x v="31"/>
    </i>
    <i r="1">
      <x v="37"/>
    </i>
    <i r="1">
      <x v="54"/>
    </i>
    <i>
      <x v="7"/>
    </i>
    <i r="1">
      <x v="16"/>
    </i>
    <i>
      <x v="8"/>
    </i>
    <i r="1">
      <x v="6"/>
    </i>
    <i r="1">
      <x v="44"/>
    </i>
    <i r="1">
      <x v="45"/>
    </i>
    <i>
      <x v="9"/>
    </i>
    <i r="1">
      <x v="2"/>
    </i>
    <i r="1">
      <x v="38"/>
    </i>
    <i r="1">
      <x v="39"/>
    </i>
    <i r="1">
      <x v="40"/>
    </i>
    <i>
      <x v="10"/>
    </i>
    <i r="1">
      <x v="22"/>
    </i>
    <i r="1">
      <x v="23"/>
    </i>
    <i r="1">
      <x v="27"/>
    </i>
    <i r="1">
      <x v="29"/>
    </i>
    <i r="1">
      <x v="36"/>
    </i>
    <i r="1">
      <x v="50"/>
    </i>
    <i r="1">
      <x v="51"/>
    </i>
    <i r="1">
      <x v="52"/>
    </i>
    <i r="1">
      <x v="53"/>
    </i>
    <i r="1">
      <x v="55"/>
    </i>
    <i r="1">
      <x v="60"/>
    </i>
    <i>
      <x v="11"/>
    </i>
    <i r="1">
      <x v="3"/>
    </i>
    <i r="1">
      <x v="35"/>
    </i>
    <i r="1">
      <x v="41"/>
    </i>
    <i r="1">
      <x v="42"/>
    </i>
    <i>
      <x v="12"/>
    </i>
    <i r="1">
      <x v="14"/>
    </i>
    <i r="1">
      <x v="18"/>
    </i>
    <i r="1">
      <x v="19"/>
    </i>
    <i r="1">
      <x v="24"/>
    </i>
    <i>
      <x v="13"/>
    </i>
    <i r="1">
      <x v="15"/>
    </i>
    <i>
      <x v="14"/>
    </i>
    <i r="1">
      <x v="17"/>
    </i>
    <i t="grand">
      <x/>
    </i>
  </rowItems>
  <colFields count="1">
    <field x="3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E696-0343-42CF-8D02-5603AF062A15}">
  <dimension ref="A1:O160"/>
  <sheetViews>
    <sheetView showGridLines="0" tabSelected="1" zoomScale="80" zoomScaleNormal="8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RowHeight="15" x14ac:dyDescent="0.25"/>
  <cols>
    <col min="1" max="1" width="24.28515625" style="9" bestFit="1" customWidth="1"/>
    <col min="2" max="2" width="47" style="9" bestFit="1" customWidth="1"/>
    <col min="3" max="3" width="8.42578125" style="9" bestFit="1" customWidth="1"/>
    <col min="4" max="4" width="11" style="9" bestFit="1" customWidth="1"/>
    <col min="5" max="5" width="8.85546875" style="9" customWidth="1"/>
    <col min="6" max="6" width="7.42578125" style="9" customWidth="1"/>
    <col min="7" max="7" width="7.42578125" style="9" bestFit="1" customWidth="1"/>
    <col min="8" max="8" width="7.28515625" style="9" bestFit="1" customWidth="1"/>
    <col min="9" max="9" width="7" style="9" bestFit="1" customWidth="1"/>
    <col min="10" max="10" width="9.85546875" style="9" bestFit="1" customWidth="1"/>
    <col min="11" max="11" width="9.5703125" style="9" bestFit="1" customWidth="1"/>
    <col min="12" max="12" width="11" style="9" bestFit="1" customWidth="1"/>
    <col min="13" max="13" width="9.85546875" style="9" bestFit="1" customWidth="1"/>
    <col min="14" max="14" width="8.7109375" style="9" bestFit="1" customWidth="1"/>
    <col min="15" max="15" width="8" style="9" bestFit="1" customWidth="1"/>
    <col min="16" max="224" width="11.42578125" style="5"/>
    <col min="225" max="225" width="24.28515625" style="5" bestFit="1" customWidth="1"/>
    <col min="226" max="226" width="47" style="5" bestFit="1" customWidth="1"/>
    <col min="227" max="227" width="14.28515625" style="5" bestFit="1" customWidth="1"/>
    <col min="228" max="228" width="11.5703125" style="5" bestFit="1" customWidth="1"/>
    <col min="229" max="229" width="7.140625" style="5" bestFit="1" customWidth="1"/>
    <col min="230" max="230" width="9.42578125" style="5" bestFit="1" customWidth="1"/>
    <col min="231" max="231" width="7.7109375" style="5" bestFit="1" customWidth="1"/>
    <col min="232" max="235" width="7.85546875" style="5" customWidth="1"/>
    <col min="236" max="236" width="8.42578125" style="5" bestFit="1" customWidth="1"/>
    <col min="237" max="237" width="8.140625" style="5" customWidth="1"/>
    <col min="238" max="238" width="9.42578125" style="5" bestFit="1" customWidth="1"/>
    <col min="239" max="239" width="8.42578125" style="5" bestFit="1" customWidth="1"/>
    <col min="240" max="240" width="8.7109375" style="5" bestFit="1" customWidth="1"/>
    <col min="241" max="241" width="6.7109375" style="5" bestFit="1" customWidth="1"/>
    <col min="242" max="242" width="7.140625" style="5" bestFit="1" customWidth="1"/>
    <col min="243" max="243" width="9.42578125" style="5" bestFit="1" customWidth="1"/>
    <col min="244" max="244" width="7.7109375" style="5" bestFit="1" customWidth="1"/>
    <col min="245" max="247" width="7.7109375" style="5" customWidth="1"/>
    <col min="248" max="248" width="6.42578125" style="5" bestFit="1" customWidth="1"/>
    <col min="249" max="249" width="8.42578125" style="5" bestFit="1" customWidth="1"/>
    <col min="250" max="250" width="8.140625" style="5" bestFit="1" customWidth="1"/>
    <col min="251" max="251" width="9.42578125" style="5" bestFit="1" customWidth="1"/>
    <col min="252" max="253" width="8.7109375" style="5" bestFit="1" customWidth="1"/>
    <col min="254" max="254" width="8.5703125" style="5" bestFit="1" customWidth="1"/>
    <col min="255" max="480" width="11.42578125" style="5"/>
    <col min="481" max="481" width="24.28515625" style="5" bestFit="1" customWidth="1"/>
    <col min="482" max="482" width="47" style="5" bestFit="1" customWidth="1"/>
    <col min="483" max="483" width="14.28515625" style="5" bestFit="1" customWidth="1"/>
    <col min="484" max="484" width="11.5703125" style="5" bestFit="1" customWidth="1"/>
    <col min="485" max="485" width="7.140625" style="5" bestFit="1" customWidth="1"/>
    <col min="486" max="486" width="9.42578125" style="5" bestFit="1" customWidth="1"/>
    <col min="487" max="487" width="7.7109375" style="5" bestFit="1" customWidth="1"/>
    <col min="488" max="491" width="7.85546875" style="5" customWidth="1"/>
    <col min="492" max="492" width="8.42578125" style="5" bestFit="1" customWidth="1"/>
    <col min="493" max="493" width="8.140625" style="5" customWidth="1"/>
    <col min="494" max="494" width="9.42578125" style="5" bestFit="1" customWidth="1"/>
    <col min="495" max="495" width="8.42578125" style="5" bestFit="1" customWidth="1"/>
    <col min="496" max="496" width="8.7109375" style="5" bestFit="1" customWidth="1"/>
    <col min="497" max="497" width="6.7109375" style="5" bestFit="1" customWidth="1"/>
    <col min="498" max="498" width="7.140625" style="5" bestFit="1" customWidth="1"/>
    <col min="499" max="499" width="9.42578125" style="5" bestFit="1" customWidth="1"/>
    <col min="500" max="500" width="7.7109375" style="5" bestFit="1" customWidth="1"/>
    <col min="501" max="503" width="7.7109375" style="5" customWidth="1"/>
    <col min="504" max="504" width="6.42578125" style="5" bestFit="1" customWidth="1"/>
    <col min="505" max="505" width="8.42578125" style="5" bestFit="1" customWidth="1"/>
    <col min="506" max="506" width="8.140625" style="5" bestFit="1" customWidth="1"/>
    <col min="507" max="507" width="9.42578125" style="5" bestFit="1" customWidth="1"/>
    <col min="508" max="509" width="8.7109375" style="5" bestFit="1" customWidth="1"/>
    <col min="510" max="510" width="8.5703125" style="5" bestFit="1" customWidth="1"/>
    <col min="511" max="736" width="11.42578125" style="5"/>
    <col min="737" max="737" width="24.28515625" style="5" bestFit="1" customWidth="1"/>
    <col min="738" max="738" width="47" style="5" bestFit="1" customWidth="1"/>
    <col min="739" max="739" width="14.28515625" style="5" bestFit="1" customWidth="1"/>
    <col min="740" max="740" width="11.5703125" style="5" bestFit="1" customWidth="1"/>
    <col min="741" max="741" width="7.140625" style="5" bestFit="1" customWidth="1"/>
    <col min="742" max="742" width="9.42578125" style="5" bestFit="1" customWidth="1"/>
    <col min="743" max="743" width="7.7109375" style="5" bestFit="1" customWidth="1"/>
    <col min="744" max="747" width="7.85546875" style="5" customWidth="1"/>
    <col min="748" max="748" width="8.42578125" style="5" bestFit="1" customWidth="1"/>
    <col min="749" max="749" width="8.140625" style="5" customWidth="1"/>
    <col min="750" max="750" width="9.42578125" style="5" bestFit="1" customWidth="1"/>
    <col min="751" max="751" width="8.42578125" style="5" bestFit="1" customWidth="1"/>
    <col min="752" max="752" width="8.7109375" style="5" bestFit="1" customWidth="1"/>
    <col min="753" max="753" width="6.7109375" style="5" bestFit="1" customWidth="1"/>
    <col min="754" max="754" width="7.140625" style="5" bestFit="1" customWidth="1"/>
    <col min="755" max="755" width="9.42578125" style="5" bestFit="1" customWidth="1"/>
    <col min="756" max="756" width="7.7109375" style="5" bestFit="1" customWidth="1"/>
    <col min="757" max="759" width="7.7109375" style="5" customWidth="1"/>
    <col min="760" max="760" width="6.42578125" style="5" bestFit="1" customWidth="1"/>
    <col min="761" max="761" width="8.42578125" style="5" bestFit="1" customWidth="1"/>
    <col min="762" max="762" width="8.140625" style="5" bestFit="1" customWidth="1"/>
    <col min="763" max="763" width="9.42578125" style="5" bestFit="1" customWidth="1"/>
    <col min="764" max="765" width="8.7109375" style="5" bestFit="1" customWidth="1"/>
    <col min="766" max="766" width="8.5703125" style="5" bestFit="1" customWidth="1"/>
    <col min="767" max="992" width="11.42578125" style="5"/>
    <col min="993" max="993" width="24.28515625" style="5" bestFit="1" customWidth="1"/>
    <col min="994" max="994" width="47" style="5" bestFit="1" customWidth="1"/>
    <col min="995" max="995" width="14.28515625" style="5" bestFit="1" customWidth="1"/>
    <col min="996" max="996" width="11.5703125" style="5" bestFit="1" customWidth="1"/>
    <col min="997" max="997" width="7.140625" style="5" bestFit="1" customWidth="1"/>
    <col min="998" max="998" width="9.42578125" style="5" bestFit="1" customWidth="1"/>
    <col min="999" max="999" width="7.7109375" style="5" bestFit="1" customWidth="1"/>
    <col min="1000" max="1003" width="7.85546875" style="5" customWidth="1"/>
    <col min="1004" max="1004" width="8.42578125" style="5" bestFit="1" customWidth="1"/>
    <col min="1005" max="1005" width="8.140625" style="5" customWidth="1"/>
    <col min="1006" max="1006" width="9.42578125" style="5" bestFit="1" customWidth="1"/>
    <col min="1007" max="1007" width="8.42578125" style="5" bestFit="1" customWidth="1"/>
    <col min="1008" max="1008" width="8.7109375" style="5" bestFit="1" customWidth="1"/>
    <col min="1009" max="1009" width="6.7109375" style="5" bestFit="1" customWidth="1"/>
    <col min="1010" max="1010" width="7.140625" style="5" bestFit="1" customWidth="1"/>
    <col min="1011" max="1011" width="9.42578125" style="5" bestFit="1" customWidth="1"/>
    <col min="1012" max="1012" width="7.7109375" style="5" bestFit="1" customWidth="1"/>
    <col min="1013" max="1015" width="7.7109375" style="5" customWidth="1"/>
    <col min="1016" max="1016" width="6.42578125" style="5" bestFit="1" customWidth="1"/>
    <col min="1017" max="1017" width="8.42578125" style="5" bestFit="1" customWidth="1"/>
    <col min="1018" max="1018" width="8.140625" style="5" bestFit="1" customWidth="1"/>
    <col min="1019" max="1019" width="9.42578125" style="5" bestFit="1" customWidth="1"/>
    <col min="1020" max="1021" width="8.7109375" style="5" bestFit="1" customWidth="1"/>
    <col min="1022" max="1022" width="8.5703125" style="5" bestFit="1" customWidth="1"/>
    <col min="1023" max="1248" width="11.42578125" style="5"/>
    <col min="1249" max="1249" width="24.28515625" style="5" bestFit="1" customWidth="1"/>
    <col min="1250" max="1250" width="47" style="5" bestFit="1" customWidth="1"/>
    <col min="1251" max="1251" width="14.28515625" style="5" bestFit="1" customWidth="1"/>
    <col min="1252" max="1252" width="11.5703125" style="5" bestFit="1" customWidth="1"/>
    <col min="1253" max="1253" width="7.140625" style="5" bestFit="1" customWidth="1"/>
    <col min="1254" max="1254" width="9.42578125" style="5" bestFit="1" customWidth="1"/>
    <col min="1255" max="1255" width="7.7109375" style="5" bestFit="1" customWidth="1"/>
    <col min="1256" max="1259" width="7.85546875" style="5" customWidth="1"/>
    <col min="1260" max="1260" width="8.42578125" style="5" bestFit="1" customWidth="1"/>
    <col min="1261" max="1261" width="8.140625" style="5" customWidth="1"/>
    <col min="1262" max="1262" width="9.42578125" style="5" bestFit="1" customWidth="1"/>
    <col min="1263" max="1263" width="8.42578125" style="5" bestFit="1" customWidth="1"/>
    <col min="1264" max="1264" width="8.7109375" style="5" bestFit="1" customWidth="1"/>
    <col min="1265" max="1265" width="6.7109375" style="5" bestFit="1" customWidth="1"/>
    <col min="1266" max="1266" width="7.140625" style="5" bestFit="1" customWidth="1"/>
    <col min="1267" max="1267" width="9.42578125" style="5" bestFit="1" customWidth="1"/>
    <col min="1268" max="1268" width="7.7109375" style="5" bestFit="1" customWidth="1"/>
    <col min="1269" max="1271" width="7.7109375" style="5" customWidth="1"/>
    <col min="1272" max="1272" width="6.42578125" style="5" bestFit="1" customWidth="1"/>
    <col min="1273" max="1273" width="8.42578125" style="5" bestFit="1" customWidth="1"/>
    <col min="1274" max="1274" width="8.140625" style="5" bestFit="1" customWidth="1"/>
    <col min="1275" max="1275" width="9.42578125" style="5" bestFit="1" customWidth="1"/>
    <col min="1276" max="1277" width="8.7109375" style="5" bestFit="1" customWidth="1"/>
    <col min="1278" max="1278" width="8.5703125" style="5" bestFit="1" customWidth="1"/>
    <col min="1279" max="1504" width="11.42578125" style="5"/>
    <col min="1505" max="1505" width="24.28515625" style="5" bestFit="1" customWidth="1"/>
    <col min="1506" max="1506" width="47" style="5" bestFit="1" customWidth="1"/>
    <col min="1507" max="1507" width="14.28515625" style="5" bestFit="1" customWidth="1"/>
    <col min="1508" max="1508" width="11.5703125" style="5" bestFit="1" customWidth="1"/>
    <col min="1509" max="1509" width="7.140625" style="5" bestFit="1" customWidth="1"/>
    <col min="1510" max="1510" width="9.42578125" style="5" bestFit="1" customWidth="1"/>
    <col min="1511" max="1511" width="7.7109375" style="5" bestFit="1" customWidth="1"/>
    <col min="1512" max="1515" width="7.85546875" style="5" customWidth="1"/>
    <col min="1516" max="1516" width="8.42578125" style="5" bestFit="1" customWidth="1"/>
    <col min="1517" max="1517" width="8.140625" style="5" customWidth="1"/>
    <col min="1518" max="1518" width="9.42578125" style="5" bestFit="1" customWidth="1"/>
    <col min="1519" max="1519" width="8.42578125" style="5" bestFit="1" customWidth="1"/>
    <col min="1520" max="1520" width="8.7109375" style="5" bestFit="1" customWidth="1"/>
    <col min="1521" max="1521" width="6.7109375" style="5" bestFit="1" customWidth="1"/>
    <col min="1522" max="1522" width="7.140625" style="5" bestFit="1" customWidth="1"/>
    <col min="1523" max="1523" width="9.42578125" style="5" bestFit="1" customWidth="1"/>
    <col min="1524" max="1524" width="7.7109375" style="5" bestFit="1" customWidth="1"/>
    <col min="1525" max="1527" width="7.7109375" style="5" customWidth="1"/>
    <col min="1528" max="1528" width="6.42578125" style="5" bestFit="1" customWidth="1"/>
    <col min="1529" max="1529" width="8.42578125" style="5" bestFit="1" customWidth="1"/>
    <col min="1530" max="1530" width="8.140625" style="5" bestFit="1" customWidth="1"/>
    <col min="1531" max="1531" width="9.42578125" style="5" bestFit="1" customWidth="1"/>
    <col min="1532" max="1533" width="8.7109375" style="5" bestFit="1" customWidth="1"/>
    <col min="1534" max="1534" width="8.5703125" style="5" bestFit="1" customWidth="1"/>
    <col min="1535" max="1760" width="11.42578125" style="5"/>
    <col min="1761" max="1761" width="24.28515625" style="5" bestFit="1" customWidth="1"/>
    <col min="1762" max="1762" width="47" style="5" bestFit="1" customWidth="1"/>
    <col min="1763" max="1763" width="14.28515625" style="5" bestFit="1" customWidth="1"/>
    <col min="1764" max="1764" width="11.5703125" style="5" bestFit="1" customWidth="1"/>
    <col min="1765" max="1765" width="7.140625" style="5" bestFit="1" customWidth="1"/>
    <col min="1766" max="1766" width="9.42578125" style="5" bestFit="1" customWidth="1"/>
    <col min="1767" max="1767" width="7.7109375" style="5" bestFit="1" customWidth="1"/>
    <col min="1768" max="1771" width="7.85546875" style="5" customWidth="1"/>
    <col min="1772" max="1772" width="8.42578125" style="5" bestFit="1" customWidth="1"/>
    <col min="1773" max="1773" width="8.140625" style="5" customWidth="1"/>
    <col min="1774" max="1774" width="9.42578125" style="5" bestFit="1" customWidth="1"/>
    <col min="1775" max="1775" width="8.42578125" style="5" bestFit="1" customWidth="1"/>
    <col min="1776" max="1776" width="8.7109375" style="5" bestFit="1" customWidth="1"/>
    <col min="1777" max="1777" width="6.7109375" style="5" bestFit="1" customWidth="1"/>
    <col min="1778" max="1778" width="7.140625" style="5" bestFit="1" customWidth="1"/>
    <col min="1779" max="1779" width="9.42578125" style="5" bestFit="1" customWidth="1"/>
    <col min="1780" max="1780" width="7.7109375" style="5" bestFit="1" customWidth="1"/>
    <col min="1781" max="1783" width="7.7109375" style="5" customWidth="1"/>
    <col min="1784" max="1784" width="6.42578125" style="5" bestFit="1" customWidth="1"/>
    <col min="1785" max="1785" width="8.42578125" style="5" bestFit="1" customWidth="1"/>
    <col min="1786" max="1786" width="8.140625" style="5" bestFit="1" customWidth="1"/>
    <col min="1787" max="1787" width="9.42578125" style="5" bestFit="1" customWidth="1"/>
    <col min="1788" max="1789" width="8.7109375" style="5" bestFit="1" customWidth="1"/>
    <col min="1790" max="1790" width="8.5703125" style="5" bestFit="1" customWidth="1"/>
    <col min="1791" max="2016" width="11.42578125" style="5"/>
    <col min="2017" max="2017" width="24.28515625" style="5" bestFit="1" customWidth="1"/>
    <col min="2018" max="2018" width="47" style="5" bestFit="1" customWidth="1"/>
    <col min="2019" max="2019" width="14.28515625" style="5" bestFit="1" customWidth="1"/>
    <col min="2020" max="2020" width="11.5703125" style="5" bestFit="1" customWidth="1"/>
    <col min="2021" max="2021" width="7.140625" style="5" bestFit="1" customWidth="1"/>
    <col min="2022" max="2022" width="9.42578125" style="5" bestFit="1" customWidth="1"/>
    <col min="2023" max="2023" width="7.7109375" style="5" bestFit="1" customWidth="1"/>
    <col min="2024" max="2027" width="7.85546875" style="5" customWidth="1"/>
    <col min="2028" max="2028" width="8.42578125" style="5" bestFit="1" customWidth="1"/>
    <col min="2029" max="2029" width="8.140625" style="5" customWidth="1"/>
    <col min="2030" max="2030" width="9.42578125" style="5" bestFit="1" customWidth="1"/>
    <col min="2031" max="2031" width="8.42578125" style="5" bestFit="1" customWidth="1"/>
    <col min="2032" max="2032" width="8.7109375" style="5" bestFit="1" customWidth="1"/>
    <col min="2033" max="2033" width="6.7109375" style="5" bestFit="1" customWidth="1"/>
    <col min="2034" max="2034" width="7.140625" style="5" bestFit="1" customWidth="1"/>
    <col min="2035" max="2035" width="9.42578125" style="5" bestFit="1" customWidth="1"/>
    <col min="2036" max="2036" width="7.7109375" style="5" bestFit="1" customWidth="1"/>
    <col min="2037" max="2039" width="7.7109375" style="5" customWidth="1"/>
    <col min="2040" max="2040" width="6.42578125" style="5" bestFit="1" customWidth="1"/>
    <col min="2041" max="2041" width="8.42578125" style="5" bestFit="1" customWidth="1"/>
    <col min="2042" max="2042" width="8.140625" style="5" bestFit="1" customWidth="1"/>
    <col min="2043" max="2043" width="9.42578125" style="5" bestFit="1" customWidth="1"/>
    <col min="2044" max="2045" width="8.7109375" style="5" bestFit="1" customWidth="1"/>
    <col min="2046" max="2046" width="8.5703125" style="5" bestFit="1" customWidth="1"/>
    <col min="2047" max="2272" width="11.42578125" style="5"/>
    <col min="2273" max="2273" width="24.28515625" style="5" bestFit="1" customWidth="1"/>
    <col min="2274" max="2274" width="47" style="5" bestFit="1" customWidth="1"/>
    <col min="2275" max="2275" width="14.28515625" style="5" bestFit="1" customWidth="1"/>
    <col min="2276" max="2276" width="11.5703125" style="5" bestFit="1" customWidth="1"/>
    <col min="2277" max="2277" width="7.140625" style="5" bestFit="1" customWidth="1"/>
    <col min="2278" max="2278" width="9.42578125" style="5" bestFit="1" customWidth="1"/>
    <col min="2279" max="2279" width="7.7109375" style="5" bestFit="1" customWidth="1"/>
    <col min="2280" max="2283" width="7.85546875" style="5" customWidth="1"/>
    <col min="2284" max="2284" width="8.42578125" style="5" bestFit="1" customWidth="1"/>
    <col min="2285" max="2285" width="8.140625" style="5" customWidth="1"/>
    <col min="2286" max="2286" width="9.42578125" style="5" bestFit="1" customWidth="1"/>
    <col min="2287" max="2287" width="8.42578125" style="5" bestFit="1" customWidth="1"/>
    <col min="2288" max="2288" width="8.7109375" style="5" bestFit="1" customWidth="1"/>
    <col min="2289" max="2289" width="6.7109375" style="5" bestFit="1" customWidth="1"/>
    <col min="2290" max="2290" width="7.140625" style="5" bestFit="1" customWidth="1"/>
    <col min="2291" max="2291" width="9.42578125" style="5" bestFit="1" customWidth="1"/>
    <col min="2292" max="2292" width="7.7109375" style="5" bestFit="1" customWidth="1"/>
    <col min="2293" max="2295" width="7.7109375" style="5" customWidth="1"/>
    <col min="2296" max="2296" width="6.42578125" style="5" bestFit="1" customWidth="1"/>
    <col min="2297" max="2297" width="8.42578125" style="5" bestFit="1" customWidth="1"/>
    <col min="2298" max="2298" width="8.140625" style="5" bestFit="1" customWidth="1"/>
    <col min="2299" max="2299" width="9.42578125" style="5" bestFit="1" customWidth="1"/>
    <col min="2300" max="2301" width="8.7109375" style="5" bestFit="1" customWidth="1"/>
    <col min="2302" max="2302" width="8.5703125" style="5" bestFit="1" customWidth="1"/>
    <col min="2303" max="2528" width="11.42578125" style="5"/>
    <col min="2529" max="2529" width="24.28515625" style="5" bestFit="1" customWidth="1"/>
    <col min="2530" max="2530" width="47" style="5" bestFit="1" customWidth="1"/>
    <col min="2531" max="2531" width="14.28515625" style="5" bestFit="1" customWidth="1"/>
    <col min="2532" max="2532" width="11.5703125" style="5" bestFit="1" customWidth="1"/>
    <col min="2533" max="2533" width="7.140625" style="5" bestFit="1" customWidth="1"/>
    <col min="2534" max="2534" width="9.42578125" style="5" bestFit="1" customWidth="1"/>
    <col min="2535" max="2535" width="7.7109375" style="5" bestFit="1" customWidth="1"/>
    <col min="2536" max="2539" width="7.85546875" style="5" customWidth="1"/>
    <col min="2540" max="2540" width="8.42578125" style="5" bestFit="1" customWidth="1"/>
    <col min="2541" max="2541" width="8.140625" style="5" customWidth="1"/>
    <col min="2542" max="2542" width="9.42578125" style="5" bestFit="1" customWidth="1"/>
    <col min="2543" max="2543" width="8.42578125" style="5" bestFit="1" customWidth="1"/>
    <col min="2544" max="2544" width="8.7109375" style="5" bestFit="1" customWidth="1"/>
    <col min="2545" max="2545" width="6.7109375" style="5" bestFit="1" customWidth="1"/>
    <col min="2546" max="2546" width="7.140625" style="5" bestFit="1" customWidth="1"/>
    <col min="2547" max="2547" width="9.42578125" style="5" bestFit="1" customWidth="1"/>
    <col min="2548" max="2548" width="7.7109375" style="5" bestFit="1" customWidth="1"/>
    <col min="2549" max="2551" width="7.7109375" style="5" customWidth="1"/>
    <col min="2552" max="2552" width="6.42578125" style="5" bestFit="1" customWidth="1"/>
    <col min="2553" max="2553" width="8.42578125" style="5" bestFit="1" customWidth="1"/>
    <col min="2554" max="2554" width="8.140625" style="5" bestFit="1" customWidth="1"/>
    <col min="2555" max="2555" width="9.42578125" style="5" bestFit="1" customWidth="1"/>
    <col min="2556" max="2557" width="8.7109375" style="5" bestFit="1" customWidth="1"/>
    <col min="2558" max="2558" width="8.5703125" style="5" bestFit="1" customWidth="1"/>
    <col min="2559" max="2784" width="11.42578125" style="5"/>
    <col min="2785" max="2785" width="24.28515625" style="5" bestFit="1" customWidth="1"/>
    <col min="2786" max="2786" width="47" style="5" bestFit="1" customWidth="1"/>
    <col min="2787" max="2787" width="14.28515625" style="5" bestFit="1" customWidth="1"/>
    <col min="2788" max="2788" width="11.5703125" style="5" bestFit="1" customWidth="1"/>
    <col min="2789" max="2789" width="7.140625" style="5" bestFit="1" customWidth="1"/>
    <col min="2790" max="2790" width="9.42578125" style="5" bestFit="1" customWidth="1"/>
    <col min="2791" max="2791" width="7.7109375" style="5" bestFit="1" customWidth="1"/>
    <col min="2792" max="2795" width="7.85546875" style="5" customWidth="1"/>
    <col min="2796" max="2796" width="8.42578125" style="5" bestFit="1" customWidth="1"/>
    <col min="2797" max="2797" width="8.140625" style="5" customWidth="1"/>
    <col min="2798" max="2798" width="9.42578125" style="5" bestFit="1" customWidth="1"/>
    <col min="2799" max="2799" width="8.42578125" style="5" bestFit="1" customWidth="1"/>
    <col min="2800" max="2800" width="8.7109375" style="5" bestFit="1" customWidth="1"/>
    <col min="2801" max="2801" width="6.7109375" style="5" bestFit="1" customWidth="1"/>
    <col min="2802" max="2802" width="7.140625" style="5" bestFit="1" customWidth="1"/>
    <col min="2803" max="2803" width="9.42578125" style="5" bestFit="1" customWidth="1"/>
    <col min="2804" max="2804" width="7.7109375" style="5" bestFit="1" customWidth="1"/>
    <col min="2805" max="2807" width="7.7109375" style="5" customWidth="1"/>
    <col min="2808" max="2808" width="6.42578125" style="5" bestFit="1" customWidth="1"/>
    <col min="2809" max="2809" width="8.42578125" style="5" bestFit="1" customWidth="1"/>
    <col min="2810" max="2810" width="8.140625" style="5" bestFit="1" customWidth="1"/>
    <col min="2811" max="2811" width="9.42578125" style="5" bestFit="1" customWidth="1"/>
    <col min="2812" max="2813" width="8.7109375" style="5" bestFit="1" customWidth="1"/>
    <col min="2814" max="2814" width="8.5703125" style="5" bestFit="1" customWidth="1"/>
    <col min="2815" max="3040" width="11.42578125" style="5"/>
    <col min="3041" max="3041" width="24.28515625" style="5" bestFit="1" customWidth="1"/>
    <col min="3042" max="3042" width="47" style="5" bestFit="1" customWidth="1"/>
    <col min="3043" max="3043" width="14.28515625" style="5" bestFit="1" customWidth="1"/>
    <col min="3044" max="3044" width="11.5703125" style="5" bestFit="1" customWidth="1"/>
    <col min="3045" max="3045" width="7.140625" style="5" bestFit="1" customWidth="1"/>
    <col min="3046" max="3046" width="9.42578125" style="5" bestFit="1" customWidth="1"/>
    <col min="3047" max="3047" width="7.7109375" style="5" bestFit="1" customWidth="1"/>
    <col min="3048" max="3051" width="7.85546875" style="5" customWidth="1"/>
    <col min="3052" max="3052" width="8.42578125" style="5" bestFit="1" customWidth="1"/>
    <col min="3053" max="3053" width="8.140625" style="5" customWidth="1"/>
    <col min="3054" max="3054" width="9.42578125" style="5" bestFit="1" customWidth="1"/>
    <col min="3055" max="3055" width="8.42578125" style="5" bestFit="1" customWidth="1"/>
    <col min="3056" max="3056" width="8.7109375" style="5" bestFit="1" customWidth="1"/>
    <col min="3057" max="3057" width="6.7109375" style="5" bestFit="1" customWidth="1"/>
    <col min="3058" max="3058" width="7.140625" style="5" bestFit="1" customWidth="1"/>
    <col min="3059" max="3059" width="9.42578125" style="5" bestFit="1" customWidth="1"/>
    <col min="3060" max="3060" width="7.7109375" style="5" bestFit="1" customWidth="1"/>
    <col min="3061" max="3063" width="7.7109375" style="5" customWidth="1"/>
    <col min="3064" max="3064" width="6.42578125" style="5" bestFit="1" customWidth="1"/>
    <col min="3065" max="3065" width="8.42578125" style="5" bestFit="1" customWidth="1"/>
    <col min="3066" max="3066" width="8.140625" style="5" bestFit="1" customWidth="1"/>
    <col min="3067" max="3067" width="9.42578125" style="5" bestFit="1" customWidth="1"/>
    <col min="3068" max="3069" width="8.7109375" style="5" bestFit="1" customWidth="1"/>
    <col min="3070" max="3070" width="8.5703125" style="5" bestFit="1" customWidth="1"/>
    <col min="3071" max="3296" width="11.42578125" style="5"/>
    <col min="3297" max="3297" width="24.28515625" style="5" bestFit="1" customWidth="1"/>
    <col min="3298" max="3298" width="47" style="5" bestFit="1" customWidth="1"/>
    <col min="3299" max="3299" width="14.28515625" style="5" bestFit="1" customWidth="1"/>
    <col min="3300" max="3300" width="11.5703125" style="5" bestFit="1" customWidth="1"/>
    <col min="3301" max="3301" width="7.140625" style="5" bestFit="1" customWidth="1"/>
    <col min="3302" max="3302" width="9.42578125" style="5" bestFit="1" customWidth="1"/>
    <col min="3303" max="3303" width="7.7109375" style="5" bestFit="1" customWidth="1"/>
    <col min="3304" max="3307" width="7.85546875" style="5" customWidth="1"/>
    <col min="3308" max="3308" width="8.42578125" style="5" bestFit="1" customWidth="1"/>
    <col min="3309" max="3309" width="8.140625" style="5" customWidth="1"/>
    <col min="3310" max="3310" width="9.42578125" style="5" bestFit="1" customWidth="1"/>
    <col min="3311" max="3311" width="8.42578125" style="5" bestFit="1" customWidth="1"/>
    <col min="3312" max="3312" width="8.7109375" style="5" bestFit="1" customWidth="1"/>
    <col min="3313" max="3313" width="6.7109375" style="5" bestFit="1" customWidth="1"/>
    <col min="3314" max="3314" width="7.140625" style="5" bestFit="1" customWidth="1"/>
    <col min="3315" max="3315" width="9.42578125" style="5" bestFit="1" customWidth="1"/>
    <col min="3316" max="3316" width="7.7109375" style="5" bestFit="1" customWidth="1"/>
    <col min="3317" max="3319" width="7.7109375" style="5" customWidth="1"/>
    <col min="3320" max="3320" width="6.42578125" style="5" bestFit="1" customWidth="1"/>
    <col min="3321" max="3321" width="8.42578125" style="5" bestFit="1" customWidth="1"/>
    <col min="3322" max="3322" width="8.140625" style="5" bestFit="1" customWidth="1"/>
    <col min="3323" max="3323" width="9.42578125" style="5" bestFit="1" customWidth="1"/>
    <col min="3324" max="3325" width="8.7109375" style="5" bestFit="1" customWidth="1"/>
    <col min="3326" max="3326" width="8.5703125" style="5" bestFit="1" customWidth="1"/>
    <col min="3327" max="3552" width="11.42578125" style="5"/>
    <col min="3553" max="3553" width="24.28515625" style="5" bestFit="1" customWidth="1"/>
    <col min="3554" max="3554" width="47" style="5" bestFit="1" customWidth="1"/>
    <col min="3555" max="3555" width="14.28515625" style="5" bestFit="1" customWidth="1"/>
    <col min="3556" max="3556" width="11.5703125" style="5" bestFit="1" customWidth="1"/>
    <col min="3557" max="3557" width="7.140625" style="5" bestFit="1" customWidth="1"/>
    <col min="3558" max="3558" width="9.42578125" style="5" bestFit="1" customWidth="1"/>
    <col min="3559" max="3559" width="7.7109375" style="5" bestFit="1" customWidth="1"/>
    <col min="3560" max="3563" width="7.85546875" style="5" customWidth="1"/>
    <col min="3564" max="3564" width="8.42578125" style="5" bestFit="1" customWidth="1"/>
    <col min="3565" max="3565" width="8.140625" style="5" customWidth="1"/>
    <col min="3566" max="3566" width="9.42578125" style="5" bestFit="1" customWidth="1"/>
    <col min="3567" max="3567" width="8.42578125" style="5" bestFit="1" customWidth="1"/>
    <col min="3568" max="3568" width="8.7109375" style="5" bestFit="1" customWidth="1"/>
    <col min="3569" max="3569" width="6.7109375" style="5" bestFit="1" customWidth="1"/>
    <col min="3570" max="3570" width="7.140625" style="5" bestFit="1" customWidth="1"/>
    <col min="3571" max="3571" width="9.42578125" style="5" bestFit="1" customWidth="1"/>
    <col min="3572" max="3572" width="7.7109375" style="5" bestFit="1" customWidth="1"/>
    <col min="3573" max="3575" width="7.7109375" style="5" customWidth="1"/>
    <col min="3576" max="3576" width="6.42578125" style="5" bestFit="1" customWidth="1"/>
    <col min="3577" max="3577" width="8.42578125" style="5" bestFit="1" customWidth="1"/>
    <col min="3578" max="3578" width="8.140625" style="5" bestFit="1" customWidth="1"/>
    <col min="3579" max="3579" width="9.42578125" style="5" bestFit="1" customWidth="1"/>
    <col min="3580" max="3581" width="8.7109375" style="5" bestFit="1" customWidth="1"/>
    <col min="3582" max="3582" width="8.5703125" style="5" bestFit="1" customWidth="1"/>
    <col min="3583" max="3808" width="11.42578125" style="5"/>
    <col min="3809" max="3809" width="24.28515625" style="5" bestFit="1" customWidth="1"/>
    <col min="3810" max="3810" width="47" style="5" bestFit="1" customWidth="1"/>
    <col min="3811" max="3811" width="14.28515625" style="5" bestFit="1" customWidth="1"/>
    <col min="3812" max="3812" width="11.5703125" style="5" bestFit="1" customWidth="1"/>
    <col min="3813" max="3813" width="7.140625" style="5" bestFit="1" customWidth="1"/>
    <col min="3814" max="3814" width="9.42578125" style="5" bestFit="1" customWidth="1"/>
    <col min="3815" max="3815" width="7.7109375" style="5" bestFit="1" customWidth="1"/>
    <col min="3816" max="3819" width="7.85546875" style="5" customWidth="1"/>
    <col min="3820" max="3820" width="8.42578125" style="5" bestFit="1" customWidth="1"/>
    <col min="3821" max="3821" width="8.140625" style="5" customWidth="1"/>
    <col min="3822" max="3822" width="9.42578125" style="5" bestFit="1" customWidth="1"/>
    <col min="3823" max="3823" width="8.42578125" style="5" bestFit="1" customWidth="1"/>
    <col min="3824" max="3824" width="8.7109375" style="5" bestFit="1" customWidth="1"/>
    <col min="3825" max="3825" width="6.7109375" style="5" bestFit="1" customWidth="1"/>
    <col min="3826" max="3826" width="7.140625" style="5" bestFit="1" customWidth="1"/>
    <col min="3827" max="3827" width="9.42578125" style="5" bestFit="1" customWidth="1"/>
    <col min="3828" max="3828" width="7.7109375" style="5" bestFit="1" customWidth="1"/>
    <col min="3829" max="3831" width="7.7109375" style="5" customWidth="1"/>
    <col min="3832" max="3832" width="6.42578125" style="5" bestFit="1" customWidth="1"/>
    <col min="3833" max="3833" width="8.42578125" style="5" bestFit="1" customWidth="1"/>
    <col min="3834" max="3834" width="8.140625" style="5" bestFit="1" customWidth="1"/>
    <col min="3835" max="3835" width="9.42578125" style="5" bestFit="1" customWidth="1"/>
    <col min="3836" max="3837" width="8.7109375" style="5" bestFit="1" customWidth="1"/>
    <col min="3838" max="3838" width="8.5703125" style="5" bestFit="1" customWidth="1"/>
    <col min="3839" max="4064" width="11.42578125" style="5"/>
    <col min="4065" max="4065" width="24.28515625" style="5" bestFit="1" customWidth="1"/>
    <col min="4066" max="4066" width="47" style="5" bestFit="1" customWidth="1"/>
    <col min="4067" max="4067" width="14.28515625" style="5" bestFit="1" customWidth="1"/>
    <col min="4068" max="4068" width="11.5703125" style="5" bestFit="1" customWidth="1"/>
    <col min="4069" max="4069" width="7.140625" style="5" bestFit="1" customWidth="1"/>
    <col min="4070" max="4070" width="9.42578125" style="5" bestFit="1" customWidth="1"/>
    <col min="4071" max="4071" width="7.7109375" style="5" bestFit="1" customWidth="1"/>
    <col min="4072" max="4075" width="7.85546875" style="5" customWidth="1"/>
    <col min="4076" max="4076" width="8.42578125" style="5" bestFit="1" customWidth="1"/>
    <col min="4077" max="4077" width="8.140625" style="5" customWidth="1"/>
    <col min="4078" max="4078" width="9.42578125" style="5" bestFit="1" customWidth="1"/>
    <col min="4079" max="4079" width="8.42578125" style="5" bestFit="1" customWidth="1"/>
    <col min="4080" max="4080" width="8.7109375" style="5" bestFit="1" customWidth="1"/>
    <col min="4081" max="4081" width="6.7109375" style="5" bestFit="1" customWidth="1"/>
    <col min="4082" max="4082" width="7.140625" style="5" bestFit="1" customWidth="1"/>
    <col min="4083" max="4083" width="9.42578125" style="5" bestFit="1" customWidth="1"/>
    <col min="4084" max="4084" width="7.7109375" style="5" bestFit="1" customWidth="1"/>
    <col min="4085" max="4087" width="7.7109375" style="5" customWidth="1"/>
    <col min="4088" max="4088" width="6.42578125" style="5" bestFit="1" customWidth="1"/>
    <col min="4089" max="4089" width="8.42578125" style="5" bestFit="1" customWidth="1"/>
    <col min="4090" max="4090" width="8.140625" style="5" bestFit="1" customWidth="1"/>
    <col min="4091" max="4091" width="9.42578125" style="5" bestFit="1" customWidth="1"/>
    <col min="4092" max="4093" width="8.7109375" style="5" bestFit="1" customWidth="1"/>
    <col min="4094" max="4094" width="8.5703125" style="5" bestFit="1" customWidth="1"/>
    <col min="4095" max="4320" width="11.42578125" style="5"/>
    <col min="4321" max="4321" width="24.28515625" style="5" bestFit="1" customWidth="1"/>
    <col min="4322" max="4322" width="47" style="5" bestFit="1" customWidth="1"/>
    <col min="4323" max="4323" width="14.28515625" style="5" bestFit="1" customWidth="1"/>
    <col min="4324" max="4324" width="11.5703125" style="5" bestFit="1" customWidth="1"/>
    <col min="4325" max="4325" width="7.140625" style="5" bestFit="1" customWidth="1"/>
    <col min="4326" max="4326" width="9.42578125" style="5" bestFit="1" customWidth="1"/>
    <col min="4327" max="4327" width="7.7109375" style="5" bestFit="1" customWidth="1"/>
    <col min="4328" max="4331" width="7.85546875" style="5" customWidth="1"/>
    <col min="4332" max="4332" width="8.42578125" style="5" bestFit="1" customWidth="1"/>
    <col min="4333" max="4333" width="8.140625" style="5" customWidth="1"/>
    <col min="4334" max="4334" width="9.42578125" style="5" bestFit="1" customWidth="1"/>
    <col min="4335" max="4335" width="8.42578125" style="5" bestFit="1" customWidth="1"/>
    <col min="4336" max="4336" width="8.7109375" style="5" bestFit="1" customWidth="1"/>
    <col min="4337" max="4337" width="6.7109375" style="5" bestFit="1" customWidth="1"/>
    <col min="4338" max="4338" width="7.140625" style="5" bestFit="1" customWidth="1"/>
    <col min="4339" max="4339" width="9.42578125" style="5" bestFit="1" customWidth="1"/>
    <col min="4340" max="4340" width="7.7109375" style="5" bestFit="1" customWidth="1"/>
    <col min="4341" max="4343" width="7.7109375" style="5" customWidth="1"/>
    <col min="4344" max="4344" width="6.42578125" style="5" bestFit="1" customWidth="1"/>
    <col min="4345" max="4345" width="8.42578125" style="5" bestFit="1" customWidth="1"/>
    <col min="4346" max="4346" width="8.140625" style="5" bestFit="1" customWidth="1"/>
    <col min="4347" max="4347" width="9.42578125" style="5" bestFit="1" customWidth="1"/>
    <col min="4348" max="4349" width="8.7109375" style="5" bestFit="1" customWidth="1"/>
    <col min="4350" max="4350" width="8.5703125" style="5" bestFit="1" customWidth="1"/>
    <col min="4351" max="4576" width="11.42578125" style="5"/>
    <col min="4577" max="4577" width="24.28515625" style="5" bestFit="1" customWidth="1"/>
    <col min="4578" max="4578" width="47" style="5" bestFit="1" customWidth="1"/>
    <col min="4579" max="4579" width="14.28515625" style="5" bestFit="1" customWidth="1"/>
    <col min="4580" max="4580" width="11.5703125" style="5" bestFit="1" customWidth="1"/>
    <col min="4581" max="4581" width="7.140625" style="5" bestFit="1" customWidth="1"/>
    <col min="4582" max="4582" width="9.42578125" style="5" bestFit="1" customWidth="1"/>
    <col min="4583" max="4583" width="7.7109375" style="5" bestFit="1" customWidth="1"/>
    <col min="4584" max="4587" width="7.85546875" style="5" customWidth="1"/>
    <col min="4588" max="4588" width="8.42578125" style="5" bestFit="1" customWidth="1"/>
    <col min="4589" max="4589" width="8.140625" style="5" customWidth="1"/>
    <col min="4590" max="4590" width="9.42578125" style="5" bestFit="1" customWidth="1"/>
    <col min="4591" max="4591" width="8.42578125" style="5" bestFit="1" customWidth="1"/>
    <col min="4592" max="4592" width="8.7109375" style="5" bestFit="1" customWidth="1"/>
    <col min="4593" max="4593" width="6.7109375" style="5" bestFit="1" customWidth="1"/>
    <col min="4594" max="4594" width="7.140625" style="5" bestFit="1" customWidth="1"/>
    <col min="4595" max="4595" width="9.42578125" style="5" bestFit="1" customWidth="1"/>
    <col min="4596" max="4596" width="7.7109375" style="5" bestFit="1" customWidth="1"/>
    <col min="4597" max="4599" width="7.7109375" style="5" customWidth="1"/>
    <col min="4600" max="4600" width="6.42578125" style="5" bestFit="1" customWidth="1"/>
    <col min="4601" max="4601" width="8.42578125" style="5" bestFit="1" customWidth="1"/>
    <col min="4602" max="4602" width="8.140625" style="5" bestFit="1" customWidth="1"/>
    <col min="4603" max="4603" width="9.42578125" style="5" bestFit="1" customWidth="1"/>
    <col min="4604" max="4605" width="8.7109375" style="5" bestFit="1" customWidth="1"/>
    <col min="4606" max="4606" width="8.5703125" style="5" bestFit="1" customWidth="1"/>
    <col min="4607" max="4832" width="11.42578125" style="5"/>
    <col min="4833" max="4833" width="24.28515625" style="5" bestFit="1" customWidth="1"/>
    <col min="4834" max="4834" width="47" style="5" bestFit="1" customWidth="1"/>
    <col min="4835" max="4835" width="14.28515625" style="5" bestFit="1" customWidth="1"/>
    <col min="4836" max="4836" width="11.5703125" style="5" bestFit="1" customWidth="1"/>
    <col min="4837" max="4837" width="7.140625" style="5" bestFit="1" customWidth="1"/>
    <col min="4838" max="4838" width="9.42578125" style="5" bestFit="1" customWidth="1"/>
    <col min="4839" max="4839" width="7.7109375" style="5" bestFit="1" customWidth="1"/>
    <col min="4840" max="4843" width="7.85546875" style="5" customWidth="1"/>
    <col min="4844" max="4844" width="8.42578125" style="5" bestFit="1" customWidth="1"/>
    <col min="4845" max="4845" width="8.140625" style="5" customWidth="1"/>
    <col min="4846" max="4846" width="9.42578125" style="5" bestFit="1" customWidth="1"/>
    <col min="4847" max="4847" width="8.42578125" style="5" bestFit="1" customWidth="1"/>
    <col min="4848" max="4848" width="8.7109375" style="5" bestFit="1" customWidth="1"/>
    <col min="4849" max="4849" width="6.7109375" style="5" bestFit="1" customWidth="1"/>
    <col min="4850" max="4850" width="7.140625" style="5" bestFit="1" customWidth="1"/>
    <col min="4851" max="4851" width="9.42578125" style="5" bestFit="1" customWidth="1"/>
    <col min="4852" max="4852" width="7.7109375" style="5" bestFit="1" customWidth="1"/>
    <col min="4853" max="4855" width="7.7109375" style="5" customWidth="1"/>
    <col min="4856" max="4856" width="6.42578125" style="5" bestFit="1" customWidth="1"/>
    <col min="4857" max="4857" width="8.42578125" style="5" bestFit="1" customWidth="1"/>
    <col min="4858" max="4858" width="8.140625" style="5" bestFit="1" customWidth="1"/>
    <col min="4859" max="4859" width="9.42578125" style="5" bestFit="1" customWidth="1"/>
    <col min="4860" max="4861" width="8.7109375" style="5" bestFit="1" customWidth="1"/>
    <col min="4862" max="4862" width="8.5703125" style="5" bestFit="1" customWidth="1"/>
    <col min="4863" max="5088" width="11.42578125" style="5"/>
    <col min="5089" max="5089" width="24.28515625" style="5" bestFit="1" customWidth="1"/>
    <col min="5090" max="5090" width="47" style="5" bestFit="1" customWidth="1"/>
    <col min="5091" max="5091" width="14.28515625" style="5" bestFit="1" customWidth="1"/>
    <col min="5092" max="5092" width="11.5703125" style="5" bestFit="1" customWidth="1"/>
    <col min="5093" max="5093" width="7.140625" style="5" bestFit="1" customWidth="1"/>
    <col min="5094" max="5094" width="9.42578125" style="5" bestFit="1" customWidth="1"/>
    <col min="5095" max="5095" width="7.7109375" style="5" bestFit="1" customWidth="1"/>
    <col min="5096" max="5099" width="7.85546875" style="5" customWidth="1"/>
    <col min="5100" max="5100" width="8.42578125" style="5" bestFit="1" customWidth="1"/>
    <col min="5101" max="5101" width="8.140625" style="5" customWidth="1"/>
    <col min="5102" max="5102" width="9.42578125" style="5" bestFit="1" customWidth="1"/>
    <col min="5103" max="5103" width="8.42578125" style="5" bestFit="1" customWidth="1"/>
    <col min="5104" max="5104" width="8.7109375" style="5" bestFit="1" customWidth="1"/>
    <col min="5105" max="5105" width="6.7109375" style="5" bestFit="1" customWidth="1"/>
    <col min="5106" max="5106" width="7.140625" style="5" bestFit="1" customWidth="1"/>
    <col min="5107" max="5107" width="9.42578125" style="5" bestFit="1" customWidth="1"/>
    <col min="5108" max="5108" width="7.7109375" style="5" bestFit="1" customWidth="1"/>
    <col min="5109" max="5111" width="7.7109375" style="5" customWidth="1"/>
    <col min="5112" max="5112" width="6.42578125" style="5" bestFit="1" customWidth="1"/>
    <col min="5113" max="5113" width="8.42578125" style="5" bestFit="1" customWidth="1"/>
    <col min="5114" max="5114" width="8.140625" style="5" bestFit="1" customWidth="1"/>
    <col min="5115" max="5115" width="9.42578125" style="5" bestFit="1" customWidth="1"/>
    <col min="5116" max="5117" width="8.7109375" style="5" bestFit="1" customWidth="1"/>
    <col min="5118" max="5118" width="8.5703125" style="5" bestFit="1" customWidth="1"/>
    <col min="5119" max="5344" width="11.42578125" style="5"/>
    <col min="5345" max="5345" width="24.28515625" style="5" bestFit="1" customWidth="1"/>
    <col min="5346" max="5346" width="47" style="5" bestFit="1" customWidth="1"/>
    <col min="5347" max="5347" width="14.28515625" style="5" bestFit="1" customWidth="1"/>
    <col min="5348" max="5348" width="11.5703125" style="5" bestFit="1" customWidth="1"/>
    <col min="5349" max="5349" width="7.140625" style="5" bestFit="1" customWidth="1"/>
    <col min="5350" max="5350" width="9.42578125" style="5" bestFit="1" customWidth="1"/>
    <col min="5351" max="5351" width="7.7109375" style="5" bestFit="1" customWidth="1"/>
    <col min="5352" max="5355" width="7.85546875" style="5" customWidth="1"/>
    <col min="5356" max="5356" width="8.42578125" style="5" bestFit="1" customWidth="1"/>
    <col min="5357" max="5357" width="8.140625" style="5" customWidth="1"/>
    <col min="5358" max="5358" width="9.42578125" style="5" bestFit="1" customWidth="1"/>
    <col min="5359" max="5359" width="8.42578125" style="5" bestFit="1" customWidth="1"/>
    <col min="5360" max="5360" width="8.7109375" style="5" bestFit="1" customWidth="1"/>
    <col min="5361" max="5361" width="6.7109375" style="5" bestFit="1" customWidth="1"/>
    <col min="5362" max="5362" width="7.140625" style="5" bestFit="1" customWidth="1"/>
    <col min="5363" max="5363" width="9.42578125" style="5" bestFit="1" customWidth="1"/>
    <col min="5364" max="5364" width="7.7109375" style="5" bestFit="1" customWidth="1"/>
    <col min="5365" max="5367" width="7.7109375" style="5" customWidth="1"/>
    <col min="5368" max="5368" width="6.42578125" style="5" bestFit="1" customWidth="1"/>
    <col min="5369" max="5369" width="8.42578125" style="5" bestFit="1" customWidth="1"/>
    <col min="5370" max="5370" width="8.140625" style="5" bestFit="1" customWidth="1"/>
    <col min="5371" max="5371" width="9.42578125" style="5" bestFit="1" customWidth="1"/>
    <col min="5372" max="5373" width="8.7109375" style="5" bestFit="1" customWidth="1"/>
    <col min="5374" max="5374" width="8.5703125" style="5" bestFit="1" customWidth="1"/>
    <col min="5375" max="5600" width="11.42578125" style="5"/>
    <col min="5601" max="5601" width="24.28515625" style="5" bestFit="1" customWidth="1"/>
    <col min="5602" max="5602" width="47" style="5" bestFit="1" customWidth="1"/>
    <col min="5603" max="5603" width="14.28515625" style="5" bestFit="1" customWidth="1"/>
    <col min="5604" max="5604" width="11.5703125" style="5" bestFit="1" customWidth="1"/>
    <col min="5605" max="5605" width="7.140625" style="5" bestFit="1" customWidth="1"/>
    <col min="5606" max="5606" width="9.42578125" style="5" bestFit="1" customWidth="1"/>
    <col min="5607" max="5607" width="7.7109375" style="5" bestFit="1" customWidth="1"/>
    <col min="5608" max="5611" width="7.85546875" style="5" customWidth="1"/>
    <col min="5612" max="5612" width="8.42578125" style="5" bestFit="1" customWidth="1"/>
    <col min="5613" max="5613" width="8.140625" style="5" customWidth="1"/>
    <col min="5614" max="5614" width="9.42578125" style="5" bestFit="1" customWidth="1"/>
    <col min="5615" max="5615" width="8.42578125" style="5" bestFit="1" customWidth="1"/>
    <col min="5616" max="5616" width="8.7109375" style="5" bestFit="1" customWidth="1"/>
    <col min="5617" max="5617" width="6.7109375" style="5" bestFit="1" customWidth="1"/>
    <col min="5618" max="5618" width="7.140625" style="5" bestFit="1" customWidth="1"/>
    <col min="5619" max="5619" width="9.42578125" style="5" bestFit="1" customWidth="1"/>
    <col min="5620" max="5620" width="7.7109375" style="5" bestFit="1" customWidth="1"/>
    <col min="5621" max="5623" width="7.7109375" style="5" customWidth="1"/>
    <col min="5624" max="5624" width="6.42578125" style="5" bestFit="1" customWidth="1"/>
    <col min="5625" max="5625" width="8.42578125" style="5" bestFit="1" customWidth="1"/>
    <col min="5626" max="5626" width="8.140625" style="5" bestFit="1" customWidth="1"/>
    <col min="5627" max="5627" width="9.42578125" style="5" bestFit="1" customWidth="1"/>
    <col min="5628" max="5629" width="8.7109375" style="5" bestFit="1" customWidth="1"/>
    <col min="5630" max="5630" width="8.5703125" style="5" bestFit="1" customWidth="1"/>
    <col min="5631" max="5856" width="11.42578125" style="5"/>
    <col min="5857" max="5857" width="24.28515625" style="5" bestFit="1" customWidth="1"/>
    <col min="5858" max="5858" width="47" style="5" bestFit="1" customWidth="1"/>
    <col min="5859" max="5859" width="14.28515625" style="5" bestFit="1" customWidth="1"/>
    <col min="5860" max="5860" width="11.5703125" style="5" bestFit="1" customWidth="1"/>
    <col min="5861" max="5861" width="7.140625" style="5" bestFit="1" customWidth="1"/>
    <col min="5862" max="5862" width="9.42578125" style="5" bestFit="1" customWidth="1"/>
    <col min="5863" max="5863" width="7.7109375" style="5" bestFit="1" customWidth="1"/>
    <col min="5864" max="5867" width="7.85546875" style="5" customWidth="1"/>
    <col min="5868" max="5868" width="8.42578125" style="5" bestFit="1" customWidth="1"/>
    <col min="5869" max="5869" width="8.140625" style="5" customWidth="1"/>
    <col min="5870" max="5870" width="9.42578125" style="5" bestFit="1" customWidth="1"/>
    <col min="5871" max="5871" width="8.42578125" style="5" bestFit="1" customWidth="1"/>
    <col min="5872" max="5872" width="8.7109375" style="5" bestFit="1" customWidth="1"/>
    <col min="5873" max="5873" width="6.7109375" style="5" bestFit="1" customWidth="1"/>
    <col min="5874" max="5874" width="7.140625" style="5" bestFit="1" customWidth="1"/>
    <col min="5875" max="5875" width="9.42578125" style="5" bestFit="1" customWidth="1"/>
    <col min="5876" max="5876" width="7.7109375" style="5" bestFit="1" customWidth="1"/>
    <col min="5877" max="5879" width="7.7109375" style="5" customWidth="1"/>
    <col min="5880" max="5880" width="6.42578125" style="5" bestFit="1" customWidth="1"/>
    <col min="5881" max="5881" width="8.42578125" style="5" bestFit="1" customWidth="1"/>
    <col min="5882" max="5882" width="8.140625" style="5" bestFit="1" customWidth="1"/>
    <col min="5883" max="5883" width="9.42578125" style="5" bestFit="1" customWidth="1"/>
    <col min="5884" max="5885" width="8.7109375" style="5" bestFit="1" customWidth="1"/>
    <col min="5886" max="5886" width="8.5703125" style="5" bestFit="1" customWidth="1"/>
    <col min="5887" max="6112" width="11.42578125" style="5"/>
    <col min="6113" max="6113" width="24.28515625" style="5" bestFit="1" customWidth="1"/>
    <col min="6114" max="6114" width="47" style="5" bestFit="1" customWidth="1"/>
    <col min="6115" max="6115" width="14.28515625" style="5" bestFit="1" customWidth="1"/>
    <col min="6116" max="6116" width="11.5703125" style="5" bestFit="1" customWidth="1"/>
    <col min="6117" max="6117" width="7.140625" style="5" bestFit="1" customWidth="1"/>
    <col min="6118" max="6118" width="9.42578125" style="5" bestFit="1" customWidth="1"/>
    <col min="6119" max="6119" width="7.7109375" style="5" bestFit="1" customWidth="1"/>
    <col min="6120" max="6123" width="7.85546875" style="5" customWidth="1"/>
    <col min="6124" max="6124" width="8.42578125" style="5" bestFit="1" customWidth="1"/>
    <col min="6125" max="6125" width="8.140625" style="5" customWidth="1"/>
    <col min="6126" max="6126" width="9.42578125" style="5" bestFit="1" customWidth="1"/>
    <col min="6127" max="6127" width="8.42578125" style="5" bestFit="1" customWidth="1"/>
    <col min="6128" max="6128" width="8.7109375" style="5" bestFit="1" customWidth="1"/>
    <col min="6129" max="6129" width="6.7109375" style="5" bestFit="1" customWidth="1"/>
    <col min="6130" max="6130" width="7.140625" style="5" bestFit="1" customWidth="1"/>
    <col min="6131" max="6131" width="9.42578125" style="5" bestFit="1" customWidth="1"/>
    <col min="6132" max="6132" width="7.7109375" style="5" bestFit="1" customWidth="1"/>
    <col min="6133" max="6135" width="7.7109375" style="5" customWidth="1"/>
    <col min="6136" max="6136" width="6.42578125" style="5" bestFit="1" customWidth="1"/>
    <col min="6137" max="6137" width="8.42578125" style="5" bestFit="1" customWidth="1"/>
    <col min="6138" max="6138" width="8.140625" style="5" bestFit="1" customWidth="1"/>
    <col min="6139" max="6139" width="9.42578125" style="5" bestFit="1" customWidth="1"/>
    <col min="6140" max="6141" width="8.7109375" style="5" bestFit="1" customWidth="1"/>
    <col min="6142" max="6142" width="8.5703125" style="5" bestFit="1" customWidth="1"/>
    <col min="6143" max="6368" width="11.42578125" style="5"/>
    <col min="6369" max="6369" width="24.28515625" style="5" bestFit="1" customWidth="1"/>
    <col min="6370" max="6370" width="47" style="5" bestFit="1" customWidth="1"/>
    <col min="6371" max="6371" width="14.28515625" style="5" bestFit="1" customWidth="1"/>
    <col min="6372" max="6372" width="11.5703125" style="5" bestFit="1" customWidth="1"/>
    <col min="6373" max="6373" width="7.140625" style="5" bestFit="1" customWidth="1"/>
    <col min="6374" max="6374" width="9.42578125" style="5" bestFit="1" customWidth="1"/>
    <col min="6375" max="6375" width="7.7109375" style="5" bestFit="1" customWidth="1"/>
    <col min="6376" max="6379" width="7.85546875" style="5" customWidth="1"/>
    <col min="6380" max="6380" width="8.42578125" style="5" bestFit="1" customWidth="1"/>
    <col min="6381" max="6381" width="8.140625" style="5" customWidth="1"/>
    <col min="6382" max="6382" width="9.42578125" style="5" bestFit="1" customWidth="1"/>
    <col min="6383" max="6383" width="8.42578125" style="5" bestFit="1" customWidth="1"/>
    <col min="6384" max="6384" width="8.7109375" style="5" bestFit="1" customWidth="1"/>
    <col min="6385" max="6385" width="6.7109375" style="5" bestFit="1" customWidth="1"/>
    <col min="6386" max="6386" width="7.140625" style="5" bestFit="1" customWidth="1"/>
    <col min="6387" max="6387" width="9.42578125" style="5" bestFit="1" customWidth="1"/>
    <col min="6388" max="6388" width="7.7109375" style="5" bestFit="1" customWidth="1"/>
    <col min="6389" max="6391" width="7.7109375" style="5" customWidth="1"/>
    <col min="6392" max="6392" width="6.42578125" style="5" bestFit="1" customWidth="1"/>
    <col min="6393" max="6393" width="8.42578125" style="5" bestFit="1" customWidth="1"/>
    <col min="6394" max="6394" width="8.140625" style="5" bestFit="1" customWidth="1"/>
    <col min="6395" max="6395" width="9.42578125" style="5" bestFit="1" customWidth="1"/>
    <col min="6396" max="6397" width="8.7109375" style="5" bestFit="1" customWidth="1"/>
    <col min="6398" max="6398" width="8.5703125" style="5" bestFit="1" customWidth="1"/>
    <col min="6399" max="6624" width="11.42578125" style="5"/>
    <col min="6625" max="6625" width="24.28515625" style="5" bestFit="1" customWidth="1"/>
    <col min="6626" max="6626" width="47" style="5" bestFit="1" customWidth="1"/>
    <col min="6627" max="6627" width="14.28515625" style="5" bestFit="1" customWidth="1"/>
    <col min="6628" max="6628" width="11.5703125" style="5" bestFit="1" customWidth="1"/>
    <col min="6629" max="6629" width="7.140625" style="5" bestFit="1" customWidth="1"/>
    <col min="6630" max="6630" width="9.42578125" style="5" bestFit="1" customWidth="1"/>
    <col min="6631" max="6631" width="7.7109375" style="5" bestFit="1" customWidth="1"/>
    <col min="6632" max="6635" width="7.85546875" style="5" customWidth="1"/>
    <col min="6636" max="6636" width="8.42578125" style="5" bestFit="1" customWidth="1"/>
    <col min="6637" max="6637" width="8.140625" style="5" customWidth="1"/>
    <col min="6638" max="6638" width="9.42578125" style="5" bestFit="1" customWidth="1"/>
    <col min="6639" max="6639" width="8.42578125" style="5" bestFit="1" customWidth="1"/>
    <col min="6640" max="6640" width="8.7109375" style="5" bestFit="1" customWidth="1"/>
    <col min="6641" max="6641" width="6.7109375" style="5" bestFit="1" customWidth="1"/>
    <col min="6642" max="6642" width="7.140625" style="5" bestFit="1" customWidth="1"/>
    <col min="6643" max="6643" width="9.42578125" style="5" bestFit="1" customWidth="1"/>
    <col min="6644" max="6644" width="7.7109375" style="5" bestFit="1" customWidth="1"/>
    <col min="6645" max="6647" width="7.7109375" style="5" customWidth="1"/>
    <col min="6648" max="6648" width="6.42578125" style="5" bestFit="1" customWidth="1"/>
    <col min="6649" max="6649" width="8.42578125" style="5" bestFit="1" customWidth="1"/>
    <col min="6650" max="6650" width="8.140625" style="5" bestFit="1" customWidth="1"/>
    <col min="6651" max="6651" width="9.42578125" style="5" bestFit="1" customWidth="1"/>
    <col min="6652" max="6653" width="8.7109375" style="5" bestFit="1" customWidth="1"/>
    <col min="6654" max="6654" width="8.5703125" style="5" bestFit="1" customWidth="1"/>
    <col min="6655" max="6880" width="11.42578125" style="5"/>
    <col min="6881" max="6881" width="24.28515625" style="5" bestFit="1" customWidth="1"/>
    <col min="6882" max="6882" width="47" style="5" bestFit="1" customWidth="1"/>
    <col min="6883" max="6883" width="14.28515625" style="5" bestFit="1" customWidth="1"/>
    <col min="6884" max="6884" width="11.5703125" style="5" bestFit="1" customWidth="1"/>
    <col min="6885" max="6885" width="7.140625" style="5" bestFit="1" customWidth="1"/>
    <col min="6886" max="6886" width="9.42578125" style="5" bestFit="1" customWidth="1"/>
    <col min="6887" max="6887" width="7.7109375" style="5" bestFit="1" customWidth="1"/>
    <col min="6888" max="6891" width="7.85546875" style="5" customWidth="1"/>
    <col min="6892" max="6892" width="8.42578125" style="5" bestFit="1" customWidth="1"/>
    <col min="6893" max="6893" width="8.140625" style="5" customWidth="1"/>
    <col min="6894" max="6894" width="9.42578125" style="5" bestFit="1" customWidth="1"/>
    <col min="6895" max="6895" width="8.42578125" style="5" bestFit="1" customWidth="1"/>
    <col min="6896" max="6896" width="8.7109375" style="5" bestFit="1" customWidth="1"/>
    <col min="6897" max="6897" width="6.7109375" style="5" bestFit="1" customWidth="1"/>
    <col min="6898" max="6898" width="7.140625" style="5" bestFit="1" customWidth="1"/>
    <col min="6899" max="6899" width="9.42578125" style="5" bestFit="1" customWidth="1"/>
    <col min="6900" max="6900" width="7.7109375" style="5" bestFit="1" customWidth="1"/>
    <col min="6901" max="6903" width="7.7109375" style="5" customWidth="1"/>
    <col min="6904" max="6904" width="6.42578125" style="5" bestFit="1" customWidth="1"/>
    <col min="6905" max="6905" width="8.42578125" style="5" bestFit="1" customWidth="1"/>
    <col min="6906" max="6906" width="8.140625" style="5" bestFit="1" customWidth="1"/>
    <col min="6907" max="6907" width="9.42578125" style="5" bestFit="1" customWidth="1"/>
    <col min="6908" max="6909" width="8.7109375" style="5" bestFit="1" customWidth="1"/>
    <col min="6910" max="6910" width="8.5703125" style="5" bestFit="1" customWidth="1"/>
    <col min="6911" max="7136" width="11.42578125" style="5"/>
    <col min="7137" max="7137" width="24.28515625" style="5" bestFit="1" customWidth="1"/>
    <col min="7138" max="7138" width="47" style="5" bestFit="1" customWidth="1"/>
    <col min="7139" max="7139" width="14.28515625" style="5" bestFit="1" customWidth="1"/>
    <col min="7140" max="7140" width="11.5703125" style="5" bestFit="1" customWidth="1"/>
    <col min="7141" max="7141" width="7.140625" style="5" bestFit="1" customWidth="1"/>
    <col min="7142" max="7142" width="9.42578125" style="5" bestFit="1" customWidth="1"/>
    <col min="7143" max="7143" width="7.7109375" style="5" bestFit="1" customWidth="1"/>
    <col min="7144" max="7147" width="7.85546875" style="5" customWidth="1"/>
    <col min="7148" max="7148" width="8.42578125" style="5" bestFit="1" customWidth="1"/>
    <col min="7149" max="7149" width="8.140625" style="5" customWidth="1"/>
    <col min="7150" max="7150" width="9.42578125" style="5" bestFit="1" customWidth="1"/>
    <col min="7151" max="7151" width="8.42578125" style="5" bestFit="1" customWidth="1"/>
    <col min="7152" max="7152" width="8.7109375" style="5" bestFit="1" customWidth="1"/>
    <col min="7153" max="7153" width="6.7109375" style="5" bestFit="1" customWidth="1"/>
    <col min="7154" max="7154" width="7.140625" style="5" bestFit="1" customWidth="1"/>
    <col min="7155" max="7155" width="9.42578125" style="5" bestFit="1" customWidth="1"/>
    <col min="7156" max="7156" width="7.7109375" style="5" bestFit="1" customWidth="1"/>
    <col min="7157" max="7159" width="7.7109375" style="5" customWidth="1"/>
    <col min="7160" max="7160" width="6.42578125" style="5" bestFit="1" customWidth="1"/>
    <col min="7161" max="7161" width="8.42578125" style="5" bestFit="1" customWidth="1"/>
    <col min="7162" max="7162" width="8.140625" style="5" bestFit="1" customWidth="1"/>
    <col min="7163" max="7163" width="9.42578125" style="5" bestFit="1" customWidth="1"/>
    <col min="7164" max="7165" width="8.7109375" style="5" bestFit="1" customWidth="1"/>
    <col min="7166" max="7166" width="8.5703125" style="5" bestFit="1" customWidth="1"/>
    <col min="7167" max="7392" width="11.42578125" style="5"/>
    <col min="7393" max="7393" width="24.28515625" style="5" bestFit="1" customWidth="1"/>
    <col min="7394" max="7394" width="47" style="5" bestFit="1" customWidth="1"/>
    <col min="7395" max="7395" width="14.28515625" style="5" bestFit="1" customWidth="1"/>
    <col min="7396" max="7396" width="11.5703125" style="5" bestFit="1" customWidth="1"/>
    <col min="7397" max="7397" width="7.140625" style="5" bestFit="1" customWidth="1"/>
    <col min="7398" max="7398" width="9.42578125" style="5" bestFit="1" customWidth="1"/>
    <col min="7399" max="7399" width="7.7109375" style="5" bestFit="1" customWidth="1"/>
    <col min="7400" max="7403" width="7.85546875" style="5" customWidth="1"/>
    <col min="7404" max="7404" width="8.42578125" style="5" bestFit="1" customWidth="1"/>
    <col min="7405" max="7405" width="8.140625" style="5" customWidth="1"/>
    <col min="7406" max="7406" width="9.42578125" style="5" bestFit="1" customWidth="1"/>
    <col min="7407" max="7407" width="8.42578125" style="5" bestFit="1" customWidth="1"/>
    <col min="7408" max="7408" width="8.7109375" style="5" bestFit="1" customWidth="1"/>
    <col min="7409" max="7409" width="6.7109375" style="5" bestFit="1" customWidth="1"/>
    <col min="7410" max="7410" width="7.140625" style="5" bestFit="1" customWidth="1"/>
    <col min="7411" max="7411" width="9.42578125" style="5" bestFit="1" customWidth="1"/>
    <col min="7412" max="7412" width="7.7109375" style="5" bestFit="1" customWidth="1"/>
    <col min="7413" max="7415" width="7.7109375" style="5" customWidth="1"/>
    <col min="7416" max="7416" width="6.42578125" style="5" bestFit="1" customWidth="1"/>
    <col min="7417" max="7417" width="8.42578125" style="5" bestFit="1" customWidth="1"/>
    <col min="7418" max="7418" width="8.140625" style="5" bestFit="1" customWidth="1"/>
    <col min="7419" max="7419" width="9.42578125" style="5" bestFit="1" customWidth="1"/>
    <col min="7420" max="7421" width="8.7109375" style="5" bestFit="1" customWidth="1"/>
    <col min="7422" max="7422" width="8.5703125" style="5" bestFit="1" customWidth="1"/>
    <col min="7423" max="7648" width="11.42578125" style="5"/>
    <col min="7649" max="7649" width="24.28515625" style="5" bestFit="1" customWidth="1"/>
    <col min="7650" max="7650" width="47" style="5" bestFit="1" customWidth="1"/>
    <col min="7651" max="7651" width="14.28515625" style="5" bestFit="1" customWidth="1"/>
    <col min="7652" max="7652" width="11.5703125" style="5" bestFit="1" customWidth="1"/>
    <col min="7653" max="7653" width="7.140625" style="5" bestFit="1" customWidth="1"/>
    <col min="7654" max="7654" width="9.42578125" style="5" bestFit="1" customWidth="1"/>
    <col min="7655" max="7655" width="7.7109375" style="5" bestFit="1" customWidth="1"/>
    <col min="7656" max="7659" width="7.85546875" style="5" customWidth="1"/>
    <col min="7660" max="7660" width="8.42578125" style="5" bestFit="1" customWidth="1"/>
    <col min="7661" max="7661" width="8.140625" style="5" customWidth="1"/>
    <col min="7662" max="7662" width="9.42578125" style="5" bestFit="1" customWidth="1"/>
    <col min="7663" max="7663" width="8.42578125" style="5" bestFit="1" customWidth="1"/>
    <col min="7664" max="7664" width="8.7109375" style="5" bestFit="1" customWidth="1"/>
    <col min="7665" max="7665" width="6.7109375" style="5" bestFit="1" customWidth="1"/>
    <col min="7666" max="7666" width="7.140625" style="5" bestFit="1" customWidth="1"/>
    <col min="7667" max="7667" width="9.42578125" style="5" bestFit="1" customWidth="1"/>
    <col min="7668" max="7668" width="7.7109375" style="5" bestFit="1" customWidth="1"/>
    <col min="7669" max="7671" width="7.7109375" style="5" customWidth="1"/>
    <col min="7672" max="7672" width="6.42578125" style="5" bestFit="1" customWidth="1"/>
    <col min="7673" max="7673" width="8.42578125" style="5" bestFit="1" customWidth="1"/>
    <col min="7674" max="7674" width="8.140625" style="5" bestFit="1" customWidth="1"/>
    <col min="7675" max="7675" width="9.42578125" style="5" bestFit="1" customWidth="1"/>
    <col min="7676" max="7677" width="8.7109375" style="5" bestFit="1" customWidth="1"/>
    <col min="7678" max="7678" width="8.5703125" style="5" bestFit="1" customWidth="1"/>
    <col min="7679" max="7904" width="11.42578125" style="5"/>
    <col min="7905" max="7905" width="24.28515625" style="5" bestFit="1" customWidth="1"/>
    <col min="7906" max="7906" width="47" style="5" bestFit="1" customWidth="1"/>
    <col min="7907" max="7907" width="14.28515625" style="5" bestFit="1" customWidth="1"/>
    <col min="7908" max="7908" width="11.5703125" style="5" bestFit="1" customWidth="1"/>
    <col min="7909" max="7909" width="7.140625" style="5" bestFit="1" customWidth="1"/>
    <col min="7910" max="7910" width="9.42578125" style="5" bestFit="1" customWidth="1"/>
    <col min="7911" max="7911" width="7.7109375" style="5" bestFit="1" customWidth="1"/>
    <col min="7912" max="7915" width="7.85546875" style="5" customWidth="1"/>
    <col min="7916" max="7916" width="8.42578125" style="5" bestFit="1" customWidth="1"/>
    <col min="7917" max="7917" width="8.140625" style="5" customWidth="1"/>
    <col min="7918" max="7918" width="9.42578125" style="5" bestFit="1" customWidth="1"/>
    <col min="7919" max="7919" width="8.42578125" style="5" bestFit="1" customWidth="1"/>
    <col min="7920" max="7920" width="8.7109375" style="5" bestFit="1" customWidth="1"/>
    <col min="7921" max="7921" width="6.7109375" style="5" bestFit="1" customWidth="1"/>
    <col min="7922" max="7922" width="7.140625" style="5" bestFit="1" customWidth="1"/>
    <col min="7923" max="7923" width="9.42578125" style="5" bestFit="1" customWidth="1"/>
    <col min="7924" max="7924" width="7.7109375" style="5" bestFit="1" customWidth="1"/>
    <col min="7925" max="7927" width="7.7109375" style="5" customWidth="1"/>
    <col min="7928" max="7928" width="6.42578125" style="5" bestFit="1" customWidth="1"/>
    <col min="7929" max="7929" width="8.42578125" style="5" bestFit="1" customWidth="1"/>
    <col min="7930" max="7930" width="8.140625" style="5" bestFit="1" customWidth="1"/>
    <col min="7931" max="7931" width="9.42578125" style="5" bestFit="1" customWidth="1"/>
    <col min="7932" max="7933" width="8.7109375" style="5" bestFit="1" customWidth="1"/>
    <col min="7934" max="7934" width="8.5703125" style="5" bestFit="1" customWidth="1"/>
    <col min="7935" max="8160" width="11.42578125" style="5"/>
    <col min="8161" max="8161" width="24.28515625" style="5" bestFit="1" customWidth="1"/>
    <col min="8162" max="8162" width="47" style="5" bestFit="1" customWidth="1"/>
    <col min="8163" max="8163" width="14.28515625" style="5" bestFit="1" customWidth="1"/>
    <col min="8164" max="8164" width="11.5703125" style="5" bestFit="1" customWidth="1"/>
    <col min="8165" max="8165" width="7.140625" style="5" bestFit="1" customWidth="1"/>
    <col min="8166" max="8166" width="9.42578125" style="5" bestFit="1" customWidth="1"/>
    <col min="8167" max="8167" width="7.7109375" style="5" bestFit="1" customWidth="1"/>
    <col min="8168" max="8171" width="7.85546875" style="5" customWidth="1"/>
    <col min="8172" max="8172" width="8.42578125" style="5" bestFit="1" customWidth="1"/>
    <col min="8173" max="8173" width="8.140625" style="5" customWidth="1"/>
    <col min="8174" max="8174" width="9.42578125" style="5" bestFit="1" customWidth="1"/>
    <col min="8175" max="8175" width="8.42578125" style="5" bestFit="1" customWidth="1"/>
    <col min="8176" max="8176" width="8.7109375" style="5" bestFit="1" customWidth="1"/>
    <col min="8177" max="8177" width="6.7109375" style="5" bestFit="1" customWidth="1"/>
    <col min="8178" max="8178" width="7.140625" style="5" bestFit="1" customWidth="1"/>
    <col min="8179" max="8179" width="9.42578125" style="5" bestFit="1" customWidth="1"/>
    <col min="8180" max="8180" width="7.7109375" style="5" bestFit="1" customWidth="1"/>
    <col min="8181" max="8183" width="7.7109375" style="5" customWidth="1"/>
    <col min="8184" max="8184" width="6.42578125" style="5" bestFit="1" customWidth="1"/>
    <col min="8185" max="8185" width="8.42578125" style="5" bestFit="1" customWidth="1"/>
    <col min="8186" max="8186" width="8.140625" style="5" bestFit="1" customWidth="1"/>
    <col min="8187" max="8187" width="9.42578125" style="5" bestFit="1" customWidth="1"/>
    <col min="8188" max="8189" width="8.7109375" style="5" bestFit="1" customWidth="1"/>
    <col min="8190" max="8190" width="8.5703125" style="5" bestFit="1" customWidth="1"/>
    <col min="8191" max="8416" width="11.42578125" style="5"/>
    <col min="8417" max="8417" width="24.28515625" style="5" bestFit="1" customWidth="1"/>
    <col min="8418" max="8418" width="47" style="5" bestFit="1" customWidth="1"/>
    <col min="8419" max="8419" width="14.28515625" style="5" bestFit="1" customWidth="1"/>
    <col min="8420" max="8420" width="11.5703125" style="5" bestFit="1" customWidth="1"/>
    <col min="8421" max="8421" width="7.140625" style="5" bestFit="1" customWidth="1"/>
    <col min="8422" max="8422" width="9.42578125" style="5" bestFit="1" customWidth="1"/>
    <col min="8423" max="8423" width="7.7109375" style="5" bestFit="1" customWidth="1"/>
    <col min="8424" max="8427" width="7.85546875" style="5" customWidth="1"/>
    <col min="8428" max="8428" width="8.42578125" style="5" bestFit="1" customWidth="1"/>
    <col min="8429" max="8429" width="8.140625" style="5" customWidth="1"/>
    <col min="8430" max="8430" width="9.42578125" style="5" bestFit="1" customWidth="1"/>
    <col min="8431" max="8431" width="8.42578125" style="5" bestFit="1" customWidth="1"/>
    <col min="8432" max="8432" width="8.7109375" style="5" bestFit="1" customWidth="1"/>
    <col min="8433" max="8433" width="6.7109375" style="5" bestFit="1" customWidth="1"/>
    <col min="8434" max="8434" width="7.140625" style="5" bestFit="1" customWidth="1"/>
    <col min="8435" max="8435" width="9.42578125" style="5" bestFit="1" customWidth="1"/>
    <col min="8436" max="8436" width="7.7109375" style="5" bestFit="1" customWidth="1"/>
    <col min="8437" max="8439" width="7.7109375" style="5" customWidth="1"/>
    <col min="8440" max="8440" width="6.42578125" style="5" bestFit="1" customWidth="1"/>
    <col min="8441" max="8441" width="8.42578125" style="5" bestFit="1" customWidth="1"/>
    <col min="8442" max="8442" width="8.140625" style="5" bestFit="1" customWidth="1"/>
    <col min="8443" max="8443" width="9.42578125" style="5" bestFit="1" customWidth="1"/>
    <col min="8444" max="8445" width="8.7109375" style="5" bestFit="1" customWidth="1"/>
    <col min="8446" max="8446" width="8.5703125" style="5" bestFit="1" customWidth="1"/>
    <col min="8447" max="8672" width="11.42578125" style="5"/>
    <col min="8673" max="8673" width="24.28515625" style="5" bestFit="1" customWidth="1"/>
    <col min="8674" max="8674" width="47" style="5" bestFit="1" customWidth="1"/>
    <col min="8675" max="8675" width="14.28515625" style="5" bestFit="1" customWidth="1"/>
    <col min="8676" max="8676" width="11.5703125" style="5" bestFit="1" customWidth="1"/>
    <col min="8677" max="8677" width="7.140625" style="5" bestFit="1" customWidth="1"/>
    <col min="8678" max="8678" width="9.42578125" style="5" bestFit="1" customWidth="1"/>
    <col min="8679" max="8679" width="7.7109375" style="5" bestFit="1" customWidth="1"/>
    <col min="8680" max="8683" width="7.85546875" style="5" customWidth="1"/>
    <col min="8684" max="8684" width="8.42578125" style="5" bestFit="1" customWidth="1"/>
    <col min="8685" max="8685" width="8.140625" style="5" customWidth="1"/>
    <col min="8686" max="8686" width="9.42578125" style="5" bestFit="1" customWidth="1"/>
    <col min="8687" max="8687" width="8.42578125" style="5" bestFit="1" customWidth="1"/>
    <col min="8688" max="8688" width="8.7109375" style="5" bestFit="1" customWidth="1"/>
    <col min="8689" max="8689" width="6.7109375" style="5" bestFit="1" customWidth="1"/>
    <col min="8690" max="8690" width="7.140625" style="5" bestFit="1" customWidth="1"/>
    <col min="8691" max="8691" width="9.42578125" style="5" bestFit="1" customWidth="1"/>
    <col min="8692" max="8692" width="7.7109375" style="5" bestFit="1" customWidth="1"/>
    <col min="8693" max="8695" width="7.7109375" style="5" customWidth="1"/>
    <col min="8696" max="8696" width="6.42578125" style="5" bestFit="1" customWidth="1"/>
    <col min="8697" max="8697" width="8.42578125" style="5" bestFit="1" customWidth="1"/>
    <col min="8698" max="8698" width="8.140625" style="5" bestFit="1" customWidth="1"/>
    <col min="8699" max="8699" width="9.42578125" style="5" bestFit="1" customWidth="1"/>
    <col min="8700" max="8701" width="8.7109375" style="5" bestFit="1" customWidth="1"/>
    <col min="8702" max="8702" width="8.5703125" style="5" bestFit="1" customWidth="1"/>
    <col min="8703" max="8928" width="11.42578125" style="5"/>
    <col min="8929" max="8929" width="24.28515625" style="5" bestFit="1" customWidth="1"/>
    <col min="8930" max="8930" width="47" style="5" bestFit="1" customWidth="1"/>
    <col min="8931" max="8931" width="14.28515625" style="5" bestFit="1" customWidth="1"/>
    <col min="8932" max="8932" width="11.5703125" style="5" bestFit="1" customWidth="1"/>
    <col min="8933" max="8933" width="7.140625" style="5" bestFit="1" customWidth="1"/>
    <col min="8934" max="8934" width="9.42578125" style="5" bestFit="1" customWidth="1"/>
    <col min="8935" max="8935" width="7.7109375" style="5" bestFit="1" customWidth="1"/>
    <col min="8936" max="8939" width="7.85546875" style="5" customWidth="1"/>
    <col min="8940" max="8940" width="8.42578125" style="5" bestFit="1" customWidth="1"/>
    <col min="8941" max="8941" width="8.140625" style="5" customWidth="1"/>
    <col min="8942" max="8942" width="9.42578125" style="5" bestFit="1" customWidth="1"/>
    <col min="8943" max="8943" width="8.42578125" style="5" bestFit="1" customWidth="1"/>
    <col min="8944" max="8944" width="8.7109375" style="5" bestFit="1" customWidth="1"/>
    <col min="8945" max="8945" width="6.7109375" style="5" bestFit="1" customWidth="1"/>
    <col min="8946" max="8946" width="7.140625" style="5" bestFit="1" customWidth="1"/>
    <col min="8947" max="8947" width="9.42578125" style="5" bestFit="1" customWidth="1"/>
    <col min="8948" max="8948" width="7.7109375" style="5" bestFit="1" customWidth="1"/>
    <col min="8949" max="8951" width="7.7109375" style="5" customWidth="1"/>
    <col min="8952" max="8952" width="6.42578125" style="5" bestFit="1" customWidth="1"/>
    <col min="8953" max="8953" width="8.42578125" style="5" bestFit="1" customWidth="1"/>
    <col min="8954" max="8954" width="8.140625" style="5" bestFit="1" customWidth="1"/>
    <col min="8955" max="8955" width="9.42578125" style="5" bestFit="1" customWidth="1"/>
    <col min="8956" max="8957" width="8.7109375" style="5" bestFit="1" customWidth="1"/>
    <col min="8958" max="8958" width="8.5703125" style="5" bestFit="1" customWidth="1"/>
    <col min="8959" max="9184" width="11.42578125" style="5"/>
    <col min="9185" max="9185" width="24.28515625" style="5" bestFit="1" customWidth="1"/>
    <col min="9186" max="9186" width="47" style="5" bestFit="1" customWidth="1"/>
    <col min="9187" max="9187" width="14.28515625" style="5" bestFit="1" customWidth="1"/>
    <col min="9188" max="9188" width="11.5703125" style="5" bestFit="1" customWidth="1"/>
    <col min="9189" max="9189" width="7.140625" style="5" bestFit="1" customWidth="1"/>
    <col min="9190" max="9190" width="9.42578125" style="5" bestFit="1" customWidth="1"/>
    <col min="9191" max="9191" width="7.7109375" style="5" bestFit="1" customWidth="1"/>
    <col min="9192" max="9195" width="7.85546875" style="5" customWidth="1"/>
    <col min="9196" max="9196" width="8.42578125" style="5" bestFit="1" customWidth="1"/>
    <col min="9197" max="9197" width="8.140625" style="5" customWidth="1"/>
    <col min="9198" max="9198" width="9.42578125" style="5" bestFit="1" customWidth="1"/>
    <col min="9199" max="9199" width="8.42578125" style="5" bestFit="1" customWidth="1"/>
    <col min="9200" max="9200" width="8.7109375" style="5" bestFit="1" customWidth="1"/>
    <col min="9201" max="9201" width="6.7109375" style="5" bestFit="1" customWidth="1"/>
    <col min="9202" max="9202" width="7.140625" style="5" bestFit="1" customWidth="1"/>
    <col min="9203" max="9203" width="9.42578125" style="5" bestFit="1" customWidth="1"/>
    <col min="9204" max="9204" width="7.7109375" style="5" bestFit="1" customWidth="1"/>
    <col min="9205" max="9207" width="7.7109375" style="5" customWidth="1"/>
    <col min="9208" max="9208" width="6.42578125" style="5" bestFit="1" customWidth="1"/>
    <col min="9209" max="9209" width="8.42578125" style="5" bestFit="1" customWidth="1"/>
    <col min="9210" max="9210" width="8.140625" style="5" bestFit="1" customWidth="1"/>
    <col min="9211" max="9211" width="9.42578125" style="5" bestFit="1" customWidth="1"/>
    <col min="9212" max="9213" width="8.7109375" style="5" bestFit="1" customWidth="1"/>
    <col min="9214" max="9214" width="8.5703125" style="5" bestFit="1" customWidth="1"/>
    <col min="9215" max="9440" width="11.42578125" style="5"/>
    <col min="9441" max="9441" width="24.28515625" style="5" bestFit="1" customWidth="1"/>
    <col min="9442" max="9442" width="47" style="5" bestFit="1" customWidth="1"/>
    <col min="9443" max="9443" width="14.28515625" style="5" bestFit="1" customWidth="1"/>
    <col min="9444" max="9444" width="11.5703125" style="5" bestFit="1" customWidth="1"/>
    <col min="9445" max="9445" width="7.140625" style="5" bestFit="1" customWidth="1"/>
    <col min="9446" max="9446" width="9.42578125" style="5" bestFit="1" customWidth="1"/>
    <col min="9447" max="9447" width="7.7109375" style="5" bestFit="1" customWidth="1"/>
    <col min="9448" max="9451" width="7.85546875" style="5" customWidth="1"/>
    <col min="9452" max="9452" width="8.42578125" style="5" bestFit="1" customWidth="1"/>
    <col min="9453" max="9453" width="8.140625" style="5" customWidth="1"/>
    <col min="9454" max="9454" width="9.42578125" style="5" bestFit="1" customWidth="1"/>
    <col min="9455" max="9455" width="8.42578125" style="5" bestFit="1" customWidth="1"/>
    <col min="9456" max="9456" width="8.7109375" style="5" bestFit="1" customWidth="1"/>
    <col min="9457" max="9457" width="6.7109375" style="5" bestFit="1" customWidth="1"/>
    <col min="9458" max="9458" width="7.140625" style="5" bestFit="1" customWidth="1"/>
    <col min="9459" max="9459" width="9.42578125" style="5" bestFit="1" customWidth="1"/>
    <col min="9460" max="9460" width="7.7109375" style="5" bestFit="1" customWidth="1"/>
    <col min="9461" max="9463" width="7.7109375" style="5" customWidth="1"/>
    <col min="9464" max="9464" width="6.42578125" style="5" bestFit="1" customWidth="1"/>
    <col min="9465" max="9465" width="8.42578125" style="5" bestFit="1" customWidth="1"/>
    <col min="9466" max="9466" width="8.140625" style="5" bestFit="1" customWidth="1"/>
    <col min="9467" max="9467" width="9.42578125" style="5" bestFit="1" customWidth="1"/>
    <col min="9468" max="9469" width="8.7109375" style="5" bestFit="1" customWidth="1"/>
    <col min="9470" max="9470" width="8.5703125" style="5" bestFit="1" customWidth="1"/>
    <col min="9471" max="9696" width="11.42578125" style="5"/>
    <col min="9697" max="9697" width="24.28515625" style="5" bestFit="1" customWidth="1"/>
    <col min="9698" max="9698" width="47" style="5" bestFit="1" customWidth="1"/>
    <col min="9699" max="9699" width="14.28515625" style="5" bestFit="1" customWidth="1"/>
    <col min="9700" max="9700" width="11.5703125" style="5" bestFit="1" customWidth="1"/>
    <col min="9701" max="9701" width="7.140625" style="5" bestFit="1" customWidth="1"/>
    <col min="9702" max="9702" width="9.42578125" style="5" bestFit="1" customWidth="1"/>
    <col min="9703" max="9703" width="7.7109375" style="5" bestFit="1" customWidth="1"/>
    <col min="9704" max="9707" width="7.85546875" style="5" customWidth="1"/>
    <col min="9708" max="9708" width="8.42578125" style="5" bestFit="1" customWidth="1"/>
    <col min="9709" max="9709" width="8.140625" style="5" customWidth="1"/>
    <col min="9710" max="9710" width="9.42578125" style="5" bestFit="1" customWidth="1"/>
    <col min="9711" max="9711" width="8.42578125" style="5" bestFit="1" customWidth="1"/>
    <col min="9712" max="9712" width="8.7109375" style="5" bestFit="1" customWidth="1"/>
    <col min="9713" max="9713" width="6.7109375" style="5" bestFit="1" customWidth="1"/>
    <col min="9714" max="9714" width="7.140625" style="5" bestFit="1" customWidth="1"/>
    <col min="9715" max="9715" width="9.42578125" style="5" bestFit="1" customWidth="1"/>
    <col min="9716" max="9716" width="7.7109375" style="5" bestFit="1" customWidth="1"/>
    <col min="9717" max="9719" width="7.7109375" style="5" customWidth="1"/>
    <col min="9720" max="9720" width="6.42578125" style="5" bestFit="1" customWidth="1"/>
    <col min="9721" max="9721" width="8.42578125" style="5" bestFit="1" customWidth="1"/>
    <col min="9722" max="9722" width="8.140625" style="5" bestFit="1" customWidth="1"/>
    <col min="9723" max="9723" width="9.42578125" style="5" bestFit="1" customWidth="1"/>
    <col min="9724" max="9725" width="8.7109375" style="5" bestFit="1" customWidth="1"/>
    <col min="9726" max="9726" width="8.5703125" style="5" bestFit="1" customWidth="1"/>
    <col min="9727" max="9952" width="11.42578125" style="5"/>
    <col min="9953" max="9953" width="24.28515625" style="5" bestFit="1" customWidth="1"/>
    <col min="9954" max="9954" width="47" style="5" bestFit="1" customWidth="1"/>
    <col min="9955" max="9955" width="14.28515625" style="5" bestFit="1" customWidth="1"/>
    <col min="9956" max="9956" width="11.5703125" style="5" bestFit="1" customWidth="1"/>
    <col min="9957" max="9957" width="7.140625" style="5" bestFit="1" customWidth="1"/>
    <col min="9958" max="9958" width="9.42578125" style="5" bestFit="1" customWidth="1"/>
    <col min="9959" max="9959" width="7.7109375" style="5" bestFit="1" customWidth="1"/>
    <col min="9960" max="9963" width="7.85546875" style="5" customWidth="1"/>
    <col min="9964" max="9964" width="8.42578125" style="5" bestFit="1" customWidth="1"/>
    <col min="9965" max="9965" width="8.140625" style="5" customWidth="1"/>
    <col min="9966" max="9966" width="9.42578125" style="5" bestFit="1" customWidth="1"/>
    <col min="9967" max="9967" width="8.42578125" style="5" bestFit="1" customWidth="1"/>
    <col min="9968" max="9968" width="8.7109375" style="5" bestFit="1" customWidth="1"/>
    <col min="9969" max="9969" width="6.7109375" style="5" bestFit="1" customWidth="1"/>
    <col min="9970" max="9970" width="7.140625" style="5" bestFit="1" customWidth="1"/>
    <col min="9971" max="9971" width="9.42578125" style="5" bestFit="1" customWidth="1"/>
    <col min="9972" max="9972" width="7.7109375" style="5" bestFit="1" customWidth="1"/>
    <col min="9973" max="9975" width="7.7109375" style="5" customWidth="1"/>
    <col min="9976" max="9976" width="6.42578125" style="5" bestFit="1" customWidth="1"/>
    <col min="9977" max="9977" width="8.42578125" style="5" bestFit="1" customWidth="1"/>
    <col min="9978" max="9978" width="8.140625" style="5" bestFit="1" customWidth="1"/>
    <col min="9979" max="9979" width="9.42578125" style="5" bestFit="1" customWidth="1"/>
    <col min="9980" max="9981" width="8.7109375" style="5" bestFit="1" customWidth="1"/>
    <col min="9982" max="9982" width="8.5703125" style="5" bestFit="1" customWidth="1"/>
    <col min="9983" max="10208" width="11.42578125" style="5"/>
    <col min="10209" max="10209" width="24.28515625" style="5" bestFit="1" customWidth="1"/>
    <col min="10210" max="10210" width="47" style="5" bestFit="1" customWidth="1"/>
    <col min="10211" max="10211" width="14.28515625" style="5" bestFit="1" customWidth="1"/>
    <col min="10212" max="10212" width="11.5703125" style="5" bestFit="1" customWidth="1"/>
    <col min="10213" max="10213" width="7.140625" style="5" bestFit="1" customWidth="1"/>
    <col min="10214" max="10214" width="9.42578125" style="5" bestFit="1" customWidth="1"/>
    <col min="10215" max="10215" width="7.7109375" style="5" bestFit="1" customWidth="1"/>
    <col min="10216" max="10219" width="7.85546875" style="5" customWidth="1"/>
    <col min="10220" max="10220" width="8.42578125" style="5" bestFit="1" customWidth="1"/>
    <col min="10221" max="10221" width="8.140625" style="5" customWidth="1"/>
    <col min="10222" max="10222" width="9.42578125" style="5" bestFit="1" customWidth="1"/>
    <col min="10223" max="10223" width="8.42578125" style="5" bestFit="1" customWidth="1"/>
    <col min="10224" max="10224" width="8.7109375" style="5" bestFit="1" customWidth="1"/>
    <col min="10225" max="10225" width="6.7109375" style="5" bestFit="1" customWidth="1"/>
    <col min="10226" max="10226" width="7.140625" style="5" bestFit="1" customWidth="1"/>
    <col min="10227" max="10227" width="9.42578125" style="5" bestFit="1" customWidth="1"/>
    <col min="10228" max="10228" width="7.7109375" style="5" bestFit="1" customWidth="1"/>
    <col min="10229" max="10231" width="7.7109375" style="5" customWidth="1"/>
    <col min="10232" max="10232" width="6.42578125" style="5" bestFit="1" customWidth="1"/>
    <col min="10233" max="10233" width="8.42578125" style="5" bestFit="1" customWidth="1"/>
    <col min="10234" max="10234" width="8.140625" style="5" bestFit="1" customWidth="1"/>
    <col min="10235" max="10235" width="9.42578125" style="5" bestFit="1" customWidth="1"/>
    <col min="10236" max="10237" width="8.7109375" style="5" bestFit="1" customWidth="1"/>
    <col min="10238" max="10238" width="8.5703125" style="5" bestFit="1" customWidth="1"/>
    <col min="10239" max="10464" width="11.42578125" style="5"/>
    <col min="10465" max="10465" width="24.28515625" style="5" bestFit="1" customWidth="1"/>
    <col min="10466" max="10466" width="47" style="5" bestFit="1" customWidth="1"/>
    <col min="10467" max="10467" width="14.28515625" style="5" bestFit="1" customWidth="1"/>
    <col min="10468" max="10468" width="11.5703125" style="5" bestFit="1" customWidth="1"/>
    <col min="10469" max="10469" width="7.140625" style="5" bestFit="1" customWidth="1"/>
    <col min="10470" max="10470" width="9.42578125" style="5" bestFit="1" customWidth="1"/>
    <col min="10471" max="10471" width="7.7109375" style="5" bestFit="1" customWidth="1"/>
    <col min="10472" max="10475" width="7.85546875" style="5" customWidth="1"/>
    <col min="10476" max="10476" width="8.42578125" style="5" bestFit="1" customWidth="1"/>
    <col min="10477" max="10477" width="8.140625" style="5" customWidth="1"/>
    <col min="10478" max="10478" width="9.42578125" style="5" bestFit="1" customWidth="1"/>
    <col min="10479" max="10479" width="8.42578125" style="5" bestFit="1" customWidth="1"/>
    <col min="10480" max="10480" width="8.7109375" style="5" bestFit="1" customWidth="1"/>
    <col min="10481" max="10481" width="6.7109375" style="5" bestFit="1" customWidth="1"/>
    <col min="10482" max="10482" width="7.140625" style="5" bestFit="1" customWidth="1"/>
    <col min="10483" max="10483" width="9.42578125" style="5" bestFit="1" customWidth="1"/>
    <col min="10484" max="10484" width="7.7109375" style="5" bestFit="1" customWidth="1"/>
    <col min="10485" max="10487" width="7.7109375" style="5" customWidth="1"/>
    <col min="10488" max="10488" width="6.42578125" style="5" bestFit="1" customWidth="1"/>
    <col min="10489" max="10489" width="8.42578125" style="5" bestFit="1" customWidth="1"/>
    <col min="10490" max="10490" width="8.140625" style="5" bestFit="1" customWidth="1"/>
    <col min="10491" max="10491" width="9.42578125" style="5" bestFit="1" customWidth="1"/>
    <col min="10492" max="10493" width="8.7109375" style="5" bestFit="1" customWidth="1"/>
    <col min="10494" max="10494" width="8.5703125" style="5" bestFit="1" customWidth="1"/>
    <col min="10495" max="10720" width="11.42578125" style="5"/>
    <col min="10721" max="10721" width="24.28515625" style="5" bestFit="1" customWidth="1"/>
    <col min="10722" max="10722" width="47" style="5" bestFit="1" customWidth="1"/>
    <col min="10723" max="10723" width="14.28515625" style="5" bestFit="1" customWidth="1"/>
    <col min="10724" max="10724" width="11.5703125" style="5" bestFit="1" customWidth="1"/>
    <col min="10725" max="10725" width="7.140625" style="5" bestFit="1" customWidth="1"/>
    <col min="10726" max="10726" width="9.42578125" style="5" bestFit="1" customWidth="1"/>
    <col min="10727" max="10727" width="7.7109375" style="5" bestFit="1" customWidth="1"/>
    <col min="10728" max="10731" width="7.85546875" style="5" customWidth="1"/>
    <col min="10732" max="10732" width="8.42578125" style="5" bestFit="1" customWidth="1"/>
    <col min="10733" max="10733" width="8.140625" style="5" customWidth="1"/>
    <col min="10734" max="10734" width="9.42578125" style="5" bestFit="1" customWidth="1"/>
    <col min="10735" max="10735" width="8.42578125" style="5" bestFit="1" customWidth="1"/>
    <col min="10736" max="10736" width="8.7109375" style="5" bestFit="1" customWidth="1"/>
    <col min="10737" max="10737" width="6.7109375" style="5" bestFit="1" customWidth="1"/>
    <col min="10738" max="10738" width="7.140625" style="5" bestFit="1" customWidth="1"/>
    <col min="10739" max="10739" width="9.42578125" style="5" bestFit="1" customWidth="1"/>
    <col min="10740" max="10740" width="7.7109375" style="5" bestFit="1" customWidth="1"/>
    <col min="10741" max="10743" width="7.7109375" style="5" customWidth="1"/>
    <col min="10744" max="10744" width="6.42578125" style="5" bestFit="1" customWidth="1"/>
    <col min="10745" max="10745" width="8.42578125" style="5" bestFit="1" customWidth="1"/>
    <col min="10746" max="10746" width="8.140625" style="5" bestFit="1" customWidth="1"/>
    <col min="10747" max="10747" width="9.42578125" style="5" bestFit="1" customWidth="1"/>
    <col min="10748" max="10749" width="8.7109375" style="5" bestFit="1" customWidth="1"/>
    <col min="10750" max="10750" width="8.5703125" style="5" bestFit="1" customWidth="1"/>
    <col min="10751" max="10976" width="11.42578125" style="5"/>
    <col min="10977" max="10977" width="24.28515625" style="5" bestFit="1" customWidth="1"/>
    <col min="10978" max="10978" width="47" style="5" bestFit="1" customWidth="1"/>
    <col min="10979" max="10979" width="14.28515625" style="5" bestFit="1" customWidth="1"/>
    <col min="10980" max="10980" width="11.5703125" style="5" bestFit="1" customWidth="1"/>
    <col min="10981" max="10981" width="7.140625" style="5" bestFit="1" customWidth="1"/>
    <col min="10982" max="10982" width="9.42578125" style="5" bestFit="1" customWidth="1"/>
    <col min="10983" max="10983" width="7.7109375" style="5" bestFit="1" customWidth="1"/>
    <col min="10984" max="10987" width="7.85546875" style="5" customWidth="1"/>
    <col min="10988" max="10988" width="8.42578125" style="5" bestFit="1" customWidth="1"/>
    <col min="10989" max="10989" width="8.140625" style="5" customWidth="1"/>
    <col min="10990" max="10990" width="9.42578125" style="5" bestFit="1" customWidth="1"/>
    <col min="10991" max="10991" width="8.42578125" style="5" bestFit="1" customWidth="1"/>
    <col min="10992" max="10992" width="8.7109375" style="5" bestFit="1" customWidth="1"/>
    <col min="10993" max="10993" width="6.7109375" style="5" bestFit="1" customWidth="1"/>
    <col min="10994" max="10994" width="7.140625" style="5" bestFit="1" customWidth="1"/>
    <col min="10995" max="10995" width="9.42578125" style="5" bestFit="1" customWidth="1"/>
    <col min="10996" max="10996" width="7.7109375" style="5" bestFit="1" customWidth="1"/>
    <col min="10997" max="10999" width="7.7109375" style="5" customWidth="1"/>
    <col min="11000" max="11000" width="6.42578125" style="5" bestFit="1" customWidth="1"/>
    <col min="11001" max="11001" width="8.42578125" style="5" bestFit="1" customWidth="1"/>
    <col min="11002" max="11002" width="8.140625" style="5" bestFit="1" customWidth="1"/>
    <col min="11003" max="11003" width="9.42578125" style="5" bestFit="1" customWidth="1"/>
    <col min="11004" max="11005" width="8.7109375" style="5" bestFit="1" customWidth="1"/>
    <col min="11006" max="11006" width="8.5703125" style="5" bestFit="1" customWidth="1"/>
    <col min="11007" max="11232" width="11.42578125" style="5"/>
    <col min="11233" max="11233" width="24.28515625" style="5" bestFit="1" customWidth="1"/>
    <col min="11234" max="11234" width="47" style="5" bestFit="1" customWidth="1"/>
    <col min="11235" max="11235" width="14.28515625" style="5" bestFit="1" customWidth="1"/>
    <col min="11236" max="11236" width="11.5703125" style="5" bestFit="1" customWidth="1"/>
    <col min="11237" max="11237" width="7.140625" style="5" bestFit="1" customWidth="1"/>
    <col min="11238" max="11238" width="9.42578125" style="5" bestFit="1" customWidth="1"/>
    <col min="11239" max="11239" width="7.7109375" style="5" bestFit="1" customWidth="1"/>
    <col min="11240" max="11243" width="7.85546875" style="5" customWidth="1"/>
    <col min="11244" max="11244" width="8.42578125" style="5" bestFit="1" customWidth="1"/>
    <col min="11245" max="11245" width="8.140625" style="5" customWidth="1"/>
    <col min="11246" max="11246" width="9.42578125" style="5" bestFit="1" customWidth="1"/>
    <col min="11247" max="11247" width="8.42578125" style="5" bestFit="1" customWidth="1"/>
    <col min="11248" max="11248" width="8.7109375" style="5" bestFit="1" customWidth="1"/>
    <col min="11249" max="11249" width="6.7109375" style="5" bestFit="1" customWidth="1"/>
    <col min="11250" max="11250" width="7.140625" style="5" bestFit="1" customWidth="1"/>
    <col min="11251" max="11251" width="9.42578125" style="5" bestFit="1" customWidth="1"/>
    <col min="11252" max="11252" width="7.7109375" style="5" bestFit="1" customWidth="1"/>
    <col min="11253" max="11255" width="7.7109375" style="5" customWidth="1"/>
    <col min="11256" max="11256" width="6.42578125" style="5" bestFit="1" customWidth="1"/>
    <col min="11257" max="11257" width="8.42578125" style="5" bestFit="1" customWidth="1"/>
    <col min="11258" max="11258" width="8.140625" style="5" bestFit="1" customWidth="1"/>
    <col min="11259" max="11259" width="9.42578125" style="5" bestFit="1" customWidth="1"/>
    <col min="11260" max="11261" width="8.7109375" style="5" bestFit="1" customWidth="1"/>
    <col min="11262" max="11262" width="8.5703125" style="5" bestFit="1" customWidth="1"/>
    <col min="11263" max="11488" width="11.42578125" style="5"/>
    <col min="11489" max="11489" width="24.28515625" style="5" bestFit="1" customWidth="1"/>
    <col min="11490" max="11490" width="47" style="5" bestFit="1" customWidth="1"/>
    <col min="11491" max="11491" width="14.28515625" style="5" bestFit="1" customWidth="1"/>
    <col min="11492" max="11492" width="11.5703125" style="5" bestFit="1" customWidth="1"/>
    <col min="11493" max="11493" width="7.140625" style="5" bestFit="1" customWidth="1"/>
    <col min="11494" max="11494" width="9.42578125" style="5" bestFit="1" customWidth="1"/>
    <col min="11495" max="11495" width="7.7109375" style="5" bestFit="1" customWidth="1"/>
    <col min="11496" max="11499" width="7.85546875" style="5" customWidth="1"/>
    <col min="11500" max="11500" width="8.42578125" style="5" bestFit="1" customWidth="1"/>
    <col min="11501" max="11501" width="8.140625" style="5" customWidth="1"/>
    <col min="11502" max="11502" width="9.42578125" style="5" bestFit="1" customWidth="1"/>
    <col min="11503" max="11503" width="8.42578125" style="5" bestFit="1" customWidth="1"/>
    <col min="11504" max="11504" width="8.7109375" style="5" bestFit="1" customWidth="1"/>
    <col min="11505" max="11505" width="6.7109375" style="5" bestFit="1" customWidth="1"/>
    <col min="11506" max="11506" width="7.140625" style="5" bestFit="1" customWidth="1"/>
    <col min="11507" max="11507" width="9.42578125" style="5" bestFit="1" customWidth="1"/>
    <col min="11508" max="11508" width="7.7109375" style="5" bestFit="1" customWidth="1"/>
    <col min="11509" max="11511" width="7.7109375" style="5" customWidth="1"/>
    <col min="11512" max="11512" width="6.42578125" style="5" bestFit="1" customWidth="1"/>
    <col min="11513" max="11513" width="8.42578125" style="5" bestFit="1" customWidth="1"/>
    <col min="11514" max="11514" width="8.140625" style="5" bestFit="1" customWidth="1"/>
    <col min="11515" max="11515" width="9.42578125" style="5" bestFit="1" customWidth="1"/>
    <col min="11516" max="11517" width="8.7109375" style="5" bestFit="1" customWidth="1"/>
    <col min="11518" max="11518" width="8.5703125" style="5" bestFit="1" customWidth="1"/>
    <col min="11519" max="11744" width="11.42578125" style="5"/>
    <col min="11745" max="11745" width="24.28515625" style="5" bestFit="1" customWidth="1"/>
    <col min="11746" max="11746" width="47" style="5" bestFit="1" customWidth="1"/>
    <col min="11747" max="11747" width="14.28515625" style="5" bestFit="1" customWidth="1"/>
    <col min="11748" max="11748" width="11.5703125" style="5" bestFit="1" customWidth="1"/>
    <col min="11749" max="11749" width="7.140625" style="5" bestFit="1" customWidth="1"/>
    <col min="11750" max="11750" width="9.42578125" style="5" bestFit="1" customWidth="1"/>
    <col min="11751" max="11751" width="7.7109375" style="5" bestFit="1" customWidth="1"/>
    <col min="11752" max="11755" width="7.85546875" style="5" customWidth="1"/>
    <col min="11756" max="11756" width="8.42578125" style="5" bestFit="1" customWidth="1"/>
    <col min="11757" max="11757" width="8.140625" style="5" customWidth="1"/>
    <col min="11758" max="11758" width="9.42578125" style="5" bestFit="1" customWidth="1"/>
    <col min="11759" max="11759" width="8.42578125" style="5" bestFit="1" customWidth="1"/>
    <col min="11760" max="11760" width="8.7109375" style="5" bestFit="1" customWidth="1"/>
    <col min="11761" max="11761" width="6.7109375" style="5" bestFit="1" customWidth="1"/>
    <col min="11762" max="11762" width="7.140625" style="5" bestFit="1" customWidth="1"/>
    <col min="11763" max="11763" width="9.42578125" style="5" bestFit="1" customWidth="1"/>
    <col min="11764" max="11764" width="7.7109375" style="5" bestFit="1" customWidth="1"/>
    <col min="11765" max="11767" width="7.7109375" style="5" customWidth="1"/>
    <col min="11768" max="11768" width="6.42578125" style="5" bestFit="1" customWidth="1"/>
    <col min="11769" max="11769" width="8.42578125" style="5" bestFit="1" customWidth="1"/>
    <col min="11770" max="11770" width="8.140625" style="5" bestFit="1" customWidth="1"/>
    <col min="11771" max="11771" width="9.42578125" style="5" bestFit="1" customWidth="1"/>
    <col min="11772" max="11773" width="8.7109375" style="5" bestFit="1" customWidth="1"/>
    <col min="11774" max="11774" width="8.5703125" style="5" bestFit="1" customWidth="1"/>
    <col min="11775" max="12000" width="11.42578125" style="5"/>
    <col min="12001" max="12001" width="24.28515625" style="5" bestFit="1" customWidth="1"/>
    <col min="12002" max="12002" width="47" style="5" bestFit="1" customWidth="1"/>
    <col min="12003" max="12003" width="14.28515625" style="5" bestFit="1" customWidth="1"/>
    <col min="12004" max="12004" width="11.5703125" style="5" bestFit="1" customWidth="1"/>
    <col min="12005" max="12005" width="7.140625" style="5" bestFit="1" customWidth="1"/>
    <col min="12006" max="12006" width="9.42578125" style="5" bestFit="1" customWidth="1"/>
    <col min="12007" max="12007" width="7.7109375" style="5" bestFit="1" customWidth="1"/>
    <col min="12008" max="12011" width="7.85546875" style="5" customWidth="1"/>
    <col min="12012" max="12012" width="8.42578125" style="5" bestFit="1" customWidth="1"/>
    <col min="12013" max="12013" width="8.140625" style="5" customWidth="1"/>
    <col min="12014" max="12014" width="9.42578125" style="5" bestFit="1" customWidth="1"/>
    <col min="12015" max="12015" width="8.42578125" style="5" bestFit="1" customWidth="1"/>
    <col min="12016" max="12016" width="8.7109375" style="5" bestFit="1" customWidth="1"/>
    <col min="12017" max="12017" width="6.7109375" style="5" bestFit="1" customWidth="1"/>
    <col min="12018" max="12018" width="7.140625" style="5" bestFit="1" customWidth="1"/>
    <col min="12019" max="12019" width="9.42578125" style="5" bestFit="1" customWidth="1"/>
    <col min="12020" max="12020" width="7.7109375" style="5" bestFit="1" customWidth="1"/>
    <col min="12021" max="12023" width="7.7109375" style="5" customWidth="1"/>
    <col min="12024" max="12024" width="6.42578125" style="5" bestFit="1" customWidth="1"/>
    <col min="12025" max="12025" width="8.42578125" style="5" bestFit="1" customWidth="1"/>
    <col min="12026" max="12026" width="8.140625" style="5" bestFit="1" customWidth="1"/>
    <col min="12027" max="12027" width="9.42578125" style="5" bestFit="1" customWidth="1"/>
    <col min="12028" max="12029" width="8.7109375" style="5" bestFit="1" customWidth="1"/>
    <col min="12030" max="12030" width="8.5703125" style="5" bestFit="1" customWidth="1"/>
    <col min="12031" max="12256" width="11.42578125" style="5"/>
    <col min="12257" max="12257" width="24.28515625" style="5" bestFit="1" customWidth="1"/>
    <col min="12258" max="12258" width="47" style="5" bestFit="1" customWidth="1"/>
    <col min="12259" max="12259" width="14.28515625" style="5" bestFit="1" customWidth="1"/>
    <col min="12260" max="12260" width="11.5703125" style="5" bestFit="1" customWidth="1"/>
    <col min="12261" max="12261" width="7.140625" style="5" bestFit="1" customWidth="1"/>
    <col min="12262" max="12262" width="9.42578125" style="5" bestFit="1" customWidth="1"/>
    <col min="12263" max="12263" width="7.7109375" style="5" bestFit="1" customWidth="1"/>
    <col min="12264" max="12267" width="7.85546875" style="5" customWidth="1"/>
    <col min="12268" max="12268" width="8.42578125" style="5" bestFit="1" customWidth="1"/>
    <col min="12269" max="12269" width="8.140625" style="5" customWidth="1"/>
    <col min="12270" max="12270" width="9.42578125" style="5" bestFit="1" customWidth="1"/>
    <col min="12271" max="12271" width="8.42578125" style="5" bestFit="1" customWidth="1"/>
    <col min="12272" max="12272" width="8.7109375" style="5" bestFit="1" customWidth="1"/>
    <col min="12273" max="12273" width="6.7109375" style="5" bestFit="1" customWidth="1"/>
    <col min="12274" max="12274" width="7.140625" style="5" bestFit="1" customWidth="1"/>
    <col min="12275" max="12275" width="9.42578125" style="5" bestFit="1" customWidth="1"/>
    <col min="12276" max="12276" width="7.7109375" style="5" bestFit="1" customWidth="1"/>
    <col min="12277" max="12279" width="7.7109375" style="5" customWidth="1"/>
    <col min="12280" max="12280" width="6.42578125" style="5" bestFit="1" customWidth="1"/>
    <col min="12281" max="12281" width="8.42578125" style="5" bestFit="1" customWidth="1"/>
    <col min="12282" max="12282" width="8.140625" style="5" bestFit="1" customWidth="1"/>
    <col min="12283" max="12283" width="9.42578125" style="5" bestFit="1" customWidth="1"/>
    <col min="12284" max="12285" width="8.7109375" style="5" bestFit="1" customWidth="1"/>
    <col min="12286" max="12286" width="8.5703125" style="5" bestFit="1" customWidth="1"/>
    <col min="12287" max="12512" width="11.42578125" style="5"/>
    <col min="12513" max="12513" width="24.28515625" style="5" bestFit="1" customWidth="1"/>
    <col min="12514" max="12514" width="47" style="5" bestFit="1" customWidth="1"/>
    <col min="12515" max="12515" width="14.28515625" style="5" bestFit="1" customWidth="1"/>
    <col min="12516" max="12516" width="11.5703125" style="5" bestFit="1" customWidth="1"/>
    <col min="12517" max="12517" width="7.140625" style="5" bestFit="1" customWidth="1"/>
    <col min="12518" max="12518" width="9.42578125" style="5" bestFit="1" customWidth="1"/>
    <col min="12519" max="12519" width="7.7109375" style="5" bestFit="1" customWidth="1"/>
    <col min="12520" max="12523" width="7.85546875" style="5" customWidth="1"/>
    <col min="12524" max="12524" width="8.42578125" style="5" bestFit="1" customWidth="1"/>
    <col min="12525" max="12525" width="8.140625" style="5" customWidth="1"/>
    <col min="12526" max="12526" width="9.42578125" style="5" bestFit="1" customWidth="1"/>
    <col min="12527" max="12527" width="8.42578125" style="5" bestFit="1" customWidth="1"/>
    <col min="12528" max="12528" width="8.7109375" style="5" bestFit="1" customWidth="1"/>
    <col min="12529" max="12529" width="6.7109375" style="5" bestFit="1" customWidth="1"/>
    <col min="12530" max="12530" width="7.140625" style="5" bestFit="1" customWidth="1"/>
    <col min="12531" max="12531" width="9.42578125" style="5" bestFit="1" customWidth="1"/>
    <col min="12532" max="12532" width="7.7109375" style="5" bestFit="1" customWidth="1"/>
    <col min="12533" max="12535" width="7.7109375" style="5" customWidth="1"/>
    <col min="12536" max="12536" width="6.42578125" style="5" bestFit="1" customWidth="1"/>
    <col min="12537" max="12537" width="8.42578125" style="5" bestFit="1" customWidth="1"/>
    <col min="12538" max="12538" width="8.140625" style="5" bestFit="1" customWidth="1"/>
    <col min="12539" max="12539" width="9.42578125" style="5" bestFit="1" customWidth="1"/>
    <col min="12540" max="12541" width="8.7109375" style="5" bestFit="1" customWidth="1"/>
    <col min="12542" max="12542" width="8.5703125" style="5" bestFit="1" customWidth="1"/>
    <col min="12543" max="12768" width="11.42578125" style="5"/>
    <col min="12769" max="12769" width="24.28515625" style="5" bestFit="1" customWidth="1"/>
    <col min="12770" max="12770" width="47" style="5" bestFit="1" customWidth="1"/>
    <col min="12771" max="12771" width="14.28515625" style="5" bestFit="1" customWidth="1"/>
    <col min="12772" max="12772" width="11.5703125" style="5" bestFit="1" customWidth="1"/>
    <col min="12773" max="12773" width="7.140625" style="5" bestFit="1" customWidth="1"/>
    <col min="12774" max="12774" width="9.42578125" style="5" bestFit="1" customWidth="1"/>
    <col min="12775" max="12775" width="7.7109375" style="5" bestFit="1" customWidth="1"/>
    <col min="12776" max="12779" width="7.85546875" style="5" customWidth="1"/>
    <col min="12780" max="12780" width="8.42578125" style="5" bestFit="1" customWidth="1"/>
    <col min="12781" max="12781" width="8.140625" style="5" customWidth="1"/>
    <col min="12782" max="12782" width="9.42578125" style="5" bestFit="1" customWidth="1"/>
    <col min="12783" max="12783" width="8.42578125" style="5" bestFit="1" customWidth="1"/>
    <col min="12784" max="12784" width="8.7109375" style="5" bestFit="1" customWidth="1"/>
    <col min="12785" max="12785" width="6.7109375" style="5" bestFit="1" customWidth="1"/>
    <col min="12786" max="12786" width="7.140625" style="5" bestFit="1" customWidth="1"/>
    <col min="12787" max="12787" width="9.42578125" style="5" bestFit="1" customWidth="1"/>
    <col min="12788" max="12788" width="7.7109375" style="5" bestFit="1" customWidth="1"/>
    <col min="12789" max="12791" width="7.7109375" style="5" customWidth="1"/>
    <col min="12792" max="12792" width="6.42578125" style="5" bestFit="1" customWidth="1"/>
    <col min="12793" max="12793" width="8.42578125" style="5" bestFit="1" customWidth="1"/>
    <col min="12794" max="12794" width="8.140625" style="5" bestFit="1" customWidth="1"/>
    <col min="12795" max="12795" width="9.42578125" style="5" bestFit="1" customWidth="1"/>
    <col min="12796" max="12797" width="8.7109375" style="5" bestFit="1" customWidth="1"/>
    <col min="12798" max="12798" width="8.5703125" style="5" bestFit="1" customWidth="1"/>
    <col min="12799" max="13024" width="11.42578125" style="5"/>
    <col min="13025" max="13025" width="24.28515625" style="5" bestFit="1" customWidth="1"/>
    <col min="13026" max="13026" width="47" style="5" bestFit="1" customWidth="1"/>
    <col min="13027" max="13027" width="14.28515625" style="5" bestFit="1" customWidth="1"/>
    <col min="13028" max="13028" width="11.5703125" style="5" bestFit="1" customWidth="1"/>
    <col min="13029" max="13029" width="7.140625" style="5" bestFit="1" customWidth="1"/>
    <col min="13030" max="13030" width="9.42578125" style="5" bestFit="1" customWidth="1"/>
    <col min="13031" max="13031" width="7.7109375" style="5" bestFit="1" customWidth="1"/>
    <col min="13032" max="13035" width="7.85546875" style="5" customWidth="1"/>
    <col min="13036" max="13036" width="8.42578125" style="5" bestFit="1" customWidth="1"/>
    <col min="13037" max="13037" width="8.140625" style="5" customWidth="1"/>
    <col min="13038" max="13038" width="9.42578125" style="5" bestFit="1" customWidth="1"/>
    <col min="13039" max="13039" width="8.42578125" style="5" bestFit="1" customWidth="1"/>
    <col min="13040" max="13040" width="8.7109375" style="5" bestFit="1" customWidth="1"/>
    <col min="13041" max="13041" width="6.7109375" style="5" bestFit="1" customWidth="1"/>
    <col min="13042" max="13042" width="7.140625" style="5" bestFit="1" customWidth="1"/>
    <col min="13043" max="13043" width="9.42578125" style="5" bestFit="1" customWidth="1"/>
    <col min="13044" max="13044" width="7.7109375" style="5" bestFit="1" customWidth="1"/>
    <col min="13045" max="13047" width="7.7109375" style="5" customWidth="1"/>
    <col min="13048" max="13048" width="6.42578125" style="5" bestFit="1" customWidth="1"/>
    <col min="13049" max="13049" width="8.42578125" style="5" bestFit="1" customWidth="1"/>
    <col min="13050" max="13050" width="8.140625" style="5" bestFit="1" customWidth="1"/>
    <col min="13051" max="13051" width="9.42578125" style="5" bestFit="1" customWidth="1"/>
    <col min="13052" max="13053" width="8.7109375" style="5" bestFit="1" customWidth="1"/>
    <col min="13054" max="13054" width="8.5703125" style="5" bestFit="1" customWidth="1"/>
    <col min="13055" max="13280" width="11.42578125" style="5"/>
    <col min="13281" max="13281" width="24.28515625" style="5" bestFit="1" customWidth="1"/>
    <col min="13282" max="13282" width="47" style="5" bestFit="1" customWidth="1"/>
    <col min="13283" max="13283" width="14.28515625" style="5" bestFit="1" customWidth="1"/>
    <col min="13284" max="13284" width="11.5703125" style="5" bestFit="1" customWidth="1"/>
    <col min="13285" max="13285" width="7.140625" style="5" bestFit="1" customWidth="1"/>
    <col min="13286" max="13286" width="9.42578125" style="5" bestFit="1" customWidth="1"/>
    <col min="13287" max="13287" width="7.7109375" style="5" bestFit="1" customWidth="1"/>
    <col min="13288" max="13291" width="7.85546875" style="5" customWidth="1"/>
    <col min="13292" max="13292" width="8.42578125" style="5" bestFit="1" customWidth="1"/>
    <col min="13293" max="13293" width="8.140625" style="5" customWidth="1"/>
    <col min="13294" max="13294" width="9.42578125" style="5" bestFit="1" customWidth="1"/>
    <col min="13295" max="13295" width="8.42578125" style="5" bestFit="1" customWidth="1"/>
    <col min="13296" max="13296" width="8.7109375" style="5" bestFit="1" customWidth="1"/>
    <col min="13297" max="13297" width="6.7109375" style="5" bestFit="1" customWidth="1"/>
    <col min="13298" max="13298" width="7.140625" style="5" bestFit="1" customWidth="1"/>
    <col min="13299" max="13299" width="9.42578125" style="5" bestFit="1" customWidth="1"/>
    <col min="13300" max="13300" width="7.7109375" style="5" bestFit="1" customWidth="1"/>
    <col min="13301" max="13303" width="7.7109375" style="5" customWidth="1"/>
    <col min="13304" max="13304" width="6.42578125" style="5" bestFit="1" customWidth="1"/>
    <col min="13305" max="13305" width="8.42578125" style="5" bestFit="1" customWidth="1"/>
    <col min="13306" max="13306" width="8.140625" style="5" bestFit="1" customWidth="1"/>
    <col min="13307" max="13307" width="9.42578125" style="5" bestFit="1" customWidth="1"/>
    <col min="13308" max="13309" width="8.7109375" style="5" bestFit="1" customWidth="1"/>
    <col min="13310" max="13310" width="8.5703125" style="5" bestFit="1" customWidth="1"/>
    <col min="13311" max="13536" width="11.42578125" style="5"/>
    <col min="13537" max="13537" width="24.28515625" style="5" bestFit="1" customWidth="1"/>
    <col min="13538" max="13538" width="47" style="5" bestFit="1" customWidth="1"/>
    <col min="13539" max="13539" width="14.28515625" style="5" bestFit="1" customWidth="1"/>
    <col min="13540" max="13540" width="11.5703125" style="5" bestFit="1" customWidth="1"/>
    <col min="13541" max="13541" width="7.140625" style="5" bestFit="1" customWidth="1"/>
    <col min="13542" max="13542" width="9.42578125" style="5" bestFit="1" customWidth="1"/>
    <col min="13543" max="13543" width="7.7109375" style="5" bestFit="1" customWidth="1"/>
    <col min="13544" max="13547" width="7.85546875" style="5" customWidth="1"/>
    <col min="13548" max="13548" width="8.42578125" style="5" bestFit="1" customWidth="1"/>
    <col min="13549" max="13549" width="8.140625" style="5" customWidth="1"/>
    <col min="13550" max="13550" width="9.42578125" style="5" bestFit="1" customWidth="1"/>
    <col min="13551" max="13551" width="8.42578125" style="5" bestFit="1" customWidth="1"/>
    <col min="13552" max="13552" width="8.7109375" style="5" bestFit="1" customWidth="1"/>
    <col min="13553" max="13553" width="6.7109375" style="5" bestFit="1" customWidth="1"/>
    <col min="13554" max="13554" width="7.140625" style="5" bestFit="1" customWidth="1"/>
    <col min="13555" max="13555" width="9.42578125" style="5" bestFit="1" customWidth="1"/>
    <col min="13556" max="13556" width="7.7109375" style="5" bestFit="1" customWidth="1"/>
    <col min="13557" max="13559" width="7.7109375" style="5" customWidth="1"/>
    <col min="13560" max="13560" width="6.42578125" style="5" bestFit="1" customWidth="1"/>
    <col min="13561" max="13561" width="8.42578125" style="5" bestFit="1" customWidth="1"/>
    <col min="13562" max="13562" width="8.140625" style="5" bestFit="1" customWidth="1"/>
    <col min="13563" max="13563" width="9.42578125" style="5" bestFit="1" customWidth="1"/>
    <col min="13564" max="13565" width="8.7109375" style="5" bestFit="1" customWidth="1"/>
    <col min="13566" max="13566" width="8.5703125" style="5" bestFit="1" customWidth="1"/>
    <col min="13567" max="13792" width="11.42578125" style="5"/>
    <col min="13793" max="13793" width="24.28515625" style="5" bestFit="1" customWidth="1"/>
    <col min="13794" max="13794" width="47" style="5" bestFit="1" customWidth="1"/>
    <col min="13795" max="13795" width="14.28515625" style="5" bestFit="1" customWidth="1"/>
    <col min="13796" max="13796" width="11.5703125" style="5" bestFit="1" customWidth="1"/>
    <col min="13797" max="13797" width="7.140625" style="5" bestFit="1" customWidth="1"/>
    <col min="13798" max="13798" width="9.42578125" style="5" bestFit="1" customWidth="1"/>
    <col min="13799" max="13799" width="7.7109375" style="5" bestFit="1" customWidth="1"/>
    <col min="13800" max="13803" width="7.85546875" style="5" customWidth="1"/>
    <col min="13804" max="13804" width="8.42578125" style="5" bestFit="1" customWidth="1"/>
    <col min="13805" max="13805" width="8.140625" style="5" customWidth="1"/>
    <col min="13806" max="13806" width="9.42578125" style="5" bestFit="1" customWidth="1"/>
    <col min="13807" max="13807" width="8.42578125" style="5" bestFit="1" customWidth="1"/>
    <col min="13808" max="13808" width="8.7109375" style="5" bestFit="1" customWidth="1"/>
    <col min="13809" max="13809" width="6.7109375" style="5" bestFit="1" customWidth="1"/>
    <col min="13810" max="13810" width="7.140625" style="5" bestFit="1" customWidth="1"/>
    <col min="13811" max="13811" width="9.42578125" style="5" bestFit="1" customWidth="1"/>
    <col min="13812" max="13812" width="7.7109375" style="5" bestFit="1" customWidth="1"/>
    <col min="13813" max="13815" width="7.7109375" style="5" customWidth="1"/>
    <col min="13816" max="13816" width="6.42578125" style="5" bestFit="1" customWidth="1"/>
    <col min="13817" max="13817" width="8.42578125" style="5" bestFit="1" customWidth="1"/>
    <col min="13818" max="13818" width="8.140625" style="5" bestFit="1" customWidth="1"/>
    <col min="13819" max="13819" width="9.42578125" style="5" bestFit="1" customWidth="1"/>
    <col min="13820" max="13821" width="8.7109375" style="5" bestFit="1" customWidth="1"/>
    <col min="13822" max="13822" width="8.5703125" style="5" bestFit="1" customWidth="1"/>
    <col min="13823" max="14048" width="11.42578125" style="5"/>
    <col min="14049" max="14049" width="24.28515625" style="5" bestFit="1" customWidth="1"/>
    <col min="14050" max="14050" width="47" style="5" bestFit="1" customWidth="1"/>
    <col min="14051" max="14051" width="14.28515625" style="5" bestFit="1" customWidth="1"/>
    <col min="14052" max="14052" width="11.5703125" style="5" bestFit="1" customWidth="1"/>
    <col min="14053" max="14053" width="7.140625" style="5" bestFit="1" customWidth="1"/>
    <col min="14054" max="14054" width="9.42578125" style="5" bestFit="1" customWidth="1"/>
    <col min="14055" max="14055" width="7.7109375" style="5" bestFit="1" customWidth="1"/>
    <col min="14056" max="14059" width="7.85546875" style="5" customWidth="1"/>
    <col min="14060" max="14060" width="8.42578125" style="5" bestFit="1" customWidth="1"/>
    <col min="14061" max="14061" width="8.140625" style="5" customWidth="1"/>
    <col min="14062" max="14062" width="9.42578125" style="5" bestFit="1" customWidth="1"/>
    <col min="14063" max="14063" width="8.42578125" style="5" bestFit="1" customWidth="1"/>
    <col min="14064" max="14064" width="8.7109375" style="5" bestFit="1" customWidth="1"/>
    <col min="14065" max="14065" width="6.7109375" style="5" bestFit="1" customWidth="1"/>
    <col min="14066" max="14066" width="7.140625" style="5" bestFit="1" customWidth="1"/>
    <col min="14067" max="14067" width="9.42578125" style="5" bestFit="1" customWidth="1"/>
    <col min="14068" max="14068" width="7.7109375" style="5" bestFit="1" customWidth="1"/>
    <col min="14069" max="14071" width="7.7109375" style="5" customWidth="1"/>
    <col min="14072" max="14072" width="6.42578125" style="5" bestFit="1" customWidth="1"/>
    <col min="14073" max="14073" width="8.42578125" style="5" bestFit="1" customWidth="1"/>
    <col min="14074" max="14074" width="8.140625" style="5" bestFit="1" customWidth="1"/>
    <col min="14075" max="14075" width="9.42578125" style="5" bestFit="1" customWidth="1"/>
    <col min="14076" max="14077" width="8.7109375" style="5" bestFit="1" customWidth="1"/>
    <col min="14078" max="14078" width="8.5703125" style="5" bestFit="1" customWidth="1"/>
    <col min="14079" max="14304" width="11.42578125" style="5"/>
    <col min="14305" max="14305" width="24.28515625" style="5" bestFit="1" customWidth="1"/>
    <col min="14306" max="14306" width="47" style="5" bestFit="1" customWidth="1"/>
    <col min="14307" max="14307" width="14.28515625" style="5" bestFit="1" customWidth="1"/>
    <col min="14308" max="14308" width="11.5703125" style="5" bestFit="1" customWidth="1"/>
    <col min="14309" max="14309" width="7.140625" style="5" bestFit="1" customWidth="1"/>
    <col min="14310" max="14310" width="9.42578125" style="5" bestFit="1" customWidth="1"/>
    <col min="14311" max="14311" width="7.7109375" style="5" bestFit="1" customWidth="1"/>
    <col min="14312" max="14315" width="7.85546875" style="5" customWidth="1"/>
    <col min="14316" max="14316" width="8.42578125" style="5" bestFit="1" customWidth="1"/>
    <col min="14317" max="14317" width="8.140625" style="5" customWidth="1"/>
    <col min="14318" max="14318" width="9.42578125" style="5" bestFit="1" customWidth="1"/>
    <col min="14319" max="14319" width="8.42578125" style="5" bestFit="1" customWidth="1"/>
    <col min="14320" max="14320" width="8.7109375" style="5" bestFit="1" customWidth="1"/>
    <col min="14321" max="14321" width="6.7109375" style="5" bestFit="1" customWidth="1"/>
    <col min="14322" max="14322" width="7.140625" style="5" bestFit="1" customWidth="1"/>
    <col min="14323" max="14323" width="9.42578125" style="5" bestFit="1" customWidth="1"/>
    <col min="14324" max="14324" width="7.7109375" style="5" bestFit="1" customWidth="1"/>
    <col min="14325" max="14327" width="7.7109375" style="5" customWidth="1"/>
    <col min="14328" max="14328" width="6.42578125" style="5" bestFit="1" customWidth="1"/>
    <col min="14329" max="14329" width="8.42578125" style="5" bestFit="1" customWidth="1"/>
    <col min="14330" max="14330" width="8.140625" style="5" bestFit="1" customWidth="1"/>
    <col min="14331" max="14331" width="9.42578125" style="5" bestFit="1" customWidth="1"/>
    <col min="14332" max="14333" width="8.7109375" style="5" bestFit="1" customWidth="1"/>
    <col min="14334" max="14334" width="8.5703125" style="5" bestFit="1" customWidth="1"/>
    <col min="14335" max="14560" width="11.42578125" style="5"/>
    <col min="14561" max="14561" width="24.28515625" style="5" bestFit="1" customWidth="1"/>
    <col min="14562" max="14562" width="47" style="5" bestFit="1" customWidth="1"/>
    <col min="14563" max="14563" width="14.28515625" style="5" bestFit="1" customWidth="1"/>
    <col min="14564" max="14564" width="11.5703125" style="5" bestFit="1" customWidth="1"/>
    <col min="14565" max="14565" width="7.140625" style="5" bestFit="1" customWidth="1"/>
    <col min="14566" max="14566" width="9.42578125" style="5" bestFit="1" customWidth="1"/>
    <col min="14567" max="14567" width="7.7109375" style="5" bestFit="1" customWidth="1"/>
    <col min="14568" max="14571" width="7.85546875" style="5" customWidth="1"/>
    <col min="14572" max="14572" width="8.42578125" style="5" bestFit="1" customWidth="1"/>
    <col min="14573" max="14573" width="8.140625" style="5" customWidth="1"/>
    <col min="14574" max="14574" width="9.42578125" style="5" bestFit="1" customWidth="1"/>
    <col min="14575" max="14575" width="8.42578125" style="5" bestFit="1" customWidth="1"/>
    <col min="14576" max="14576" width="8.7109375" style="5" bestFit="1" customWidth="1"/>
    <col min="14577" max="14577" width="6.7109375" style="5" bestFit="1" customWidth="1"/>
    <col min="14578" max="14578" width="7.140625" style="5" bestFit="1" customWidth="1"/>
    <col min="14579" max="14579" width="9.42578125" style="5" bestFit="1" customWidth="1"/>
    <col min="14580" max="14580" width="7.7109375" style="5" bestFit="1" customWidth="1"/>
    <col min="14581" max="14583" width="7.7109375" style="5" customWidth="1"/>
    <col min="14584" max="14584" width="6.42578125" style="5" bestFit="1" customWidth="1"/>
    <col min="14585" max="14585" width="8.42578125" style="5" bestFit="1" customWidth="1"/>
    <col min="14586" max="14586" width="8.140625" style="5" bestFit="1" customWidth="1"/>
    <col min="14587" max="14587" width="9.42578125" style="5" bestFit="1" customWidth="1"/>
    <col min="14588" max="14589" width="8.7109375" style="5" bestFit="1" customWidth="1"/>
    <col min="14590" max="14590" width="8.5703125" style="5" bestFit="1" customWidth="1"/>
    <col min="14591" max="14816" width="11.42578125" style="5"/>
    <col min="14817" max="14817" width="24.28515625" style="5" bestFit="1" customWidth="1"/>
    <col min="14818" max="14818" width="47" style="5" bestFit="1" customWidth="1"/>
    <col min="14819" max="14819" width="14.28515625" style="5" bestFit="1" customWidth="1"/>
    <col min="14820" max="14820" width="11.5703125" style="5" bestFit="1" customWidth="1"/>
    <col min="14821" max="14821" width="7.140625" style="5" bestFit="1" customWidth="1"/>
    <col min="14822" max="14822" width="9.42578125" style="5" bestFit="1" customWidth="1"/>
    <col min="14823" max="14823" width="7.7109375" style="5" bestFit="1" customWidth="1"/>
    <col min="14824" max="14827" width="7.85546875" style="5" customWidth="1"/>
    <col min="14828" max="14828" width="8.42578125" style="5" bestFit="1" customWidth="1"/>
    <col min="14829" max="14829" width="8.140625" style="5" customWidth="1"/>
    <col min="14830" max="14830" width="9.42578125" style="5" bestFit="1" customWidth="1"/>
    <col min="14831" max="14831" width="8.42578125" style="5" bestFit="1" customWidth="1"/>
    <col min="14832" max="14832" width="8.7109375" style="5" bestFit="1" customWidth="1"/>
    <col min="14833" max="14833" width="6.7109375" style="5" bestFit="1" customWidth="1"/>
    <col min="14834" max="14834" width="7.140625" style="5" bestFit="1" customWidth="1"/>
    <col min="14835" max="14835" width="9.42578125" style="5" bestFit="1" customWidth="1"/>
    <col min="14836" max="14836" width="7.7109375" style="5" bestFit="1" customWidth="1"/>
    <col min="14837" max="14839" width="7.7109375" style="5" customWidth="1"/>
    <col min="14840" max="14840" width="6.42578125" style="5" bestFit="1" customWidth="1"/>
    <col min="14841" max="14841" width="8.42578125" style="5" bestFit="1" customWidth="1"/>
    <col min="14842" max="14842" width="8.140625" style="5" bestFit="1" customWidth="1"/>
    <col min="14843" max="14843" width="9.42578125" style="5" bestFit="1" customWidth="1"/>
    <col min="14844" max="14845" width="8.7109375" style="5" bestFit="1" customWidth="1"/>
    <col min="14846" max="14846" width="8.5703125" style="5" bestFit="1" customWidth="1"/>
    <col min="14847" max="15072" width="11.42578125" style="5"/>
    <col min="15073" max="15073" width="24.28515625" style="5" bestFit="1" customWidth="1"/>
    <col min="15074" max="15074" width="47" style="5" bestFit="1" customWidth="1"/>
    <col min="15075" max="15075" width="14.28515625" style="5" bestFit="1" customWidth="1"/>
    <col min="15076" max="15076" width="11.5703125" style="5" bestFit="1" customWidth="1"/>
    <col min="15077" max="15077" width="7.140625" style="5" bestFit="1" customWidth="1"/>
    <col min="15078" max="15078" width="9.42578125" style="5" bestFit="1" customWidth="1"/>
    <col min="15079" max="15079" width="7.7109375" style="5" bestFit="1" customWidth="1"/>
    <col min="15080" max="15083" width="7.85546875" style="5" customWidth="1"/>
    <col min="15084" max="15084" width="8.42578125" style="5" bestFit="1" customWidth="1"/>
    <col min="15085" max="15085" width="8.140625" style="5" customWidth="1"/>
    <col min="15086" max="15086" width="9.42578125" style="5" bestFit="1" customWidth="1"/>
    <col min="15087" max="15087" width="8.42578125" style="5" bestFit="1" customWidth="1"/>
    <col min="15088" max="15088" width="8.7109375" style="5" bestFit="1" customWidth="1"/>
    <col min="15089" max="15089" width="6.7109375" style="5" bestFit="1" customWidth="1"/>
    <col min="15090" max="15090" width="7.140625" style="5" bestFit="1" customWidth="1"/>
    <col min="15091" max="15091" width="9.42578125" style="5" bestFit="1" customWidth="1"/>
    <col min="15092" max="15092" width="7.7109375" style="5" bestFit="1" customWidth="1"/>
    <col min="15093" max="15095" width="7.7109375" style="5" customWidth="1"/>
    <col min="15096" max="15096" width="6.42578125" style="5" bestFit="1" customWidth="1"/>
    <col min="15097" max="15097" width="8.42578125" style="5" bestFit="1" customWidth="1"/>
    <col min="15098" max="15098" width="8.140625" style="5" bestFit="1" customWidth="1"/>
    <col min="15099" max="15099" width="9.42578125" style="5" bestFit="1" customWidth="1"/>
    <col min="15100" max="15101" width="8.7109375" style="5" bestFit="1" customWidth="1"/>
    <col min="15102" max="15102" width="8.5703125" style="5" bestFit="1" customWidth="1"/>
    <col min="15103" max="15328" width="11.42578125" style="5"/>
    <col min="15329" max="15329" width="24.28515625" style="5" bestFit="1" customWidth="1"/>
    <col min="15330" max="15330" width="47" style="5" bestFit="1" customWidth="1"/>
    <col min="15331" max="15331" width="14.28515625" style="5" bestFit="1" customWidth="1"/>
    <col min="15332" max="15332" width="11.5703125" style="5" bestFit="1" customWidth="1"/>
    <col min="15333" max="15333" width="7.140625" style="5" bestFit="1" customWidth="1"/>
    <col min="15334" max="15334" width="9.42578125" style="5" bestFit="1" customWidth="1"/>
    <col min="15335" max="15335" width="7.7109375" style="5" bestFit="1" customWidth="1"/>
    <col min="15336" max="15339" width="7.85546875" style="5" customWidth="1"/>
    <col min="15340" max="15340" width="8.42578125" style="5" bestFit="1" customWidth="1"/>
    <col min="15341" max="15341" width="8.140625" style="5" customWidth="1"/>
    <col min="15342" max="15342" width="9.42578125" style="5" bestFit="1" customWidth="1"/>
    <col min="15343" max="15343" width="8.42578125" style="5" bestFit="1" customWidth="1"/>
    <col min="15344" max="15344" width="8.7109375" style="5" bestFit="1" customWidth="1"/>
    <col min="15345" max="15345" width="6.7109375" style="5" bestFit="1" customWidth="1"/>
    <col min="15346" max="15346" width="7.140625" style="5" bestFit="1" customWidth="1"/>
    <col min="15347" max="15347" width="9.42578125" style="5" bestFit="1" customWidth="1"/>
    <col min="15348" max="15348" width="7.7109375" style="5" bestFit="1" customWidth="1"/>
    <col min="15349" max="15351" width="7.7109375" style="5" customWidth="1"/>
    <col min="15352" max="15352" width="6.42578125" style="5" bestFit="1" customWidth="1"/>
    <col min="15353" max="15353" width="8.42578125" style="5" bestFit="1" customWidth="1"/>
    <col min="15354" max="15354" width="8.140625" style="5" bestFit="1" customWidth="1"/>
    <col min="15355" max="15355" width="9.42578125" style="5" bestFit="1" customWidth="1"/>
    <col min="15356" max="15357" width="8.7109375" style="5" bestFit="1" customWidth="1"/>
    <col min="15358" max="15358" width="8.5703125" style="5" bestFit="1" customWidth="1"/>
    <col min="15359" max="15584" width="11.42578125" style="5"/>
    <col min="15585" max="15585" width="24.28515625" style="5" bestFit="1" customWidth="1"/>
    <col min="15586" max="15586" width="47" style="5" bestFit="1" customWidth="1"/>
    <col min="15587" max="15587" width="14.28515625" style="5" bestFit="1" customWidth="1"/>
    <col min="15588" max="15588" width="11.5703125" style="5" bestFit="1" customWidth="1"/>
    <col min="15589" max="15589" width="7.140625" style="5" bestFit="1" customWidth="1"/>
    <col min="15590" max="15590" width="9.42578125" style="5" bestFit="1" customWidth="1"/>
    <col min="15591" max="15591" width="7.7109375" style="5" bestFit="1" customWidth="1"/>
    <col min="15592" max="15595" width="7.85546875" style="5" customWidth="1"/>
    <col min="15596" max="15596" width="8.42578125" style="5" bestFit="1" customWidth="1"/>
    <col min="15597" max="15597" width="8.140625" style="5" customWidth="1"/>
    <col min="15598" max="15598" width="9.42578125" style="5" bestFit="1" customWidth="1"/>
    <col min="15599" max="15599" width="8.42578125" style="5" bestFit="1" customWidth="1"/>
    <col min="15600" max="15600" width="8.7109375" style="5" bestFit="1" customWidth="1"/>
    <col min="15601" max="15601" width="6.7109375" style="5" bestFit="1" customWidth="1"/>
    <col min="15602" max="15602" width="7.140625" style="5" bestFit="1" customWidth="1"/>
    <col min="15603" max="15603" width="9.42578125" style="5" bestFit="1" customWidth="1"/>
    <col min="15604" max="15604" width="7.7109375" style="5" bestFit="1" customWidth="1"/>
    <col min="15605" max="15607" width="7.7109375" style="5" customWidth="1"/>
    <col min="15608" max="15608" width="6.42578125" style="5" bestFit="1" customWidth="1"/>
    <col min="15609" max="15609" width="8.42578125" style="5" bestFit="1" customWidth="1"/>
    <col min="15610" max="15610" width="8.140625" style="5" bestFit="1" customWidth="1"/>
    <col min="15611" max="15611" width="9.42578125" style="5" bestFit="1" customWidth="1"/>
    <col min="15612" max="15613" width="8.7109375" style="5" bestFit="1" customWidth="1"/>
    <col min="15614" max="15614" width="8.5703125" style="5" bestFit="1" customWidth="1"/>
    <col min="15615" max="15840" width="11.42578125" style="5"/>
    <col min="15841" max="15841" width="24.28515625" style="5" bestFit="1" customWidth="1"/>
    <col min="15842" max="15842" width="47" style="5" bestFit="1" customWidth="1"/>
    <col min="15843" max="15843" width="14.28515625" style="5" bestFit="1" customWidth="1"/>
    <col min="15844" max="15844" width="11.5703125" style="5" bestFit="1" customWidth="1"/>
    <col min="15845" max="15845" width="7.140625" style="5" bestFit="1" customWidth="1"/>
    <col min="15846" max="15846" width="9.42578125" style="5" bestFit="1" customWidth="1"/>
    <col min="15847" max="15847" width="7.7109375" style="5" bestFit="1" customWidth="1"/>
    <col min="15848" max="15851" width="7.85546875" style="5" customWidth="1"/>
    <col min="15852" max="15852" width="8.42578125" style="5" bestFit="1" customWidth="1"/>
    <col min="15853" max="15853" width="8.140625" style="5" customWidth="1"/>
    <col min="15854" max="15854" width="9.42578125" style="5" bestFit="1" customWidth="1"/>
    <col min="15855" max="15855" width="8.42578125" style="5" bestFit="1" customWidth="1"/>
    <col min="15856" max="15856" width="8.7109375" style="5" bestFit="1" customWidth="1"/>
    <col min="15857" max="15857" width="6.7109375" style="5" bestFit="1" customWidth="1"/>
    <col min="15858" max="15858" width="7.140625" style="5" bestFit="1" customWidth="1"/>
    <col min="15859" max="15859" width="9.42578125" style="5" bestFit="1" customWidth="1"/>
    <col min="15860" max="15860" width="7.7109375" style="5" bestFit="1" customWidth="1"/>
    <col min="15861" max="15863" width="7.7109375" style="5" customWidth="1"/>
    <col min="15864" max="15864" width="6.42578125" style="5" bestFit="1" customWidth="1"/>
    <col min="15865" max="15865" width="8.42578125" style="5" bestFit="1" customWidth="1"/>
    <col min="15866" max="15866" width="8.140625" style="5" bestFit="1" customWidth="1"/>
    <col min="15867" max="15867" width="9.42578125" style="5" bestFit="1" customWidth="1"/>
    <col min="15868" max="15869" width="8.7109375" style="5" bestFit="1" customWidth="1"/>
    <col min="15870" max="15870" width="8.5703125" style="5" bestFit="1" customWidth="1"/>
    <col min="15871" max="16096" width="11.42578125" style="5"/>
    <col min="16097" max="16097" width="24.28515625" style="5" bestFit="1" customWidth="1"/>
    <col min="16098" max="16098" width="47" style="5" bestFit="1" customWidth="1"/>
    <col min="16099" max="16099" width="14.28515625" style="5" bestFit="1" customWidth="1"/>
    <col min="16100" max="16100" width="11.5703125" style="5" bestFit="1" customWidth="1"/>
    <col min="16101" max="16101" width="7.140625" style="5" bestFit="1" customWidth="1"/>
    <col min="16102" max="16102" width="9.42578125" style="5" bestFit="1" customWidth="1"/>
    <col min="16103" max="16103" width="7.7109375" style="5" bestFit="1" customWidth="1"/>
    <col min="16104" max="16107" width="7.85546875" style="5" customWidth="1"/>
    <col min="16108" max="16108" width="8.42578125" style="5" bestFit="1" customWidth="1"/>
    <col min="16109" max="16109" width="8.140625" style="5" customWidth="1"/>
    <col min="16110" max="16110" width="9.42578125" style="5" bestFit="1" customWidth="1"/>
    <col min="16111" max="16111" width="8.42578125" style="5" bestFit="1" customWidth="1"/>
    <col min="16112" max="16112" width="8.7109375" style="5" bestFit="1" customWidth="1"/>
    <col min="16113" max="16113" width="6.7109375" style="5" bestFit="1" customWidth="1"/>
    <col min="16114" max="16114" width="7.140625" style="5" bestFit="1" customWidth="1"/>
    <col min="16115" max="16115" width="9.42578125" style="5" bestFit="1" customWidth="1"/>
    <col min="16116" max="16116" width="7.7109375" style="5" bestFit="1" customWidth="1"/>
    <col min="16117" max="16119" width="7.7109375" style="5" customWidth="1"/>
    <col min="16120" max="16120" width="6.42578125" style="5" bestFit="1" customWidth="1"/>
    <col min="16121" max="16121" width="8.42578125" style="5" bestFit="1" customWidth="1"/>
    <col min="16122" max="16122" width="8.140625" style="5" bestFit="1" customWidth="1"/>
    <col min="16123" max="16123" width="9.42578125" style="5" bestFit="1" customWidth="1"/>
    <col min="16124" max="16125" width="8.7109375" style="5" bestFit="1" customWidth="1"/>
    <col min="16126" max="16126" width="8.5703125" style="5" bestFit="1" customWidth="1"/>
    <col min="16127" max="16384" width="11.42578125" style="5"/>
  </cols>
  <sheetData>
    <row r="1" spans="1:15" s="1" customFormat="1" ht="52.5" customHeight="1" thickBot="1" x14ac:dyDescent="0.3">
      <c r="A1" s="53" t="s">
        <v>0</v>
      </c>
      <c r="B1" s="55" t="s">
        <v>1</v>
      </c>
      <c r="C1" s="57" t="s">
        <v>230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1" customFormat="1" ht="16.5" thickTop="1" thickBot="1" x14ac:dyDescent="0.3">
      <c r="A2" s="54"/>
      <c r="B2" s="56"/>
      <c r="C2" s="17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9" t="s">
        <v>14</v>
      </c>
    </row>
    <row r="3" spans="1:15" x14ac:dyDescent="0.25">
      <c r="A3" s="2" t="s">
        <v>15</v>
      </c>
      <c r="B3" s="3" t="s">
        <v>16</v>
      </c>
      <c r="C3" s="4">
        <f>IFERROR(VLOOKUP($B3,'Datos Infanto'!$G$3:$T$82,2,FALSE),0)</f>
        <v>1</v>
      </c>
      <c r="D3" s="4">
        <f>IFERROR(VLOOKUP($B3,'Datos Infanto'!$G$3:$T$82,3,FALSE),0)</f>
        <v>0</v>
      </c>
      <c r="E3" s="4">
        <f>IFERROR(VLOOKUP($B3,'Datos Infanto'!$G$3:$T$82,4,FALSE),0)</f>
        <v>0</v>
      </c>
      <c r="F3" s="4">
        <f>IFERROR(VLOOKUP($B3,'Datos Infanto'!$G$3:$T$82,5,FALSE),0)</f>
        <v>0</v>
      </c>
      <c r="G3" s="4">
        <f>IFERROR(VLOOKUP($B3,'Datos Infanto'!$G$3:$T$82,6,FALSE),0)</f>
        <v>2</v>
      </c>
      <c r="H3" s="4">
        <f>IFERROR(VLOOKUP($B3,'Datos Infanto'!$G$3:$T$82,7,FALSE),0)</f>
        <v>0</v>
      </c>
      <c r="I3" s="4">
        <f>IFERROR(VLOOKUP($B3,'Datos Infanto'!$G$3:$T$82,8,FALSE),0)</f>
        <v>1</v>
      </c>
      <c r="J3" s="4">
        <f>IFERROR(VLOOKUP($B3,'Datos Infanto'!$G$3:$T$82,9,FALSE),0)</f>
        <v>1</v>
      </c>
      <c r="K3" s="4">
        <f>IFERROR(VLOOKUP($B3,'Datos Infanto'!$G$3:$T$82,10,FALSE),0)</f>
        <v>0</v>
      </c>
      <c r="L3" s="4">
        <f>IFERROR(VLOOKUP($B3,'Datos Infanto'!$G$3:$T$82,11,FALSE),0)</f>
        <v>1</v>
      </c>
      <c r="M3" s="4">
        <f>IFERROR(VLOOKUP($B3,'Datos Infanto'!$G$3:$T$82,12,FALSE),0)</f>
        <v>1</v>
      </c>
      <c r="N3" s="4">
        <f>IFERROR(VLOOKUP($B3,'Datos Infanto'!$G$3:$T$82,13,FALSE),0)</f>
        <v>1</v>
      </c>
      <c r="O3" s="20">
        <f>SUM(C3:N3)</f>
        <v>8</v>
      </c>
    </row>
    <row r="4" spans="1:15" x14ac:dyDescent="0.25">
      <c r="A4" s="2" t="s">
        <v>15</v>
      </c>
      <c r="B4" s="3" t="s">
        <v>17</v>
      </c>
      <c r="C4" s="4">
        <f>IFERROR(VLOOKUP($B4,'Datos Infanto'!$G$3:$T$82,2,FALSE),0)</f>
        <v>1</v>
      </c>
      <c r="D4" s="4">
        <f>IFERROR(VLOOKUP($B4,'Datos Infanto'!$G$3:$T$82,3,FALSE),0)</f>
        <v>0</v>
      </c>
      <c r="E4" s="4">
        <f>IFERROR(VLOOKUP($B4,'Datos Infanto'!$G$3:$T$82,4,FALSE),0)</f>
        <v>1</v>
      </c>
      <c r="F4" s="4">
        <f>IFERROR(VLOOKUP($B4,'Datos Infanto'!$G$3:$T$82,5,FALSE),0)</f>
        <v>1</v>
      </c>
      <c r="G4" s="4">
        <f>IFERROR(VLOOKUP($B4,'Datos Infanto'!$G$3:$T$82,6,FALSE),0)</f>
        <v>1</v>
      </c>
      <c r="H4" s="4">
        <f>IFERROR(VLOOKUP($B4,'Datos Infanto'!$G$3:$T$82,7,FALSE),0)</f>
        <v>0</v>
      </c>
      <c r="I4" s="4">
        <f>IFERROR(VLOOKUP($B4,'Datos Infanto'!$G$3:$T$82,8,FALSE),0)</f>
        <v>1</v>
      </c>
      <c r="J4" s="4">
        <f>IFERROR(VLOOKUP($B4,'Datos Infanto'!$G$3:$T$82,9,FALSE),0)</f>
        <v>1</v>
      </c>
      <c r="K4" s="4">
        <f>IFERROR(VLOOKUP($B4,'Datos Infanto'!$G$3:$T$82,10,FALSE),0)</f>
        <v>1</v>
      </c>
      <c r="L4" s="4">
        <f>IFERROR(VLOOKUP($B4,'Datos Infanto'!$G$3:$T$82,11,FALSE),0)</f>
        <v>1</v>
      </c>
      <c r="M4" s="4">
        <f>IFERROR(VLOOKUP($B4,'Datos Infanto'!$G$3:$T$82,12,FALSE),0)</f>
        <v>0</v>
      </c>
      <c r="N4" s="4">
        <f>IFERROR(VLOOKUP($B4,'Datos Infanto'!$G$3:$T$82,13,FALSE),0)</f>
        <v>1</v>
      </c>
      <c r="O4" s="20">
        <f t="shared" ref="O4:O16" si="0">SUM(C4:N4)</f>
        <v>9</v>
      </c>
    </row>
    <row r="5" spans="1:15" x14ac:dyDescent="0.25">
      <c r="A5" s="2" t="s">
        <v>15</v>
      </c>
      <c r="B5" s="3" t="s">
        <v>18</v>
      </c>
      <c r="C5" s="4">
        <f>IFERROR(VLOOKUP($B5,'Datos Infanto'!$G$3:$T$82,2,FALSE),0)</f>
        <v>1</v>
      </c>
      <c r="D5" s="4">
        <f>IFERROR(VLOOKUP($B5,'Datos Infanto'!$G$3:$T$82,3,FALSE),0)</f>
        <v>1</v>
      </c>
      <c r="E5" s="4">
        <f>IFERROR(VLOOKUP($B5,'Datos Infanto'!$G$3:$T$82,4,FALSE),0)</f>
        <v>1</v>
      </c>
      <c r="F5" s="4">
        <f>IFERROR(VLOOKUP($B5,'Datos Infanto'!$G$3:$T$82,5,FALSE),0)</f>
        <v>1</v>
      </c>
      <c r="G5" s="4">
        <f>IFERROR(VLOOKUP($B5,'Datos Infanto'!$G$3:$T$82,6,FALSE),0)</f>
        <v>1</v>
      </c>
      <c r="H5" s="4">
        <f>IFERROR(VLOOKUP($B5,'Datos Infanto'!$G$3:$T$82,7,FALSE),0)</f>
        <v>1</v>
      </c>
      <c r="I5" s="4">
        <f>IFERROR(VLOOKUP($B5,'Datos Infanto'!$G$3:$T$82,8,FALSE),0)</f>
        <v>1</v>
      </c>
      <c r="J5" s="4">
        <f>IFERROR(VLOOKUP($B5,'Datos Infanto'!$G$3:$T$82,9,FALSE),0)</f>
        <v>1</v>
      </c>
      <c r="K5" s="4">
        <f>IFERROR(VLOOKUP($B5,'Datos Infanto'!$G$3:$T$82,10,FALSE),0)</f>
        <v>1</v>
      </c>
      <c r="L5" s="4">
        <f>IFERROR(VLOOKUP($B5,'Datos Infanto'!$G$3:$T$82,11,FALSE),0)</f>
        <v>1</v>
      </c>
      <c r="M5" s="4">
        <f>IFERROR(VLOOKUP($B5,'Datos Infanto'!$G$3:$T$82,12,FALSE),0)</f>
        <v>1</v>
      </c>
      <c r="N5" s="4">
        <f>IFERROR(VLOOKUP($B5,'Datos Infanto'!$G$3:$T$82,13,FALSE),0)</f>
        <v>1</v>
      </c>
      <c r="O5" s="20">
        <f t="shared" si="0"/>
        <v>12</v>
      </c>
    </row>
    <row r="6" spans="1:15" x14ac:dyDescent="0.25">
      <c r="A6" s="2" t="s">
        <v>15</v>
      </c>
      <c r="B6" s="3" t="s">
        <v>19</v>
      </c>
      <c r="C6" s="4">
        <f>IFERROR(VLOOKUP($B6,'Datos Infanto'!$G$3:$T$82,2,FALSE),0)</f>
        <v>1</v>
      </c>
      <c r="D6" s="4">
        <f>IFERROR(VLOOKUP($B6,'Datos Infanto'!$G$3:$T$82,3,FALSE),0)</f>
        <v>1</v>
      </c>
      <c r="E6" s="4">
        <f>IFERROR(VLOOKUP($B6,'Datos Infanto'!$G$3:$T$82,4,FALSE),0)</f>
        <v>0</v>
      </c>
      <c r="F6" s="4">
        <f>IFERROR(VLOOKUP($B6,'Datos Infanto'!$G$3:$T$82,5,FALSE),0)</f>
        <v>1</v>
      </c>
      <c r="G6" s="4">
        <f>IFERROR(VLOOKUP($B6,'Datos Infanto'!$G$3:$T$82,6,FALSE),0)</f>
        <v>2</v>
      </c>
      <c r="H6" s="4">
        <f>IFERROR(VLOOKUP($B6,'Datos Infanto'!$G$3:$T$82,7,FALSE),0)</f>
        <v>1</v>
      </c>
      <c r="I6" s="4">
        <f>IFERROR(VLOOKUP($B6,'Datos Infanto'!$G$3:$T$82,8,FALSE),0)</f>
        <v>1</v>
      </c>
      <c r="J6" s="4">
        <f>IFERROR(VLOOKUP($B6,'Datos Infanto'!$G$3:$T$82,9,FALSE),0)</f>
        <v>1</v>
      </c>
      <c r="K6" s="4">
        <f>IFERROR(VLOOKUP($B6,'Datos Infanto'!$G$3:$T$82,10,FALSE),0)</f>
        <v>1</v>
      </c>
      <c r="L6" s="4">
        <f>IFERROR(VLOOKUP($B6,'Datos Infanto'!$G$3:$T$82,11,FALSE),0)</f>
        <v>1</v>
      </c>
      <c r="M6" s="4">
        <f>IFERROR(VLOOKUP($B6,'Datos Infanto'!$G$3:$T$82,12,FALSE),0)</f>
        <v>1</v>
      </c>
      <c r="N6" s="4">
        <f>IFERROR(VLOOKUP($B6,'Datos Infanto'!$G$3:$T$82,13,FALSE),0)</f>
        <v>1</v>
      </c>
      <c r="O6" s="20">
        <f t="shared" si="0"/>
        <v>12</v>
      </c>
    </row>
    <row r="7" spans="1:15" x14ac:dyDescent="0.25">
      <c r="A7" s="2" t="s">
        <v>15</v>
      </c>
      <c r="B7" s="6" t="s">
        <v>20</v>
      </c>
      <c r="C7" s="4">
        <f>IFERROR(VLOOKUP($B7,'Datos Infanto'!$G$3:$T$82,2,FALSE),0)</f>
        <v>1</v>
      </c>
      <c r="D7" s="4">
        <f>IFERROR(VLOOKUP($B7,'Datos Infanto'!$G$3:$T$82,3,FALSE),0)</f>
        <v>1</v>
      </c>
      <c r="E7" s="4">
        <f>IFERROR(VLOOKUP($B7,'Datos Infanto'!$G$3:$T$82,4,FALSE),0)</f>
        <v>1</v>
      </c>
      <c r="F7" s="4">
        <f>IFERROR(VLOOKUP($B7,'Datos Infanto'!$G$3:$T$82,5,FALSE),0)</f>
        <v>1</v>
      </c>
      <c r="G7" s="4">
        <f>IFERROR(VLOOKUP($B7,'Datos Infanto'!$G$3:$T$82,6,FALSE),0)</f>
        <v>1</v>
      </c>
      <c r="H7" s="4">
        <f>IFERROR(VLOOKUP($B7,'Datos Infanto'!$G$3:$T$82,7,FALSE),0)</f>
        <v>1</v>
      </c>
      <c r="I7" s="4">
        <f>IFERROR(VLOOKUP($B7,'Datos Infanto'!$G$3:$T$82,8,FALSE),0)</f>
        <v>1</v>
      </c>
      <c r="J7" s="4">
        <f>IFERROR(VLOOKUP($B7,'Datos Infanto'!$G$3:$T$82,9,FALSE),0)</f>
        <v>1</v>
      </c>
      <c r="K7" s="4">
        <f>IFERROR(VLOOKUP($B7,'Datos Infanto'!$G$3:$T$82,10,FALSE),0)</f>
        <v>1</v>
      </c>
      <c r="L7" s="4">
        <f>IFERROR(VLOOKUP($B7,'Datos Infanto'!$G$3:$T$82,11,FALSE),0)</f>
        <v>0</v>
      </c>
      <c r="M7" s="4">
        <f>IFERROR(VLOOKUP($B7,'Datos Infanto'!$G$3:$T$82,12,FALSE),0)</f>
        <v>0</v>
      </c>
      <c r="N7" s="4">
        <f>IFERROR(VLOOKUP($B7,'Datos Infanto'!$G$3:$T$82,13,FALSE),0)</f>
        <v>1</v>
      </c>
      <c r="O7" s="20">
        <f t="shared" si="0"/>
        <v>10</v>
      </c>
    </row>
    <row r="8" spans="1:15" x14ac:dyDescent="0.25">
      <c r="A8" s="2" t="s">
        <v>15</v>
      </c>
      <c r="B8" s="3" t="s">
        <v>21</v>
      </c>
      <c r="C8" s="4">
        <f>IFERROR(VLOOKUP($B8,'Datos Infanto'!$G$3:$T$82,2,FALSE),0)</f>
        <v>0</v>
      </c>
      <c r="D8" s="4">
        <f>IFERROR(VLOOKUP($B8,'Datos Infanto'!$G$3:$T$82,3,FALSE),0)</f>
        <v>0</v>
      </c>
      <c r="E8" s="4">
        <f>IFERROR(VLOOKUP($B8,'Datos Infanto'!$G$3:$T$82,4,FALSE),0)</f>
        <v>1</v>
      </c>
      <c r="F8" s="4">
        <f>IFERROR(VLOOKUP($B8,'Datos Infanto'!$G$3:$T$82,5,FALSE),0)</f>
        <v>0</v>
      </c>
      <c r="G8" s="4">
        <f>IFERROR(VLOOKUP($B8,'Datos Infanto'!$G$3:$T$82,6,FALSE),0)</f>
        <v>1</v>
      </c>
      <c r="H8" s="4">
        <f>IFERROR(VLOOKUP($B8,'Datos Infanto'!$G$3:$T$82,7,FALSE),0)</f>
        <v>1</v>
      </c>
      <c r="I8" s="4">
        <f>IFERROR(VLOOKUP($B8,'Datos Infanto'!$G$3:$T$82,8,FALSE),0)</f>
        <v>0</v>
      </c>
      <c r="J8" s="4">
        <f>IFERROR(VLOOKUP($B8,'Datos Infanto'!$G$3:$T$82,9,FALSE),0)</f>
        <v>1</v>
      </c>
      <c r="K8" s="4">
        <f>IFERROR(VLOOKUP($B8,'Datos Infanto'!$G$3:$T$82,10,FALSE),0)</f>
        <v>1</v>
      </c>
      <c r="L8" s="4">
        <f>IFERROR(VLOOKUP($B8,'Datos Infanto'!$G$3:$T$82,11,FALSE),0)</f>
        <v>1</v>
      </c>
      <c r="M8" s="4">
        <f>IFERROR(VLOOKUP($B8,'Datos Infanto'!$G$3:$T$82,12,FALSE),0)</f>
        <v>1</v>
      </c>
      <c r="N8" s="4">
        <f>IFERROR(VLOOKUP($B8,'Datos Infanto'!$G$3:$T$82,13,FALSE),0)</f>
        <v>1</v>
      </c>
      <c r="O8" s="20">
        <f t="shared" si="0"/>
        <v>8</v>
      </c>
    </row>
    <row r="9" spans="1:15" x14ac:dyDescent="0.25">
      <c r="A9" s="2" t="s">
        <v>15</v>
      </c>
      <c r="B9" s="3" t="s">
        <v>22</v>
      </c>
      <c r="C9" s="4">
        <f>IFERROR(VLOOKUP($B9,'Datos Infanto'!$G$3:$T$82,2,FALSE),0)</f>
        <v>1</v>
      </c>
      <c r="D9" s="4">
        <f>IFERROR(VLOOKUP($B9,'Datos Infanto'!$G$3:$T$82,3,FALSE),0)</f>
        <v>1</v>
      </c>
      <c r="E9" s="4">
        <f>IFERROR(VLOOKUP($B9,'Datos Infanto'!$G$3:$T$82,4,FALSE),0)</f>
        <v>1</v>
      </c>
      <c r="F9" s="4">
        <f>IFERROR(VLOOKUP($B9,'Datos Infanto'!$G$3:$T$82,5,FALSE),0)</f>
        <v>0</v>
      </c>
      <c r="G9" s="4">
        <f>IFERROR(VLOOKUP($B9,'Datos Infanto'!$G$3:$T$82,6,FALSE),0)</f>
        <v>1</v>
      </c>
      <c r="H9" s="4">
        <f>IFERROR(VLOOKUP($B9,'Datos Infanto'!$G$3:$T$82,7,FALSE),0)</f>
        <v>0</v>
      </c>
      <c r="I9" s="4">
        <f>IFERROR(VLOOKUP($B9,'Datos Infanto'!$G$3:$T$82,8,FALSE),0)</f>
        <v>1</v>
      </c>
      <c r="J9" s="4">
        <f>IFERROR(VLOOKUP($B9,'Datos Infanto'!$G$3:$T$82,9,FALSE),0)</f>
        <v>0</v>
      </c>
      <c r="K9" s="4">
        <f>IFERROR(VLOOKUP($B9,'Datos Infanto'!$G$3:$T$82,10,FALSE),0)</f>
        <v>1</v>
      </c>
      <c r="L9" s="4">
        <f>IFERROR(VLOOKUP($B9,'Datos Infanto'!$G$3:$T$82,11,FALSE),0)</f>
        <v>0</v>
      </c>
      <c r="M9" s="4">
        <f>IFERROR(VLOOKUP($B9,'Datos Infanto'!$G$3:$T$82,12,FALSE),0)</f>
        <v>1</v>
      </c>
      <c r="N9" s="4">
        <f>IFERROR(VLOOKUP($B9,'Datos Infanto'!$G$3:$T$82,13,FALSE),0)</f>
        <v>0</v>
      </c>
      <c r="O9" s="20">
        <f t="shared" si="0"/>
        <v>7</v>
      </c>
    </row>
    <row r="10" spans="1:15" x14ac:dyDescent="0.25">
      <c r="A10" s="2" t="s">
        <v>15</v>
      </c>
      <c r="B10" s="3" t="s">
        <v>23</v>
      </c>
      <c r="C10" s="4">
        <f>IFERROR(VLOOKUP($B10,'Datos Infanto'!$G$3:$T$82,2,FALSE),0)</f>
        <v>0</v>
      </c>
      <c r="D10" s="4">
        <f>IFERROR(VLOOKUP($B10,'Datos Infanto'!$G$3:$T$82,3,FALSE),0)</f>
        <v>0</v>
      </c>
      <c r="E10" s="4">
        <f>IFERROR(VLOOKUP($B10,'Datos Infanto'!$G$3:$T$82,4,FALSE),0)</f>
        <v>0</v>
      </c>
      <c r="F10" s="4">
        <f>IFERROR(VLOOKUP($B10,'Datos Infanto'!$G$3:$T$82,5,FALSE),0)</f>
        <v>0</v>
      </c>
      <c r="G10" s="4">
        <f>IFERROR(VLOOKUP($B10,'Datos Infanto'!$G$3:$T$82,6,FALSE),0)</f>
        <v>0</v>
      </c>
      <c r="H10" s="4">
        <f>IFERROR(VLOOKUP($B10,'Datos Infanto'!$G$3:$T$82,7,FALSE),0)</f>
        <v>0</v>
      </c>
      <c r="I10" s="4">
        <f>IFERROR(VLOOKUP($B10,'Datos Infanto'!$G$3:$T$82,8,FALSE),0)</f>
        <v>0</v>
      </c>
      <c r="J10" s="4">
        <f>IFERROR(VLOOKUP($B10,'Datos Infanto'!$G$3:$T$82,9,FALSE),0)</f>
        <v>0</v>
      </c>
      <c r="K10" s="4">
        <f>IFERROR(VLOOKUP($B10,'Datos Infanto'!$G$3:$T$82,10,FALSE),0)</f>
        <v>0</v>
      </c>
      <c r="L10" s="4">
        <f>IFERROR(VLOOKUP($B10,'Datos Infanto'!$G$3:$T$82,11,FALSE),0)</f>
        <v>0</v>
      </c>
      <c r="M10" s="4">
        <f>IFERROR(VLOOKUP($B10,'Datos Infanto'!$G$3:$T$82,12,FALSE),0)</f>
        <v>0</v>
      </c>
      <c r="N10" s="4">
        <f>IFERROR(VLOOKUP($B10,'Datos Infanto'!$G$3:$T$82,13,FALSE),0)</f>
        <v>0</v>
      </c>
      <c r="O10" s="20">
        <f t="shared" si="0"/>
        <v>0</v>
      </c>
    </row>
    <row r="11" spans="1:15" x14ac:dyDescent="0.25">
      <c r="A11" s="2" t="s">
        <v>15</v>
      </c>
      <c r="B11" s="3" t="s">
        <v>24</v>
      </c>
      <c r="C11" s="4">
        <f>IFERROR(VLOOKUP($B11,'Datos Infanto'!$G$3:$T$82,2,FALSE),0)</f>
        <v>0</v>
      </c>
      <c r="D11" s="4">
        <f>IFERROR(VLOOKUP($B11,'Datos Infanto'!$G$3:$T$82,3,FALSE),0)</f>
        <v>0</v>
      </c>
      <c r="E11" s="4">
        <f>IFERROR(VLOOKUP($B11,'Datos Infanto'!$G$3:$T$82,4,FALSE),0)</f>
        <v>0</v>
      </c>
      <c r="F11" s="4">
        <f>IFERROR(VLOOKUP($B11,'Datos Infanto'!$G$3:$T$82,5,FALSE),0)</f>
        <v>0</v>
      </c>
      <c r="G11" s="4">
        <f>IFERROR(VLOOKUP($B11,'Datos Infanto'!$G$3:$T$82,6,FALSE),0)</f>
        <v>0</v>
      </c>
      <c r="H11" s="4">
        <f>IFERROR(VLOOKUP($B11,'Datos Infanto'!$G$3:$T$82,7,FALSE),0)</f>
        <v>0</v>
      </c>
      <c r="I11" s="4">
        <f>IFERROR(VLOOKUP($B11,'Datos Infanto'!$G$3:$T$82,8,FALSE),0)</f>
        <v>0</v>
      </c>
      <c r="J11" s="4">
        <f>IFERROR(VLOOKUP($B11,'Datos Infanto'!$G$3:$T$82,9,FALSE),0)</f>
        <v>0</v>
      </c>
      <c r="K11" s="4">
        <f>IFERROR(VLOOKUP($B11,'Datos Infanto'!$G$3:$T$82,10,FALSE),0)</f>
        <v>0</v>
      </c>
      <c r="L11" s="4">
        <f>IFERROR(VLOOKUP($B11,'Datos Infanto'!$G$3:$T$82,11,FALSE),0)</f>
        <v>0</v>
      </c>
      <c r="M11" s="4">
        <f>IFERROR(VLOOKUP($B11,'Datos Infanto'!$G$3:$T$82,12,FALSE),0)</f>
        <v>0</v>
      </c>
      <c r="N11" s="4">
        <f>IFERROR(VLOOKUP($B11,'Datos Infanto'!$G$3:$T$82,13,FALSE),0)</f>
        <v>0</v>
      </c>
      <c r="O11" s="20">
        <f t="shared" si="0"/>
        <v>0</v>
      </c>
    </row>
    <row r="12" spans="1:15" x14ac:dyDescent="0.25">
      <c r="A12" s="2" t="s">
        <v>15</v>
      </c>
      <c r="B12" s="3" t="s">
        <v>25</v>
      </c>
      <c r="C12" s="4">
        <f>IFERROR(VLOOKUP($B12,'Datos Infanto'!$G$3:$T$82,2,FALSE),0)</f>
        <v>0</v>
      </c>
      <c r="D12" s="4">
        <f>IFERROR(VLOOKUP($B12,'Datos Infanto'!$G$3:$T$82,3,FALSE),0)</f>
        <v>0</v>
      </c>
      <c r="E12" s="4">
        <f>IFERROR(VLOOKUP($B12,'Datos Infanto'!$G$3:$T$82,4,FALSE),0)</f>
        <v>0</v>
      </c>
      <c r="F12" s="4">
        <f>IFERROR(VLOOKUP($B12,'Datos Infanto'!$G$3:$T$82,5,FALSE),0)</f>
        <v>0</v>
      </c>
      <c r="G12" s="4">
        <f>IFERROR(VLOOKUP($B12,'Datos Infanto'!$G$3:$T$82,6,FALSE),0)</f>
        <v>0</v>
      </c>
      <c r="H12" s="4">
        <f>IFERROR(VLOOKUP($B12,'Datos Infanto'!$G$3:$T$82,7,FALSE),0)</f>
        <v>0</v>
      </c>
      <c r="I12" s="4">
        <f>IFERROR(VLOOKUP($B12,'Datos Infanto'!$G$3:$T$82,8,FALSE),0)</f>
        <v>0</v>
      </c>
      <c r="J12" s="4">
        <f>IFERROR(VLOOKUP($B12,'Datos Infanto'!$G$3:$T$82,9,FALSE),0)</f>
        <v>0</v>
      </c>
      <c r="K12" s="4">
        <f>IFERROR(VLOOKUP($B12,'Datos Infanto'!$G$3:$T$82,10,FALSE),0)</f>
        <v>0</v>
      </c>
      <c r="L12" s="4">
        <f>IFERROR(VLOOKUP($B12,'Datos Infanto'!$G$3:$T$82,11,FALSE),0)</f>
        <v>0</v>
      </c>
      <c r="M12" s="4">
        <f>IFERROR(VLOOKUP($B12,'Datos Infanto'!$G$3:$T$82,12,FALSE),0)</f>
        <v>0</v>
      </c>
      <c r="N12" s="4">
        <f>IFERROR(VLOOKUP($B12,'Datos Infanto'!$G$3:$T$82,13,FALSE),0)</f>
        <v>1</v>
      </c>
      <c r="O12" s="20">
        <f t="shared" si="0"/>
        <v>1</v>
      </c>
    </row>
    <row r="13" spans="1:15" x14ac:dyDescent="0.25">
      <c r="A13" s="2" t="s">
        <v>15</v>
      </c>
      <c r="B13" s="3" t="s">
        <v>26</v>
      </c>
      <c r="C13" s="4">
        <f>IFERROR(VLOOKUP($B13,'Datos Infanto'!$G$3:$T$82,2,FALSE),0)</f>
        <v>0</v>
      </c>
      <c r="D13" s="4">
        <f>IFERROR(VLOOKUP($B13,'Datos Infanto'!$G$3:$T$82,3,FALSE),0)</f>
        <v>0</v>
      </c>
      <c r="E13" s="4">
        <f>IFERROR(VLOOKUP($B13,'Datos Infanto'!$G$3:$T$82,4,FALSE),0)</f>
        <v>0</v>
      </c>
      <c r="F13" s="4">
        <f>IFERROR(VLOOKUP($B13,'Datos Infanto'!$G$3:$T$82,5,FALSE),0)</f>
        <v>0</v>
      </c>
      <c r="G13" s="4">
        <f>IFERROR(VLOOKUP($B13,'Datos Infanto'!$G$3:$T$82,6,FALSE),0)</f>
        <v>0</v>
      </c>
      <c r="H13" s="4">
        <f>IFERROR(VLOOKUP($B13,'Datos Infanto'!$G$3:$T$82,7,FALSE),0)</f>
        <v>0</v>
      </c>
      <c r="I13" s="4">
        <f>IFERROR(VLOOKUP($B13,'Datos Infanto'!$G$3:$T$82,8,FALSE),0)</f>
        <v>0</v>
      </c>
      <c r="J13" s="4">
        <f>IFERROR(VLOOKUP($B13,'Datos Infanto'!$G$3:$T$82,9,FALSE),0)</f>
        <v>0</v>
      </c>
      <c r="K13" s="4">
        <f>IFERROR(VLOOKUP($B13,'Datos Infanto'!$G$3:$T$82,10,FALSE),0)</f>
        <v>0</v>
      </c>
      <c r="L13" s="4">
        <f>IFERROR(VLOOKUP($B13,'Datos Infanto'!$G$3:$T$82,11,FALSE),0)</f>
        <v>0</v>
      </c>
      <c r="M13" s="4">
        <f>IFERROR(VLOOKUP($B13,'Datos Infanto'!$G$3:$T$82,12,FALSE),0)</f>
        <v>0</v>
      </c>
      <c r="N13" s="4">
        <f>IFERROR(VLOOKUP($B13,'Datos Infanto'!$G$3:$T$82,13,FALSE),0)</f>
        <v>0</v>
      </c>
      <c r="O13" s="20">
        <f t="shared" si="0"/>
        <v>0</v>
      </c>
    </row>
    <row r="14" spans="1:15" x14ac:dyDescent="0.25">
      <c r="A14" s="2" t="s">
        <v>15</v>
      </c>
      <c r="B14" s="3" t="s">
        <v>27</v>
      </c>
      <c r="C14" s="4">
        <f>IFERROR(VLOOKUP($B14,'Datos Infanto'!$G$3:$T$82,2,FALSE),0)</f>
        <v>0</v>
      </c>
      <c r="D14" s="4">
        <f>IFERROR(VLOOKUP($B14,'Datos Infanto'!$G$3:$T$82,3,FALSE),0)</f>
        <v>0</v>
      </c>
      <c r="E14" s="4">
        <f>IFERROR(VLOOKUP($B14,'Datos Infanto'!$G$3:$T$82,4,FALSE),0)</f>
        <v>0</v>
      </c>
      <c r="F14" s="4">
        <f>IFERROR(VLOOKUP($B14,'Datos Infanto'!$G$3:$T$82,5,FALSE),0)</f>
        <v>0</v>
      </c>
      <c r="G14" s="4">
        <f>IFERROR(VLOOKUP($B14,'Datos Infanto'!$G$3:$T$82,6,FALSE),0)</f>
        <v>0</v>
      </c>
      <c r="H14" s="4">
        <f>IFERROR(VLOOKUP($B14,'Datos Infanto'!$G$3:$T$82,7,FALSE),0)</f>
        <v>0</v>
      </c>
      <c r="I14" s="4">
        <f>IFERROR(VLOOKUP($B14,'Datos Infanto'!$G$3:$T$82,8,FALSE),0)</f>
        <v>0</v>
      </c>
      <c r="J14" s="4">
        <f>IFERROR(VLOOKUP($B14,'Datos Infanto'!$G$3:$T$82,9,FALSE),0)</f>
        <v>0</v>
      </c>
      <c r="K14" s="4">
        <f>IFERROR(VLOOKUP($B14,'Datos Infanto'!$G$3:$T$82,10,FALSE),0)</f>
        <v>0</v>
      </c>
      <c r="L14" s="4">
        <f>IFERROR(VLOOKUP($B14,'Datos Infanto'!$G$3:$T$82,11,FALSE),0)</f>
        <v>0</v>
      </c>
      <c r="M14" s="4">
        <f>IFERROR(VLOOKUP($B14,'Datos Infanto'!$G$3:$T$82,12,FALSE),0)</f>
        <v>0</v>
      </c>
      <c r="N14" s="4">
        <f>IFERROR(VLOOKUP($B14,'Datos Infanto'!$G$3:$T$82,13,FALSE),0)</f>
        <v>0</v>
      </c>
      <c r="O14" s="20">
        <f t="shared" si="0"/>
        <v>0</v>
      </c>
    </row>
    <row r="15" spans="1:15" x14ac:dyDescent="0.25">
      <c r="A15" s="2" t="s">
        <v>15</v>
      </c>
      <c r="B15" s="3" t="s">
        <v>28</v>
      </c>
      <c r="C15" s="4">
        <f>IFERROR(VLOOKUP($B15,'Datos Infanto'!$G$3:$T$82,2,FALSE),0)</f>
        <v>0</v>
      </c>
      <c r="D15" s="4">
        <f>IFERROR(VLOOKUP($B15,'Datos Infanto'!$G$3:$T$82,3,FALSE),0)</f>
        <v>0</v>
      </c>
      <c r="E15" s="4">
        <f>IFERROR(VLOOKUP($B15,'Datos Infanto'!$G$3:$T$82,4,FALSE),0)</f>
        <v>0</v>
      </c>
      <c r="F15" s="4">
        <f>IFERROR(VLOOKUP($B15,'Datos Infanto'!$G$3:$T$82,5,FALSE),0)</f>
        <v>0</v>
      </c>
      <c r="G15" s="4">
        <f>IFERROR(VLOOKUP($B15,'Datos Infanto'!$G$3:$T$82,6,FALSE),0)</f>
        <v>0</v>
      </c>
      <c r="H15" s="4">
        <f>IFERROR(VLOOKUP($B15,'Datos Infanto'!$G$3:$T$82,7,FALSE),0)</f>
        <v>0</v>
      </c>
      <c r="I15" s="4">
        <f>IFERROR(VLOOKUP($B15,'Datos Infanto'!$G$3:$T$82,8,FALSE),0)</f>
        <v>0</v>
      </c>
      <c r="J15" s="4">
        <f>IFERROR(VLOOKUP($B15,'Datos Infanto'!$G$3:$T$82,9,FALSE),0)</f>
        <v>0</v>
      </c>
      <c r="K15" s="4">
        <f>IFERROR(VLOOKUP($B15,'Datos Infanto'!$G$3:$T$82,10,FALSE),0)</f>
        <v>0</v>
      </c>
      <c r="L15" s="4">
        <f>IFERROR(VLOOKUP($B15,'Datos Infanto'!$G$3:$T$82,11,FALSE),0)</f>
        <v>0</v>
      </c>
      <c r="M15" s="4">
        <f>IFERROR(VLOOKUP($B15,'Datos Infanto'!$G$3:$T$82,12,FALSE),0)</f>
        <v>0</v>
      </c>
      <c r="N15" s="4">
        <f>IFERROR(VLOOKUP($B15,'Datos Infanto'!$G$3:$T$82,13,FALSE),0)</f>
        <v>0</v>
      </c>
      <c r="O15" s="20">
        <f t="shared" si="0"/>
        <v>0</v>
      </c>
    </row>
    <row r="16" spans="1:15" ht="15.75" thickBot="1" x14ac:dyDescent="0.3">
      <c r="A16" s="2" t="s">
        <v>15</v>
      </c>
      <c r="B16" s="3" t="s">
        <v>29</v>
      </c>
      <c r="C16" s="4">
        <f>IFERROR(VLOOKUP($B16,'Datos Infanto'!$G$3:$T$82,2,FALSE),0)</f>
        <v>0</v>
      </c>
      <c r="D16" s="4">
        <f>IFERROR(VLOOKUP($B16,'Datos Infanto'!$G$3:$T$82,3,FALSE),0)</f>
        <v>0</v>
      </c>
      <c r="E16" s="4">
        <f>IFERROR(VLOOKUP($B16,'Datos Infanto'!$G$3:$T$82,4,FALSE),0)</f>
        <v>0</v>
      </c>
      <c r="F16" s="4">
        <f>IFERROR(VLOOKUP($B16,'Datos Infanto'!$G$3:$T$82,5,FALSE),0)</f>
        <v>0</v>
      </c>
      <c r="G16" s="4">
        <f>IFERROR(VLOOKUP($B16,'Datos Infanto'!$G$3:$T$82,6,FALSE),0)</f>
        <v>0</v>
      </c>
      <c r="H16" s="4">
        <f>IFERROR(VLOOKUP($B16,'Datos Infanto'!$G$3:$T$82,7,FALSE),0)</f>
        <v>0</v>
      </c>
      <c r="I16" s="4">
        <f>IFERROR(VLOOKUP($B16,'Datos Infanto'!$G$3:$T$82,8,FALSE),0)</f>
        <v>0</v>
      </c>
      <c r="J16" s="4">
        <f>IFERROR(VLOOKUP($B16,'Datos Infanto'!$G$3:$T$82,9,FALSE),0)</f>
        <v>0</v>
      </c>
      <c r="K16" s="4">
        <f>IFERROR(VLOOKUP($B16,'Datos Infanto'!$G$3:$T$82,10,FALSE),0)</f>
        <v>0</v>
      </c>
      <c r="L16" s="4">
        <f>IFERROR(VLOOKUP($B16,'Datos Infanto'!$G$3:$T$82,11,FALSE),0)</f>
        <v>0</v>
      </c>
      <c r="M16" s="4">
        <f>IFERROR(VLOOKUP($B16,'Datos Infanto'!$G$3:$T$82,12,FALSE),0)</f>
        <v>0</v>
      </c>
      <c r="N16" s="4">
        <f>IFERROR(VLOOKUP($B16,'Datos Infanto'!$G$3:$T$82,13,FALSE),0)</f>
        <v>0</v>
      </c>
      <c r="O16" s="20">
        <f t="shared" si="0"/>
        <v>0</v>
      </c>
    </row>
    <row r="17" spans="1:15" ht="15.75" thickBot="1" x14ac:dyDescent="0.3">
      <c r="A17" s="51" t="s">
        <v>239</v>
      </c>
      <c r="B17" s="52"/>
      <c r="C17" s="39">
        <f>SUM(C3:C16)</f>
        <v>6</v>
      </c>
      <c r="D17" s="40">
        <f t="shared" ref="D17:M17" si="1">SUM(D3:D16)</f>
        <v>4</v>
      </c>
      <c r="E17" s="40">
        <f t="shared" si="1"/>
        <v>5</v>
      </c>
      <c r="F17" s="40">
        <f t="shared" si="1"/>
        <v>4</v>
      </c>
      <c r="G17" s="40">
        <f t="shared" si="1"/>
        <v>9</v>
      </c>
      <c r="H17" s="40">
        <f t="shared" si="1"/>
        <v>4</v>
      </c>
      <c r="I17" s="40">
        <f t="shared" si="1"/>
        <v>6</v>
      </c>
      <c r="J17" s="40">
        <f t="shared" si="1"/>
        <v>6</v>
      </c>
      <c r="K17" s="40">
        <f t="shared" si="1"/>
        <v>6</v>
      </c>
      <c r="L17" s="40">
        <f t="shared" si="1"/>
        <v>5</v>
      </c>
      <c r="M17" s="40">
        <f t="shared" si="1"/>
        <v>5</v>
      </c>
      <c r="N17" s="41">
        <f>SUM(N3:N16)</f>
        <v>7</v>
      </c>
      <c r="O17" s="36">
        <f>SUM(O3:O16)</f>
        <v>67</v>
      </c>
    </row>
    <row r="18" spans="1:15" x14ac:dyDescent="0.25">
      <c r="A18" s="2" t="s">
        <v>30</v>
      </c>
      <c r="B18" s="2" t="s">
        <v>31</v>
      </c>
      <c r="C18" s="4">
        <f>IFERROR(VLOOKUP($B18,'Datos Infanto'!$G$3:$T$82,2,FALSE),0)</f>
        <v>1</v>
      </c>
      <c r="D18" s="4">
        <f>IFERROR(VLOOKUP($B18,'Datos Infanto'!$G$3:$T$82,3,FALSE),0)</f>
        <v>1</v>
      </c>
      <c r="E18" s="4">
        <f>IFERROR(VLOOKUP($B18,'Datos Infanto'!$G$3:$T$82,4,FALSE),0)</f>
        <v>0</v>
      </c>
      <c r="F18" s="4">
        <f>IFERROR(VLOOKUP($B18,'Datos Infanto'!$G$3:$T$82,5,FALSE),0)</f>
        <v>1</v>
      </c>
      <c r="G18" s="4">
        <f>IFERROR(VLOOKUP($B18,'Datos Infanto'!$G$3:$T$82,6,FALSE),0)</f>
        <v>1</v>
      </c>
      <c r="H18" s="4">
        <f>IFERROR(VLOOKUP($B18,'Datos Infanto'!$G$3:$T$82,7,FALSE),0)</f>
        <v>1</v>
      </c>
      <c r="I18" s="4">
        <f>IFERROR(VLOOKUP($B18,'Datos Infanto'!$G$3:$T$82,8,FALSE),0)</f>
        <v>1</v>
      </c>
      <c r="J18" s="4">
        <f>IFERROR(VLOOKUP($B18,'Datos Infanto'!$G$3:$T$82,9,FALSE),0)</f>
        <v>1</v>
      </c>
      <c r="K18" s="4">
        <f>IFERROR(VLOOKUP($B18,'Datos Infanto'!$G$3:$T$82,10,FALSE),0)</f>
        <v>1</v>
      </c>
      <c r="L18" s="4">
        <f>IFERROR(VLOOKUP($B18,'Datos Infanto'!$G$3:$T$82,11,FALSE),0)</f>
        <v>1</v>
      </c>
      <c r="M18" s="4">
        <f>IFERROR(VLOOKUP($B18,'Datos Infanto'!$G$3:$T$82,12,FALSE),0)</f>
        <v>1</v>
      </c>
      <c r="N18" s="4">
        <f>IFERROR(VLOOKUP($B18,'Datos Infanto'!$G$3:$T$82,13,FALSE),0)</f>
        <v>1</v>
      </c>
      <c r="O18" s="20">
        <f t="shared" ref="O18:O25" si="2">SUM(C18:N18)</f>
        <v>11</v>
      </c>
    </row>
    <row r="19" spans="1:15" x14ac:dyDescent="0.25">
      <c r="A19" s="2" t="s">
        <v>30</v>
      </c>
      <c r="B19" s="2" t="s">
        <v>32</v>
      </c>
      <c r="C19" s="4">
        <f>IFERROR(VLOOKUP($B19,'Datos Infanto'!$G$3:$T$82,2,FALSE),0)</f>
        <v>1</v>
      </c>
      <c r="D19" s="4">
        <f>IFERROR(VLOOKUP($B19,'Datos Infanto'!$G$3:$T$82,3,FALSE),0)</f>
        <v>0</v>
      </c>
      <c r="E19" s="4">
        <f>IFERROR(VLOOKUP($B19,'Datos Infanto'!$G$3:$T$82,4,FALSE),0)</f>
        <v>1</v>
      </c>
      <c r="F19" s="4">
        <f>IFERROR(VLOOKUP($B19,'Datos Infanto'!$G$3:$T$82,5,FALSE),0)</f>
        <v>0</v>
      </c>
      <c r="G19" s="4">
        <f>IFERROR(VLOOKUP($B19,'Datos Infanto'!$G$3:$T$82,6,FALSE),0)</f>
        <v>1</v>
      </c>
      <c r="H19" s="4">
        <f>IFERROR(VLOOKUP($B19,'Datos Infanto'!$G$3:$T$82,7,FALSE),0)</f>
        <v>1</v>
      </c>
      <c r="I19" s="4">
        <f>IFERROR(VLOOKUP($B19,'Datos Infanto'!$G$3:$T$82,8,FALSE),0)</f>
        <v>0</v>
      </c>
      <c r="J19" s="4">
        <f>IFERROR(VLOOKUP($B19,'Datos Infanto'!$G$3:$T$82,9,FALSE),0)</f>
        <v>1</v>
      </c>
      <c r="K19" s="4">
        <f>IFERROR(VLOOKUP($B19,'Datos Infanto'!$G$3:$T$82,10,FALSE),0)</f>
        <v>1</v>
      </c>
      <c r="L19" s="4">
        <f>IFERROR(VLOOKUP($B19,'Datos Infanto'!$G$3:$T$82,11,FALSE),0)</f>
        <v>1</v>
      </c>
      <c r="M19" s="4">
        <f>IFERROR(VLOOKUP($B19,'Datos Infanto'!$G$3:$T$82,12,FALSE),0)</f>
        <v>2</v>
      </c>
      <c r="N19" s="4">
        <f>IFERROR(VLOOKUP($B19,'Datos Infanto'!$G$3:$T$82,13,FALSE),0)</f>
        <v>0</v>
      </c>
      <c r="O19" s="20">
        <f t="shared" si="2"/>
        <v>9</v>
      </c>
    </row>
    <row r="20" spans="1:15" x14ac:dyDescent="0.25">
      <c r="A20" s="2" t="s">
        <v>30</v>
      </c>
      <c r="B20" s="2" t="s">
        <v>33</v>
      </c>
      <c r="C20" s="4">
        <f>IFERROR(VLOOKUP($B20,'Datos Infanto'!$G$3:$T$82,2,FALSE),0)</f>
        <v>1</v>
      </c>
      <c r="D20" s="4">
        <f>IFERROR(VLOOKUP($B20,'Datos Infanto'!$G$3:$T$82,3,FALSE),0)</f>
        <v>0</v>
      </c>
      <c r="E20" s="4">
        <f>IFERROR(VLOOKUP($B20,'Datos Infanto'!$G$3:$T$82,4,FALSE),0)</f>
        <v>1</v>
      </c>
      <c r="F20" s="4">
        <f>IFERROR(VLOOKUP($B20,'Datos Infanto'!$G$3:$T$82,5,FALSE),0)</f>
        <v>1</v>
      </c>
      <c r="G20" s="4">
        <f>IFERROR(VLOOKUP($B20,'Datos Infanto'!$G$3:$T$82,6,FALSE),0)</f>
        <v>1</v>
      </c>
      <c r="H20" s="4">
        <f>IFERROR(VLOOKUP($B20,'Datos Infanto'!$G$3:$T$82,7,FALSE),0)</f>
        <v>0</v>
      </c>
      <c r="I20" s="4">
        <f>IFERROR(VLOOKUP($B20,'Datos Infanto'!$G$3:$T$82,8,FALSE),0)</f>
        <v>1</v>
      </c>
      <c r="J20" s="4">
        <f>IFERROR(VLOOKUP($B20,'Datos Infanto'!$G$3:$T$82,9,FALSE),0)</f>
        <v>1</v>
      </c>
      <c r="K20" s="4">
        <f>IFERROR(VLOOKUP($B20,'Datos Infanto'!$G$3:$T$82,10,FALSE),0)</f>
        <v>1</v>
      </c>
      <c r="L20" s="4">
        <f>IFERROR(VLOOKUP($B20,'Datos Infanto'!$G$3:$T$82,11,FALSE),0)</f>
        <v>1</v>
      </c>
      <c r="M20" s="4">
        <f>IFERROR(VLOOKUP($B20,'Datos Infanto'!$G$3:$T$82,12,FALSE),0)</f>
        <v>1</v>
      </c>
      <c r="N20" s="4">
        <f>IFERROR(VLOOKUP($B20,'Datos Infanto'!$G$3:$T$82,13,FALSE),0)</f>
        <v>1</v>
      </c>
      <c r="O20" s="20">
        <f t="shared" si="2"/>
        <v>10</v>
      </c>
    </row>
    <row r="21" spans="1:15" x14ac:dyDescent="0.25">
      <c r="A21" s="2" t="s">
        <v>30</v>
      </c>
      <c r="B21" s="2" t="s">
        <v>34</v>
      </c>
      <c r="C21" s="4">
        <f>IFERROR(VLOOKUP($B21,'Datos Infanto'!$G$3:$T$82,2,FALSE),0)</f>
        <v>0</v>
      </c>
      <c r="D21" s="4">
        <f>IFERROR(VLOOKUP($B21,'Datos Infanto'!$G$3:$T$82,3,FALSE),0)</f>
        <v>0</v>
      </c>
      <c r="E21" s="4">
        <f>IFERROR(VLOOKUP($B21,'Datos Infanto'!$G$3:$T$82,4,FALSE),0)</f>
        <v>0</v>
      </c>
      <c r="F21" s="4">
        <f>IFERROR(VLOOKUP($B21,'Datos Infanto'!$G$3:$T$82,5,FALSE),0)</f>
        <v>1</v>
      </c>
      <c r="G21" s="4">
        <f>IFERROR(VLOOKUP($B21,'Datos Infanto'!$G$3:$T$82,6,FALSE),0)</f>
        <v>1</v>
      </c>
      <c r="H21" s="4">
        <f>IFERROR(VLOOKUP($B21,'Datos Infanto'!$G$3:$T$82,7,FALSE),0)</f>
        <v>1</v>
      </c>
      <c r="I21" s="4">
        <f>IFERROR(VLOOKUP($B21,'Datos Infanto'!$G$3:$T$82,8,FALSE),0)</f>
        <v>0</v>
      </c>
      <c r="J21" s="4">
        <f>IFERROR(VLOOKUP($B21,'Datos Infanto'!$G$3:$T$82,9,FALSE),0)</f>
        <v>0</v>
      </c>
      <c r="K21" s="4">
        <f>IFERROR(VLOOKUP($B21,'Datos Infanto'!$G$3:$T$82,10,FALSE),0)</f>
        <v>1</v>
      </c>
      <c r="L21" s="4">
        <f>IFERROR(VLOOKUP($B21,'Datos Infanto'!$G$3:$T$82,11,FALSE),0)</f>
        <v>1</v>
      </c>
      <c r="M21" s="4">
        <f>IFERROR(VLOOKUP($B21,'Datos Infanto'!$G$3:$T$82,12,FALSE),0)</f>
        <v>0</v>
      </c>
      <c r="N21" s="4">
        <f>IFERROR(VLOOKUP($B21,'Datos Infanto'!$G$3:$T$82,13,FALSE),0)</f>
        <v>1</v>
      </c>
      <c r="O21" s="20">
        <f t="shared" si="2"/>
        <v>6</v>
      </c>
    </row>
    <row r="22" spans="1:15" x14ac:dyDescent="0.25">
      <c r="A22" s="2" t="s">
        <v>30</v>
      </c>
      <c r="B22" s="2" t="s">
        <v>35</v>
      </c>
      <c r="C22" s="4">
        <f>IFERROR(VLOOKUP($B22,'Datos Infanto'!$G$3:$T$82,2,FALSE),0)</f>
        <v>0</v>
      </c>
      <c r="D22" s="4">
        <f>IFERROR(VLOOKUP($B22,'Datos Infanto'!$G$3:$T$82,3,FALSE),0)</f>
        <v>0</v>
      </c>
      <c r="E22" s="4">
        <f>IFERROR(VLOOKUP($B22,'Datos Infanto'!$G$3:$T$82,4,FALSE),0)</f>
        <v>0</v>
      </c>
      <c r="F22" s="4">
        <f>IFERROR(VLOOKUP($B22,'Datos Infanto'!$G$3:$T$82,5,FALSE),0)</f>
        <v>1</v>
      </c>
      <c r="G22" s="4">
        <f>IFERROR(VLOOKUP($B22,'Datos Infanto'!$G$3:$T$82,6,FALSE),0)</f>
        <v>1</v>
      </c>
      <c r="H22" s="4">
        <f>IFERROR(VLOOKUP($B22,'Datos Infanto'!$G$3:$T$82,7,FALSE),0)</f>
        <v>1</v>
      </c>
      <c r="I22" s="4">
        <f>IFERROR(VLOOKUP($B22,'Datos Infanto'!$G$3:$T$82,8,FALSE),0)</f>
        <v>0</v>
      </c>
      <c r="J22" s="4">
        <f>IFERROR(VLOOKUP($B22,'Datos Infanto'!$G$3:$T$82,9,FALSE),0)</f>
        <v>1</v>
      </c>
      <c r="K22" s="4">
        <f>IFERROR(VLOOKUP($B22,'Datos Infanto'!$G$3:$T$82,10,FALSE),0)</f>
        <v>1</v>
      </c>
      <c r="L22" s="4">
        <f>IFERROR(VLOOKUP($B22,'Datos Infanto'!$G$3:$T$82,11,FALSE),0)</f>
        <v>1</v>
      </c>
      <c r="M22" s="4">
        <f>IFERROR(VLOOKUP($B22,'Datos Infanto'!$G$3:$T$82,12,FALSE),0)</f>
        <v>0</v>
      </c>
      <c r="N22" s="4">
        <f>IFERROR(VLOOKUP($B22,'Datos Infanto'!$G$3:$T$82,13,FALSE),0)</f>
        <v>1</v>
      </c>
      <c r="O22" s="20">
        <f t="shared" si="2"/>
        <v>7</v>
      </c>
    </row>
    <row r="23" spans="1:15" x14ac:dyDescent="0.25">
      <c r="A23" s="2" t="s">
        <v>30</v>
      </c>
      <c r="B23" s="2" t="s">
        <v>36</v>
      </c>
      <c r="C23" s="4">
        <f>IFERROR(VLOOKUP($B23,'Datos Infanto'!$G$3:$T$82,2,FALSE),0)</f>
        <v>0</v>
      </c>
      <c r="D23" s="4">
        <f>IFERROR(VLOOKUP($B23,'Datos Infanto'!$G$3:$T$82,3,FALSE),0)</f>
        <v>0</v>
      </c>
      <c r="E23" s="4">
        <f>IFERROR(VLOOKUP($B23,'Datos Infanto'!$G$3:$T$82,4,FALSE),0)</f>
        <v>0</v>
      </c>
      <c r="F23" s="4">
        <f>IFERROR(VLOOKUP($B23,'Datos Infanto'!$G$3:$T$82,5,FALSE),0)</f>
        <v>0</v>
      </c>
      <c r="G23" s="4">
        <f>IFERROR(VLOOKUP($B23,'Datos Infanto'!$G$3:$T$82,6,FALSE),0)</f>
        <v>0</v>
      </c>
      <c r="H23" s="4">
        <f>IFERROR(VLOOKUP($B23,'Datos Infanto'!$G$3:$T$82,7,FALSE),0)</f>
        <v>0</v>
      </c>
      <c r="I23" s="4">
        <f>IFERROR(VLOOKUP($B23,'Datos Infanto'!$G$3:$T$82,8,FALSE),0)</f>
        <v>0</v>
      </c>
      <c r="J23" s="4">
        <f>IFERROR(VLOOKUP($B23,'Datos Infanto'!$G$3:$T$82,9,FALSE),0)</f>
        <v>0</v>
      </c>
      <c r="K23" s="4">
        <f>IFERROR(VLOOKUP($B23,'Datos Infanto'!$G$3:$T$82,10,FALSE),0)</f>
        <v>0</v>
      </c>
      <c r="L23" s="4">
        <f>IFERROR(VLOOKUP($B23,'Datos Infanto'!$G$3:$T$82,11,FALSE),0)</f>
        <v>0</v>
      </c>
      <c r="M23" s="4">
        <f>IFERROR(VLOOKUP($B23,'Datos Infanto'!$G$3:$T$82,12,FALSE),0)</f>
        <v>0</v>
      </c>
      <c r="N23" s="4">
        <f>IFERROR(VLOOKUP($B23,'Datos Infanto'!$G$3:$T$82,13,FALSE),0)</f>
        <v>0</v>
      </c>
      <c r="O23" s="20">
        <f t="shared" si="2"/>
        <v>0</v>
      </c>
    </row>
    <row r="24" spans="1:15" x14ac:dyDescent="0.25">
      <c r="A24" s="2" t="s">
        <v>30</v>
      </c>
      <c r="B24" s="2" t="s">
        <v>37</v>
      </c>
      <c r="C24" s="4">
        <f>IFERROR(VLOOKUP($B24,'Datos Infanto'!$G$3:$T$82,2,FALSE),0)</f>
        <v>0</v>
      </c>
      <c r="D24" s="4">
        <f>IFERROR(VLOOKUP($B24,'Datos Infanto'!$G$3:$T$82,3,FALSE),0)</f>
        <v>0</v>
      </c>
      <c r="E24" s="4">
        <f>IFERROR(VLOOKUP($B24,'Datos Infanto'!$G$3:$T$82,4,FALSE),0)</f>
        <v>0</v>
      </c>
      <c r="F24" s="4">
        <f>IFERROR(VLOOKUP($B24,'Datos Infanto'!$G$3:$T$82,5,FALSE),0)</f>
        <v>0</v>
      </c>
      <c r="G24" s="4">
        <f>IFERROR(VLOOKUP($B24,'Datos Infanto'!$G$3:$T$82,6,FALSE),0)</f>
        <v>0</v>
      </c>
      <c r="H24" s="4">
        <f>IFERROR(VLOOKUP($B24,'Datos Infanto'!$G$3:$T$82,7,FALSE),0)</f>
        <v>0</v>
      </c>
      <c r="I24" s="4">
        <f>IFERROR(VLOOKUP($B24,'Datos Infanto'!$G$3:$T$82,8,FALSE),0)</f>
        <v>0</v>
      </c>
      <c r="J24" s="4">
        <f>IFERROR(VLOOKUP($B24,'Datos Infanto'!$G$3:$T$82,9,FALSE),0)</f>
        <v>0</v>
      </c>
      <c r="K24" s="4">
        <f>IFERROR(VLOOKUP($B24,'Datos Infanto'!$G$3:$T$82,10,FALSE),0)</f>
        <v>0</v>
      </c>
      <c r="L24" s="4">
        <f>IFERROR(VLOOKUP($B24,'Datos Infanto'!$G$3:$T$82,11,FALSE),0)</f>
        <v>0</v>
      </c>
      <c r="M24" s="4">
        <f>IFERROR(VLOOKUP($B24,'Datos Infanto'!$G$3:$T$82,12,FALSE),0)</f>
        <v>0</v>
      </c>
      <c r="N24" s="4">
        <f>IFERROR(VLOOKUP($B24,'Datos Infanto'!$G$3:$T$82,13,FALSE),0)</f>
        <v>0</v>
      </c>
      <c r="O24" s="20">
        <f t="shared" si="2"/>
        <v>0</v>
      </c>
    </row>
    <row r="25" spans="1:15" x14ac:dyDescent="0.25">
      <c r="A25" s="2" t="s">
        <v>30</v>
      </c>
      <c r="B25" s="2" t="s">
        <v>38</v>
      </c>
      <c r="C25" s="4">
        <f>IFERROR(VLOOKUP($B25,'Datos Infanto'!$G$3:$T$82,2,FALSE),0)</f>
        <v>0</v>
      </c>
      <c r="D25" s="4">
        <f>IFERROR(VLOOKUP($B25,'Datos Infanto'!$G$3:$T$82,3,FALSE),0)</f>
        <v>0</v>
      </c>
      <c r="E25" s="4">
        <f>IFERROR(VLOOKUP($B25,'Datos Infanto'!$G$3:$T$82,4,FALSE),0)</f>
        <v>0</v>
      </c>
      <c r="F25" s="4">
        <f>IFERROR(VLOOKUP($B25,'Datos Infanto'!$G$3:$T$82,5,FALSE),0)</f>
        <v>0</v>
      </c>
      <c r="G25" s="4">
        <f>IFERROR(VLOOKUP($B25,'Datos Infanto'!$G$3:$T$82,6,FALSE),0)</f>
        <v>0</v>
      </c>
      <c r="H25" s="4">
        <f>IFERROR(VLOOKUP($B25,'Datos Infanto'!$G$3:$T$82,7,FALSE),0)</f>
        <v>0</v>
      </c>
      <c r="I25" s="4">
        <f>IFERROR(VLOOKUP($B25,'Datos Infanto'!$G$3:$T$82,8,FALSE),0)</f>
        <v>0</v>
      </c>
      <c r="J25" s="4">
        <f>IFERROR(VLOOKUP($B25,'Datos Infanto'!$G$3:$T$82,9,FALSE),0)</f>
        <v>0</v>
      </c>
      <c r="K25" s="4">
        <f>IFERROR(VLOOKUP($B25,'Datos Infanto'!$G$3:$T$82,10,FALSE),0)</f>
        <v>0</v>
      </c>
      <c r="L25" s="4">
        <f>IFERROR(VLOOKUP($B25,'Datos Infanto'!$G$3:$T$82,11,FALSE),0)</f>
        <v>0</v>
      </c>
      <c r="M25" s="4">
        <f>IFERROR(VLOOKUP($B25,'Datos Infanto'!$G$3:$T$82,12,FALSE),0)</f>
        <v>0</v>
      </c>
      <c r="N25" s="4">
        <f>IFERROR(VLOOKUP($B25,'Datos Infanto'!$G$3:$T$82,13,FALSE),0)</f>
        <v>0</v>
      </c>
      <c r="O25" s="20">
        <f t="shared" si="2"/>
        <v>0</v>
      </c>
    </row>
    <row r="26" spans="1:15" x14ac:dyDescent="0.25">
      <c r="A26" s="7" t="s">
        <v>30</v>
      </c>
      <c r="B26" s="2" t="s">
        <v>39</v>
      </c>
      <c r="C26" s="4">
        <f>IFERROR(VLOOKUP($B26,'Datos Infanto'!$G$3:$T$82,2,FALSE),0)</f>
        <v>0</v>
      </c>
      <c r="D26" s="4">
        <f>IFERROR(VLOOKUP($B26,'Datos Infanto'!$G$3:$T$82,3,FALSE),0)</f>
        <v>0</v>
      </c>
      <c r="E26" s="4">
        <f>IFERROR(VLOOKUP($B26,'Datos Infanto'!$G$3:$T$82,4,FALSE),0)</f>
        <v>0</v>
      </c>
      <c r="F26" s="4">
        <f>IFERROR(VLOOKUP($B26,'Datos Infanto'!$G$3:$T$82,5,FALSE),0)</f>
        <v>0</v>
      </c>
      <c r="G26" s="4">
        <f>IFERROR(VLOOKUP($B26,'Datos Infanto'!$G$3:$T$82,6,FALSE),0)</f>
        <v>0</v>
      </c>
      <c r="H26" s="4">
        <f>IFERROR(VLOOKUP($B26,'Datos Infanto'!$G$3:$T$82,7,FALSE),0)</f>
        <v>0</v>
      </c>
      <c r="I26" s="4">
        <f>IFERROR(VLOOKUP($B26,'Datos Infanto'!$G$3:$T$82,8,FALSE),0)</f>
        <v>0</v>
      </c>
      <c r="J26" s="4">
        <f>IFERROR(VLOOKUP($B26,'Datos Infanto'!$G$3:$T$82,9,FALSE),0)</f>
        <v>0</v>
      </c>
      <c r="K26" s="4">
        <f>IFERROR(VLOOKUP($B26,'Datos Infanto'!$G$3:$T$82,10,FALSE),0)</f>
        <v>0</v>
      </c>
      <c r="L26" s="4">
        <f>IFERROR(VLOOKUP($B26,'Datos Infanto'!$G$3:$T$82,11,FALSE),0)</f>
        <v>0</v>
      </c>
      <c r="M26" s="4">
        <f>IFERROR(VLOOKUP($B26,'Datos Infanto'!$G$3:$T$82,12,FALSE),0)</f>
        <v>0</v>
      </c>
      <c r="N26" s="4">
        <f>IFERROR(VLOOKUP($B26,'Datos Infanto'!$G$3:$T$82,13,FALSE),0)</f>
        <v>0</v>
      </c>
      <c r="O26" s="20">
        <f>SUM(C26:N26)</f>
        <v>0</v>
      </c>
    </row>
    <row r="27" spans="1:15" x14ac:dyDescent="0.25">
      <c r="A27" s="7" t="s">
        <v>30</v>
      </c>
      <c r="B27" s="2" t="s">
        <v>40</v>
      </c>
      <c r="C27" s="4">
        <f>IFERROR(VLOOKUP($B27,'Datos Infanto'!$G$3:$T$82,2,FALSE),0)</f>
        <v>0</v>
      </c>
      <c r="D27" s="4">
        <f>IFERROR(VLOOKUP($B27,'Datos Infanto'!$G$3:$T$82,3,FALSE),0)</f>
        <v>1</v>
      </c>
      <c r="E27" s="4">
        <f>IFERROR(VLOOKUP($B27,'Datos Infanto'!$G$3:$T$82,4,FALSE),0)</f>
        <v>1</v>
      </c>
      <c r="F27" s="4">
        <f>IFERROR(VLOOKUP($B27,'Datos Infanto'!$G$3:$T$82,5,FALSE),0)</f>
        <v>1</v>
      </c>
      <c r="G27" s="4">
        <f>IFERROR(VLOOKUP($B27,'Datos Infanto'!$G$3:$T$82,6,FALSE),0)</f>
        <v>1</v>
      </c>
      <c r="H27" s="4">
        <f>IFERROR(VLOOKUP($B27,'Datos Infanto'!$G$3:$T$82,7,FALSE),0)</f>
        <v>0</v>
      </c>
      <c r="I27" s="4">
        <f>IFERROR(VLOOKUP($B27,'Datos Infanto'!$G$3:$T$82,8,FALSE),0)</f>
        <v>1</v>
      </c>
      <c r="J27" s="4">
        <f>IFERROR(VLOOKUP($B27,'Datos Infanto'!$G$3:$T$82,9,FALSE),0)</f>
        <v>0</v>
      </c>
      <c r="K27" s="4">
        <f>IFERROR(VLOOKUP($B27,'Datos Infanto'!$G$3:$T$82,10,FALSE),0)</f>
        <v>1</v>
      </c>
      <c r="L27" s="4">
        <f>IFERROR(VLOOKUP($B27,'Datos Infanto'!$G$3:$T$82,11,FALSE),0)</f>
        <v>1</v>
      </c>
      <c r="M27" s="4">
        <f>IFERROR(VLOOKUP($B27,'Datos Infanto'!$G$3:$T$82,12,FALSE),0)</f>
        <v>1</v>
      </c>
      <c r="N27" s="4">
        <f>IFERROR(VLOOKUP($B27,'Datos Infanto'!$G$3:$T$82,13,FALSE),0)</f>
        <v>1</v>
      </c>
      <c r="O27" s="22">
        <f>SUM(C27:N27)</f>
        <v>9</v>
      </c>
    </row>
    <row r="28" spans="1:15" x14ac:dyDescent="0.25">
      <c r="A28" s="7" t="s">
        <v>30</v>
      </c>
      <c r="B28" s="2" t="s">
        <v>173</v>
      </c>
      <c r="C28" s="4">
        <f>IFERROR(VLOOKUP($B28,'Datos Infanto'!$G$3:$T$82,2,FALSE),0)</f>
        <v>1</v>
      </c>
      <c r="D28" s="4">
        <f>IFERROR(VLOOKUP($B28,'Datos Infanto'!$G$3:$T$82,3,FALSE),0)</f>
        <v>0</v>
      </c>
      <c r="E28" s="4">
        <f>IFERROR(VLOOKUP($B28,'Datos Infanto'!$G$3:$T$82,4,FALSE),0)</f>
        <v>0</v>
      </c>
      <c r="F28" s="4">
        <f>IFERROR(VLOOKUP($B28,'Datos Infanto'!$G$3:$T$82,5,FALSE),0)</f>
        <v>1</v>
      </c>
      <c r="G28" s="4">
        <f>IFERROR(VLOOKUP($B28,'Datos Infanto'!$G$3:$T$82,6,FALSE),0)</f>
        <v>1</v>
      </c>
      <c r="H28" s="4">
        <f>IFERROR(VLOOKUP($B28,'Datos Infanto'!$G$3:$T$82,7,FALSE),0)</f>
        <v>0</v>
      </c>
      <c r="I28" s="4">
        <f>IFERROR(VLOOKUP($B28,'Datos Infanto'!$G$3:$T$82,8,FALSE),0)</f>
        <v>1</v>
      </c>
      <c r="J28" s="4">
        <f>IFERROR(VLOOKUP($B28,'Datos Infanto'!$G$3:$T$82,9,FALSE),0)</f>
        <v>0</v>
      </c>
      <c r="K28" s="4">
        <f>IFERROR(VLOOKUP($B28,'Datos Infanto'!$G$3:$T$82,10,FALSE),0)</f>
        <v>0</v>
      </c>
      <c r="L28" s="4">
        <f>IFERROR(VLOOKUP($B28,'Datos Infanto'!$G$3:$T$82,11,FALSE),0)</f>
        <v>1</v>
      </c>
      <c r="M28" s="4">
        <f>IFERROR(VLOOKUP($B28,'Datos Infanto'!$G$3:$T$82,12,FALSE),0)</f>
        <v>2</v>
      </c>
      <c r="N28" s="4">
        <f>IFERROR(VLOOKUP($B28,'Datos Infanto'!$G$3:$T$82,13,FALSE),0)</f>
        <v>1</v>
      </c>
      <c r="O28" s="22"/>
    </row>
    <row r="29" spans="1:15" ht="15.75" thickBot="1" x14ac:dyDescent="0.3">
      <c r="A29" s="7" t="s">
        <v>30</v>
      </c>
      <c r="B29" s="2" t="s">
        <v>41</v>
      </c>
      <c r="C29" s="4">
        <f>IFERROR(VLOOKUP($B29,'Datos Infanto'!$G$3:$T$82,2,FALSE),0)</f>
        <v>1</v>
      </c>
      <c r="D29" s="4">
        <f>IFERROR(VLOOKUP($B29,'Datos Infanto'!$G$3:$T$82,3,FALSE),0)</f>
        <v>1</v>
      </c>
      <c r="E29" s="4">
        <f>IFERROR(VLOOKUP($B29,'Datos Infanto'!$G$3:$T$82,4,FALSE),0)</f>
        <v>1</v>
      </c>
      <c r="F29" s="4">
        <f>IFERROR(VLOOKUP($B29,'Datos Infanto'!$G$3:$T$82,5,FALSE),0)</f>
        <v>1</v>
      </c>
      <c r="G29" s="4">
        <f>IFERROR(VLOOKUP($B29,'Datos Infanto'!$G$3:$T$82,6,FALSE),0)</f>
        <v>1</v>
      </c>
      <c r="H29" s="4">
        <f>IFERROR(VLOOKUP($B29,'Datos Infanto'!$G$3:$T$82,7,FALSE),0)</f>
        <v>1</v>
      </c>
      <c r="I29" s="4">
        <f>IFERROR(VLOOKUP($B29,'Datos Infanto'!$G$3:$T$82,8,FALSE),0)</f>
        <v>1</v>
      </c>
      <c r="J29" s="4">
        <f>IFERROR(VLOOKUP($B29,'Datos Infanto'!$G$3:$T$82,9,FALSE),0)</f>
        <v>1</v>
      </c>
      <c r="K29" s="4">
        <f>IFERROR(VLOOKUP($B29,'Datos Infanto'!$G$3:$T$82,10,FALSE),0)</f>
        <v>1</v>
      </c>
      <c r="L29" s="4">
        <f>IFERROR(VLOOKUP($B29,'Datos Infanto'!$G$3:$T$82,11,FALSE),0)</f>
        <v>1</v>
      </c>
      <c r="M29" s="4">
        <f>IFERROR(VLOOKUP($B29,'Datos Infanto'!$G$3:$T$82,12,FALSE),0)</f>
        <v>1</v>
      </c>
      <c r="N29" s="4">
        <f>IFERROR(VLOOKUP($B29,'Datos Infanto'!$G$3:$T$82,13,FALSE),0)</f>
        <v>1</v>
      </c>
      <c r="O29" s="22">
        <f>SUM(C29:N29)</f>
        <v>12</v>
      </c>
    </row>
    <row r="30" spans="1:15" ht="15.75" customHeight="1" thickBot="1" x14ac:dyDescent="0.3">
      <c r="A30" s="51" t="s">
        <v>240</v>
      </c>
      <c r="B30" s="52"/>
      <c r="C30" s="39">
        <f t="shared" ref="C30:O30" si="3">SUM(C18:C29)</f>
        <v>5</v>
      </c>
      <c r="D30" s="40">
        <f t="shared" si="3"/>
        <v>3</v>
      </c>
      <c r="E30" s="40">
        <f t="shared" si="3"/>
        <v>4</v>
      </c>
      <c r="F30" s="40">
        <f t="shared" si="3"/>
        <v>7</v>
      </c>
      <c r="G30" s="40">
        <f t="shared" si="3"/>
        <v>8</v>
      </c>
      <c r="H30" s="40">
        <f t="shared" si="3"/>
        <v>5</v>
      </c>
      <c r="I30" s="40">
        <f t="shared" si="3"/>
        <v>5</v>
      </c>
      <c r="J30" s="40">
        <f t="shared" si="3"/>
        <v>5</v>
      </c>
      <c r="K30" s="40">
        <f t="shared" si="3"/>
        <v>7</v>
      </c>
      <c r="L30" s="40">
        <f t="shared" si="3"/>
        <v>8</v>
      </c>
      <c r="M30" s="40">
        <f t="shared" si="3"/>
        <v>8</v>
      </c>
      <c r="N30" s="41">
        <f t="shared" si="3"/>
        <v>7</v>
      </c>
      <c r="O30" s="36">
        <f t="shared" si="3"/>
        <v>64</v>
      </c>
    </row>
    <row r="31" spans="1:15" x14ac:dyDescent="0.25">
      <c r="A31" s="10" t="s">
        <v>42</v>
      </c>
      <c r="B31" s="11" t="s">
        <v>43</v>
      </c>
      <c r="C31" s="4">
        <f>IFERROR(VLOOKUP($B31,'Datos Infanto'!$G$3:$T$82,2,FALSE),0)</f>
        <v>1</v>
      </c>
      <c r="D31" s="4">
        <f>IFERROR(VLOOKUP($B31,'Datos Infanto'!$G$3:$T$82,3,FALSE),0)</f>
        <v>0</v>
      </c>
      <c r="E31" s="4">
        <f>IFERROR(VLOOKUP($B31,'Datos Infanto'!$G$3:$T$82,4,FALSE),0)</f>
        <v>1</v>
      </c>
      <c r="F31" s="4">
        <f>IFERROR(VLOOKUP($B31,'Datos Infanto'!$G$3:$T$82,5,FALSE),0)</f>
        <v>1</v>
      </c>
      <c r="G31" s="4">
        <f>IFERROR(VLOOKUP($B31,'Datos Infanto'!$G$3:$T$82,6,FALSE),0)</f>
        <v>1</v>
      </c>
      <c r="H31" s="4">
        <f>IFERROR(VLOOKUP($B31,'Datos Infanto'!$G$3:$T$82,7,FALSE),0)</f>
        <v>1</v>
      </c>
      <c r="I31" s="4">
        <f>IFERROR(VLOOKUP($B31,'Datos Infanto'!$G$3:$T$82,8,FALSE),0)</f>
        <v>0</v>
      </c>
      <c r="J31" s="4">
        <f>IFERROR(VLOOKUP($B31,'Datos Infanto'!$G$3:$T$82,9,FALSE),0)</f>
        <v>1</v>
      </c>
      <c r="K31" s="4">
        <f>IFERROR(VLOOKUP($B31,'Datos Infanto'!$G$3:$T$82,10,FALSE),0)</f>
        <v>0</v>
      </c>
      <c r="L31" s="4">
        <f>IFERROR(VLOOKUP($B31,'Datos Infanto'!$G$3:$T$82,11,FALSE),0)</f>
        <v>1</v>
      </c>
      <c r="M31" s="4">
        <f>IFERROR(VLOOKUP($B31,'Datos Infanto'!$G$3:$T$82,12,FALSE),0)</f>
        <v>0</v>
      </c>
      <c r="N31" s="4">
        <f>IFERROR(VLOOKUP($B31,'Datos Infanto'!$G$3:$T$82,13,FALSE),0)</f>
        <v>0</v>
      </c>
      <c r="O31" s="23">
        <f>SUM(C31:N31)</f>
        <v>7</v>
      </c>
    </row>
    <row r="32" spans="1:15" x14ac:dyDescent="0.25">
      <c r="A32" s="10" t="s">
        <v>42</v>
      </c>
      <c r="B32" s="11" t="s">
        <v>44</v>
      </c>
      <c r="C32" s="4">
        <f>IFERROR(VLOOKUP($B32,'Datos Infanto'!$G$3:$T$82,2,FALSE),0)</f>
        <v>0</v>
      </c>
      <c r="D32" s="4">
        <f>IFERROR(VLOOKUP($B32,'Datos Infanto'!$G$3:$T$82,3,FALSE),0)</f>
        <v>0</v>
      </c>
      <c r="E32" s="4">
        <f>IFERROR(VLOOKUP($B32,'Datos Infanto'!$G$3:$T$82,4,FALSE),0)</f>
        <v>0</v>
      </c>
      <c r="F32" s="4">
        <f>IFERROR(VLOOKUP($B32,'Datos Infanto'!$G$3:$T$82,5,FALSE),0)</f>
        <v>0</v>
      </c>
      <c r="G32" s="4">
        <f>IFERROR(VLOOKUP($B32,'Datos Infanto'!$G$3:$T$82,6,FALSE),0)</f>
        <v>0</v>
      </c>
      <c r="H32" s="4">
        <f>IFERROR(VLOOKUP($B32,'Datos Infanto'!$G$3:$T$82,7,FALSE),0)</f>
        <v>0</v>
      </c>
      <c r="I32" s="4">
        <f>IFERROR(VLOOKUP($B32,'Datos Infanto'!$G$3:$T$82,8,FALSE),0)</f>
        <v>0</v>
      </c>
      <c r="J32" s="4">
        <f>IFERROR(VLOOKUP($B32,'Datos Infanto'!$G$3:$T$82,9,FALSE),0)</f>
        <v>0</v>
      </c>
      <c r="K32" s="4">
        <f>IFERROR(VLOOKUP($B32,'Datos Infanto'!$G$3:$T$82,10,FALSE),0)</f>
        <v>0</v>
      </c>
      <c r="L32" s="4">
        <f>IFERROR(VLOOKUP($B32,'Datos Infanto'!$G$3:$T$82,11,FALSE),0)</f>
        <v>1</v>
      </c>
      <c r="M32" s="4">
        <f>IFERROR(VLOOKUP($B32,'Datos Infanto'!$G$3:$T$82,12,FALSE),0)</f>
        <v>0</v>
      </c>
      <c r="N32" s="4">
        <f>IFERROR(VLOOKUP($B32,'Datos Infanto'!$G$3:$T$82,13,FALSE),0)</f>
        <v>0</v>
      </c>
      <c r="O32" s="23">
        <f>SUM(C32:N32)</f>
        <v>1</v>
      </c>
    </row>
    <row r="33" spans="1:15" x14ac:dyDescent="0.25">
      <c r="A33" s="10" t="s">
        <v>42</v>
      </c>
      <c r="B33" s="11" t="s">
        <v>45</v>
      </c>
      <c r="C33" s="4">
        <f>IFERROR(VLOOKUP($B33,'Datos Infanto'!$G$3:$T$82,2,FALSE),0)</f>
        <v>0</v>
      </c>
      <c r="D33" s="4">
        <f>IFERROR(VLOOKUP($B33,'Datos Infanto'!$G$3:$T$82,3,FALSE),0)</f>
        <v>1</v>
      </c>
      <c r="E33" s="4">
        <f>IFERROR(VLOOKUP($B33,'Datos Infanto'!$G$3:$T$82,4,FALSE),0)</f>
        <v>0</v>
      </c>
      <c r="F33" s="4">
        <f>IFERROR(VLOOKUP($B33,'Datos Infanto'!$G$3:$T$82,5,FALSE),0)</f>
        <v>0</v>
      </c>
      <c r="G33" s="4">
        <f>IFERROR(VLOOKUP($B33,'Datos Infanto'!$G$3:$T$82,6,FALSE),0)</f>
        <v>0</v>
      </c>
      <c r="H33" s="4">
        <f>IFERROR(VLOOKUP($B33,'Datos Infanto'!$G$3:$T$82,7,FALSE),0)</f>
        <v>0</v>
      </c>
      <c r="I33" s="4">
        <f>IFERROR(VLOOKUP($B33,'Datos Infanto'!$G$3:$T$82,8,FALSE),0)</f>
        <v>0</v>
      </c>
      <c r="J33" s="4">
        <f>IFERROR(VLOOKUP($B33,'Datos Infanto'!$G$3:$T$82,9,FALSE),0)</f>
        <v>0</v>
      </c>
      <c r="K33" s="4">
        <f>IFERROR(VLOOKUP($B33,'Datos Infanto'!$G$3:$T$82,10,FALSE),0)</f>
        <v>0</v>
      </c>
      <c r="L33" s="4">
        <f>IFERROR(VLOOKUP($B33,'Datos Infanto'!$G$3:$T$82,11,FALSE),0)</f>
        <v>0</v>
      </c>
      <c r="M33" s="4">
        <f>IFERROR(VLOOKUP($B33,'Datos Infanto'!$G$3:$T$82,12,FALSE),0)</f>
        <v>0</v>
      </c>
      <c r="N33" s="4">
        <f>IFERROR(VLOOKUP($B33,'Datos Infanto'!$G$3:$T$82,13,FALSE),0)</f>
        <v>0</v>
      </c>
      <c r="O33" s="23">
        <f>SUM(C33:N33)</f>
        <v>1</v>
      </c>
    </row>
    <row r="34" spans="1:15" ht="15.75" thickBot="1" x14ac:dyDescent="0.3">
      <c r="A34" s="10" t="s">
        <v>42</v>
      </c>
      <c r="B34" s="11" t="s">
        <v>46</v>
      </c>
      <c r="C34" s="4">
        <f>IFERROR(VLOOKUP($B34,'Datos Infanto'!$G$3:$T$82,2,FALSE),0)</f>
        <v>0</v>
      </c>
      <c r="D34" s="4">
        <f>IFERROR(VLOOKUP($B34,'Datos Infanto'!$G$3:$T$82,3,FALSE),0)</f>
        <v>1</v>
      </c>
      <c r="E34" s="4">
        <f>IFERROR(VLOOKUP($B34,'Datos Infanto'!$G$3:$T$82,4,FALSE),0)</f>
        <v>0</v>
      </c>
      <c r="F34" s="4">
        <f>IFERROR(VLOOKUP($B34,'Datos Infanto'!$G$3:$T$82,5,FALSE),0)</f>
        <v>0</v>
      </c>
      <c r="G34" s="4">
        <f>IFERROR(VLOOKUP($B34,'Datos Infanto'!$G$3:$T$82,6,FALSE),0)</f>
        <v>0</v>
      </c>
      <c r="H34" s="4">
        <f>IFERROR(VLOOKUP($B34,'Datos Infanto'!$G$3:$T$82,7,FALSE),0)</f>
        <v>0</v>
      </c>
      <c r="I34" s="4">
        <f>IFERROR(VLOOKUP($B34,'Datos Infanto'!$G$3:$T$82,8,FALSE),0)</f>
        <v>0</v>
      </c>
      <c r="J34" s="4">
        <f>IFERROR(VLOOKUP($B34,'Datos Infanto'!$G$3:$T$82,9,FALSE),0)</f>
        <v>0</v>
      </c>
      <c r="K34" s="4">
        <f>IFERROR(VLOOKUP($B34,'Datos Infanto'!$G$3:$T$82,10,FALSE),0)</f>
        <v>0</v>
      </c>
      <c r="L34" s="4">
        <f>IFERROR(VLOOKUP($B34,'Datos Infanto'!$G$3:$T$82,11,FALSE),0)</f>
        <v>0</v>
      </c>
      <c r="M34" s="4">
        <f>IFERROR(VLOOKUP($B34,'Datos Infanto'!$G$3:$T$82,12,FALSE),0)</f>
        <v>0</v>
      </c>
      <c r="N34" s="4">
        <f>IFERROR(VLOOKUP($B34,'Datos Infanto'!$G$3:$T$82,13,FALSE),0)</f>
        <v>0</v>
      </c>
      <c r="O34" s="23">
        <f>SUM(C34:N34)</f>
        <v>1</v>
      </c>
    </row>
    <row r="35" spans="1:15" ht="15.75" thickBot="1" x14ac:dyDescent="0.3">
      <c r="A35" s="59" t="s">
        <v>47</v>
      </c>
      <c r="B35" s="60"/>
      <c r="C35" s="42">
        <f>SUM(C31:C34)</f>
        <v>1</v>
      </c>
      <c r="D35" s="43">
        <f>SUM(D31:D34)</f>
        <v>2</v>
      </c>
      <c r="E35" s="43">
        <f>SUM(E31:E34)</f>
        <v>1</v>
      </c>
      <c r="F35" s="43">
        <f>SUM(F31:F34)</f>
        <v>1</v>
      </c>
      <c r="G35" s="43">
        <f t="shared" ref="G35:O35" si="4">SUM(G31:G34)</f>
        <v>1</v>
      </c>
      <c r="H35" s="43">
        <f t="shared" si="4"/>
        <v>1</v>
      </c>
      <c r="I35" s="43">
        <f t="shared" si="4"/>
        <v>0</v>
      </c>
      <c r="J35" s="43">
        <f t="shared" si="4"/>
        <v>1</v>
      </c>
      <c r="K35" s="43">
        <f t="shared" si="4"/>
        <v>0</v>
      </c>
      <c r="L35" s="43">
        <f t="shared" si="4"/>
        <v>2</v>
      </c>
      <c r="M35" s="43">
        <f t="shared" si="4"/>
        <v>0</v>
      </c>
      <c r="N35" s="44">
        <f t="shared" si="4"/>
        <v>0</v>
      </c>
      <c r="O35" s="36">
        <f t="shared" si="4"/>
        <v>10</v>
      </c>
    </row>
    <row r="36" spans="1:15" x14ac:dyDescent="0.25">
      <c r="A36" s="10" t="s">
        <v>48</v>
      </c>
      <c r="B36" s="11" t="s">
        <v>49</v>
      </c>
      <c r="C36" s="4">
        <f>IFERROR(VLOOKUP($B36,'Datos Infanto'!$G$3:$T$82,2,FALSE),0)</f>
        <v>0</v>
      </c>
      <c r="D36" s="4">
        <f>IFERROR(VLOOKUP($B36,'Datos Infanto'!$G$3:$T$82,3,FALSE),0)</f>
        <v>0</v>
      </c>
      <c r="E36" s="4">
        <f>IFERROR(VLOOKUP($B36,'Datos Infanto'!$G$3:$T$82,4,FALSE),0)</f>
        <v>1</v>
      </c>
      <c r="F36" s="4">
        <f>IFERROR(VLOOKUP($B36,'Datos Infanto'!$G$3:$T$82,5,FALSE),0)</f>
        <v>1</v>
      </c>
      <c r="G36" s="4">
        <f>IFERROR(VLOOKUP($B36,'Datos Infanto'!$G$3:$T$82,6,FALSE),0)</f>
        <v>1</v>
      </c>
      <c r="H36" s="4">
        <f>IFERROR(VLOOKUP($B36,'Datos Infanto'!$G$3:$T$82,7,FALSE),0)</f>
        <v>1</v>
      </c>
      <c r="I36" s="4">
        <f>IFERROR(VLOOKUP($B36,'Datos Infanto'!$G$3:$T$82,8,FALSE),0)</f>
        <v>0</v>
      </c>
      <c r="J36" s="4">
        <f>IFERROR(VLOOKUP($B36,'Datos Infanto'!$G$3:$T$82,9,FALSE),0)</f>
        <v>0</v>
      </c>
      <c r="K36" s="4">
        <f>IFERROR(VLOOKUP($B36,'Datos Infanto'!$G$3:$T$82,10,FALSE),0)</f>
        <v>3</v>
      </c>
      <c r="L36" s="4">
        <f>IFERROR(VLOOKUP($B36,'Datos Infanto'!$G$3:$T$82,11,FALSE),0)</f>
        <v>2</v>
      </c>
      <c r="M36" s="4">
        <f>IFERROR(VLOOKUP($B36,'Datos Infanto'!$G$3:$T$82,12,FALSE),0)</f>
        <v>1</v>
      </c>
      <c r="N36" s="4">
        <f>IFERROR(VLOOKUP($B36,'Datos Infanto'!$G$3:$T$82,13,FALSE),0)</f>
        <v>1</v>
      </c>
      <c r="O36" s="24">
        <f>SUM(C36:N36)</f>
        <v>11</v>
      </c>
    </row>
    <row r="37" spans="1:15" x14ac:dyDescent="0.25">
      <c r="A37" s="10" t="s">
        <v>48</v>
      </c>
      <c r="B37" s="11" t="s">
        <v>50</v>
      </c>
      <c r="C37" s="4">
        <f>IFERROR(VLOOKUP($B37,'Datos Infanto'!$G$3:$T$82,2,FALSE),0)</f>
        <v>0</v>
      </c>
      <c r="D37" s="4">
        <f>IFERROR(VLOOKUP($B37,'Datos Infanto'!$G$3:$T$82,3,FALSE),0)</f>
        <v>0</v>
      </c>
      <c r="E37" s="4">
        <f>IFERROR(VLOOKUP($B37,'Datos Infanto'!$G$3:$T$82,4,FALSE),0)</f>
        <v>0</v>
      </c>
      <c r="F37" s="4">
        <f>IFERROR(VLOOKUP($B37,'Datos Infanto'!$G$3:$T$82,5,FALSE),0)</f>
        <v>0</v>
      </c>
      <c r="G37" s="4">
        <f>IFERROR(VLOOKUP($B37,'Datos Infanto'!$G$3:$T$82,6,FALSE),0)</f>
        <v>0</v>
      </c>
      <c r="H37" s="4">
        <f>IFERROR(VLOOKUP($B37,'Datos Infanto'!$G$3:$T$82,7,FALSE),0)</f>
        <v>0</v>
      </c>
      <c r="I37" s="4">
        <f>IFERROR(VLOOKUP($B37,'Datos Infanto'!$G$3:$T$82,8,FALSE),0)</f>
        <v>0</v>
      </c>
      <c r="J37" s="4">
        <f>IFERROR(VLOOKUP($B37,'Datos Infanto'!$G$3:$T$82,9,FALSE),0)</f>
        <v>0</v>
      </c>
      <c r="K37" s="4">
        <f>IFERROR(VLOOKUP($B37,'Datos Infanto'!$G$3:$T$82,10,FALSE),0)</f>
        <v>0</v>
      </c>
      <c r="L37" s="4">
        <f>IFERROR(VLOOKUP($B37,'Datos Infanto'!$G$3:$T$82,11,FALSE),0)</f>
        <v>0</v>
      </c>
      <c r="M37" s="4">
        <f>IFERROR(VLOOKUP($B37,'Datos Infanto'!$G$3:$T$82,12,FALSE),0)</f>
        <v>0</v>
      </c>
      <c r="N37" s="4">
        <f>IFERROR(VLOOKUP($B37,'Datos Infanto'!$G$3:$T$82,13,FALSE),0)</f>
        <v>0</v>
      </c>
      <c r="O37" s="24">
        <f>SUM(C37:N37)</f>
        <v>0</v>
      </c>
    </row>
    <row r="38" spans="1:15" x14ac:dyDescent="0.25">
      <c r="A38" s="10" t="s">
        <v>48</v>
      </c>
      <c r="B38" s="11" t="s">
        <v>51</v>
      </c>
      <c r="C38" s="4">
        <f>IFERROR(VLOOKUP($B38,'Datos Infanto'!$G$3:$T$82,2,FALSE),0)</f>
        <v>0</v>
      </c>
      <c r="D38" s="4">
        <f>IFERROR(VLOOKUP($B38,'Datos Infanto'!$G$3:$T$82,3,FALSE),0)</f>
        <v>0</v>
      </c>
      <c r="E38" s="4">
        <f>IFERROR(VLOOKUP($B38,'Datos Infanto'!$G$3:$T$82,4,FALSE),0)</f>
        <v>0</v>
      </c>
      <c r="F38" s="4">
        <f>IFERROR(VLOOKUP($B38,'Datos Infanto'!$G$3:$T$82,5,FALSE),0)</f>
        <v>0</v>
      </c>
      <c r="G38" s="4">
        <f>IFERROR(VLOOKUP($B38,'Datos Infanto'!$G$3:$T$82,6,FALSE),0)</f>
        <v>0</v>
      </c>
      <c r="H38" s="4">
        <f>IFERROR(VLOOKUP($B38,'Datos Infanto'!$G$3:$T$82,7,FALSE),0)</f>
        <v>0</v>
      </c>
      <c r="I38" s="4">
        <f>IFERROR(VLOOKUP($B38,'Datos Infanto'!$G$3:$T$82,8,FALSE),0)</f>
        <v>0</v>
      </c>
      <c r="J38" s="4">
        <f>IFERROR(VLOOKUP($B38,'Datos Infanto'!$G$3:$T$82,9,FALSE),0)</f>
        <v>0</v>
      </c>
      <c r="K38" s="4">
        <f>IFERROR(VLOOKUP($B38,'Datos Infanto'!$G$3:$T$82,10,FALSE),0)</f>
        <v>0</v>
      </c>
      <c r="L38" s="4">
        <f>IFERROR(VLOOKUP($B38,'Datos Infanto'!$G$3:$T$82,11,FALSE),0)</f>
        <v>0</v>
      </c>
      <c r="M38" s="4">
        <f>IFERROR(VLOOKUP($B38,'Datos Infanto'!$G$3:$T$82,12,FALSE),0)</f>
        <v>0</v>
      </c>
      <c r="N38" s="4">
        <f>IFERROR(VLOOKUP($B38,'Datos Infanto'!$G$3:$T$82,13,FALSE),0)</f>
        <v>0</v>
      </c>
      <c r="O38" s="24">
        <f>SUM(C38:N38)</f>
        <v>0</v>
      </c>
    </row>
    <row r="39" spans="1:15" ht="15.75" thickBot="1" x14ac:dyDescent="0.3">
      <c r="A39" s="10" t="s">
        <v>48</v>
      </c>
      <c r="B39" s="11" t="s">
        <v>52</v>
      </c>
      <c r="C39" s="4">
        <f>IFERROR(VLOOKUP($B39,'Datos Infanto'!$G$3:$T$82,2,FALSE),0)</f>
        <v>0</v>
      </c>
      <c r="D39" s="4">
        <f>IFERROR(VLOOKUP($B39,'Datos Infanto'!$G$3:$T$82,3,FALSE),0)</f>
        <v>0</v>
      </c>
      <c r="E39" s="4">
        <f>IFERROR(VLOOKUP($B39,'Datos Infanto'!$G$3:$T$82,4,FALSE),0)</f>
        <v>0</v>
      </c>
      <c r="F39" s="4">
        <f>IFERROR(VLOOKUP($B39,'Datos Infanto'!$G$3:$T$82,5,FALSE),0)</f>
        <v>0</v>
      </c>
      <c r="G39" s="4">
        <f>IFERROR(VLOOKUP($B39,'Datos Infanto'!$G$3:$T$82,6,FALSE),0)</f>
        <v>0</v>
      </c>
      <c r="H39" s="4">
        <f>IFERROR(VLOOKUP($B39,'Datos Infanto'!$G$3:$T$82,7,FALSE),0)</f>
        <v>0</v>
      </c>
      <c r="I39" s="4">
        <f>IFERROR(VLOOKUP($B39,'Datos Infanto'!$G$3:$T$82,8,FALSE),0)</f>
        <v>0</v>
      </c>
      <c r="J39" s="4">
        <f>IFERROR(VLOOKUP($B39,'Datos Infanto'!$G$3:$T$82,9,FALSE),0)</f>
        <v>0</v>
      </c>
      <c r="K39" s="4">
        <f>IFERROR(VLOOKUP($B39,'Datos Infanto'!$G$3:$T$82,10,FALSE),0)</f>
        <v>0</v>
      </c>
      <c r="L39" s="4">
        <f>IFERROR(VLOOKUP($B39,'Datos Infanto'!$G$3:$T$82,11,FALSE),0)</f>
        <v>0</v>
      </c>
      <c r="M39" s="4">
        <f>IFERROR(VLOOKUP($B39,'Datos Infanto'!$G$3:$T$82,12,FALSE),0)</f>
        <v>0</v>
      </c>
      <c r="N39" s="4">
        <f>IFERROR(VLOOKUP($B39,'Datos Infanto'!$G$3:$T$82,13,FALSE),0)</f>
        <v>0</v>
      </c>
      <c r="O39" s="24">
        <f>SUM(C39:N39)</f>
        <v>0</v>
      </c>
    </row>
    <row r="40" spans="1:15" ht="15.75" thickBot="1" x14ac:dyDescent="0.3">
      <c r="A40" s="59" t="s">
        <v>53</v>
      </c>
      <c r="B40" s="60"/>
      <c r="C40" s="45">
        <f>IFERROR(VLOOKUP($B40,#REF!,2,FALSE),0)</f>
        <v>0</v>
      </c>
      <c r="D40" s="46">
        <f>IFERROR(VLOOKUP($B40,#REF!,3,FALSE),0)</f>
        <v>0</v>
      </c>
      <c r="E40" s="43">
        <f>SUM(E36:E39)</f>
        <v>1</v>
      </c>
      <c r="F40" s="43">
        <f>SUM(F36:F39)</f>
        <v>1</v>
      </c>
      <c r="G40" s="43">
        <f t="shared" ref="G40:O40" si="5">SUM(G36:G39)</f>
        <v>1</v>
      </c>
      <c r="H40" s="43">
        <f t="shared" si="5"/>
        <v>1</v>
      </c>
      <c r="I40" s="43">
        <f t="shared" si="5"/>
        <v>0</v>
      </c>
      <c r="J40" s="43">
        <f t="shared" si="5"/>
        <v>0</v>
      </c>
      <c r="K40" s="43">
        <f t="shared" si="5"/>
        <v>3</v>
      </c>
      <c r="L40" s="43">
        <f t="shared" si="5"/>
        <v>2</v>
      </c>
      <c r="M40" s="43">
        <f t="shared" si="5"/>
        <v>1</v>
      </c>
      <c r="N40" s="44">
        <f>SUM(N36:N39)</f>
        <v>1</v>
      </c>
      <c r="O40" s="36">
        <f t="shared" si="5"/>
        <v>11</v>
      </c>
    </row>
    <row r="41" spans="1:15" x14ac:dyDescent="0.25">
      <c r="A41" s="2" t="s">
        <v>54</v>
      </c>
      <c r="B41" s="2" t="s">
        <v>55</v>
      </c>
      <c r="C41" s="4">
        <f>IFERROR(VLOOKUP($B41,'Datos Infanto'!$G$3:$T$82,2,FALSE),0)</f>
        <v>1</v>
      </c>
      <c r="D41" s="4">
        <f>IFERROR(VLOOKUP($B41,'Datos Infanto'!$G$3:$T$82,3,FALSE),0)</f>
        <v>0</v>
      </c>
      <c r="E41" s="4">
        <f>IFERROR(VLOOKUP($B41,'Datos Infanto'!$G$3:$T$82,4,FALSE),0)</f>
        <v>0</v>
      </c>
      <c r="F41" s="4">
        <f>IFERROR(VLOOKUP($B41,'Datos Infanto'!$G$3:$T$82,5,FALSE),0)</f>
        <v>0</v>
      </c>
      <c r="G41" s="4">
        <f>IFERROR(VLOOKUP($B41,'Datos Infanto'!$G$3:$T$82,6,FALSE),0)</f>
        <v>0</v>
      </c>
      <c r="H41" s="4">
        <f>IFERROR(VLOOKUP($B41,'Datos Infanto'!$G$3:$T$82,7,FALSE),0)</f>
        <v>0</v>
      </c>
      <c r="I41" s="4">
        <f>IFERROR(VLOOKUP($B41,'Datos Infanto'!$G$3:$T$82,8,FALSE),0)</f>
        <v>1</v>
      </c>
      <c r="J41" s="4">
        <f>IFERROR(VLOOKUP($B41,'Datos Infanto'!$G$3:$T$82,9,FALSE),0)</f>
        <v>0</v>
      </c>
      <c r="K41" s="4">
        <f>IFERROR(VLOOKUP($B41,'Datos Infanto'!$G$3:$T$82,10,FALSE),0)</f>
        <v>2</v>
      </c>
      <c r="L41" s="4">
        <f>IFERROR(VLOOKUP($B41,'Datos Infanto'!$G$3:$T$82,11,FALSE),0)</f>
        <v>1</v>
      </c>
      <c r="M41" s="4">
        <f>IFERROR(VLOOKUP($B41,'Datos Infanto'!$G$3:$T$82,12,FALSE),0)</f>
        <v>1</v>
      </c>
      <c r="N41" s="4">
        <f>IFERROR(VLOOKUP($B41,'Datos Infanto'!$G$3:$T$82,13,FALSE),0)</f>
        <v>1</v>
      </c>
      <c r="O41" s="20">
        <f>SUM(C41:N41)</f>
        <v>7</v>
      </c>
    </row>
    <row r="42" spans="1:15" x14ac:dyDescent="0.25">
      <c r="A42" s="2" t="s">
        <v>54</v>
      </c>
      <c r="B42" s="2" t="s">
        <v>56</v>
      </c>
      <c r="C42" s="4">
        <f>IFERROR(VLOOKUP($B42,'Datos Infanto'!$G$3:$T$82,2,FALSE),0)</f>
        <v>0</v>
      </c>
      <c r="D42" s="4">
        <f>IFERROR(VLOOKUP($B42,'Datos Infanto'!$G$3:$T$82,3,FALSE),0)</f>
        <v>0</v>
      </c>
      <c r="E42" s="4">
        <f>IFERROR(VLOOKUP($B42,'Datos Infanto'!$G$3:$T$82,4,FALSE),0)</f>
        <v>0</v>
      </c>
      <c r="F42" s="4">
        <f>IFERROR(VLOOKUP($B42,'Datos Infanto'!$G$3:$T$82,5,FALSE),0)</f>
        <v>0</v>
      </c>
      <c r="G42" s="4">
        <f>IFERROR(VLOOKUP($B42,'Datos Infanto'!$G$3:$T$82,6,FALSE),0)</f>
        <v>0</v>
      </c>
      <c r="H42" s="4">
        <f>IFERROR(VLOOKUP($B42,'Datos Infanto'!$G$3:$T$82,7,FALSE),0)</f>
        <v>0</v>
      </c>
      <c r="I42" s="4">
        <f>IFERROR(VLOOKUP($B42,'Datos Infanto'!$G$3:$T$82,8,FALSE),0)</f>
        <v>0</v>
      </c>
      <c r="J42" s="4">
        <f>IFERROR(VLOOKUP($B42,'Datos Infanto'!$G$3:$T$82,9,FALSE),0)</f>
        <v>0</v>
      </c>
      <c r="K42" s="4">
        <f>IFERROR(VLOOKUP($B42,'Datos Infanto'!$G$3:$T$82,10,FALSE),0)</f>
        <v>0</v>
      </c>
      <c r="L42" s="4">
        <f>IFERROR(VLOOKUP($B42,'Datos Infanto'!$G$3:$T$82,11,FALSE),0)</f>
        <v>0</v>
      </c>
      <c r="M42" s="4">
        <f>IFERROR(VLOOKUP($B42,'Datos Infanto'!$G$3:$T$82,12,FALSE),0)</f>
        <v>0</v>
      </c>
      <c r="N42" s="4">
        <f>IFERROR(VLOOKUP($B42,'Datos Infanto'!$G$3:$T$82,13,FALSE),0)</f>
        <v>0</v>
      </c>
      <c r="O42" s="20">
        <f t="shared" ref="O42:O49" si="6">SUM(C42:N42)</f>
        <v>0</v>
      </c>
    </row>
    <row r="43" spans="1:15" x14ac:dyDescent="0.25">
      <c r="A43" s="2" t="s">
        <v>54</v>
      </c>
      <c r="B43" s="2" t="s">
        <v>57</v>
      </c>
      <c r="C43" s="4">
        <f>IFERROR(VLOOKUP($B43,'Datos Infanto'!$G$3:$T$82,2,FALSE),0)</f>
        <v>0</v>
      </c>
      <c r="D43" s="4">
        <f>IFERROR(VLOOKUP($B43,'Datos Infanto'!$G$3:$T$82,3,FALSE),0)</f>
        <v>0</v>
      </c>
      <c r="E43" s="4">
        <f>IFERROR(VLOOKUP($B43,'Datos Infanto'!$G$3:$T$82,4,FALSE),0)</f>
        <v>0</v>
      </c>
      <c r="F43" s="4">
        <f>IFERROR(VLOOKUP($B43,'Datos Infanto'!$G$3:$T$82,5,FALSE),0)</f>
        <v>0</v>
      </c>
      <c r="G43" s="4">
        <f>IFERROR(VLOOKUP($B43,'Datos Infanto'!$G$3:$T$82,6,FALSE),0)</f>
        <v>0</v>
      </c>
      <c r="H43" s="4">
        <f>IFERROR(VLOOKUP($B43,'Datos Infanto'!$G$3:$T$82,7,FALSE),0)</f>
        <v>0</v>
      </c>
      <c r="I43" s="4">
        <f>IFERROR(VLOOKUP($B43,'Datos Infanto'!$G$3:$T$82,8,FALSE),0)</f>
        <v>0</v>
      </c>
      <c r="J43" s="4">
        <f>IFERROR(VLOOKUP($B43,'Datos Infanto'!$G$3:$T$82,9,FALSE),0)</f>
        <v>0</v>
      </c>
      <c r="K43" s="4">
        <f>IFERROR(VLOOKUP($B43,'Datos Infanto'!$G$3:$T$82,10,FALSE),0)</f>
        <v>0</v>
      </c>
      <c r="L43" s="4">
        <f>IFERROR(VLOOKUP($B43,'Datos Infanto'!$G$3:$T$82,11,FALSE),0)</f>
        <v>0</v>
      </c>
      <c r="M43" s="4">
        <f>IFERROR(VLOOKUP($B43,'Datos Infanto'!$G$3:$T$82,12,FALSE),0)</f>
        <v>0</v>
      </c>
      <c r="N43" s="4">
        <f>IFERROR(VLOOKUP($B43,'Datos Infanto'!$G$3:$T$82,13,FALSE),0)</f>
        <v>0</v>
      </c>
      <c r="O43" s="20">
        <f t="shared" si="6"/>
        <v>0</v>
      </c>
    </row>
    <row r="44" spans="1:15" x14ac:dyDescent="0.25">
      <c r="A44" s="2" t="s">
        <v>54</v>
      </c>
      <c r="B44" s="2" t="s">
        <v>58</v>
      </c>
      <c r="C44" s="4">
        <f>IFERROR(VLOOKUP($B44,'Datos Infanto'!$G$3:$T$82,2,FALSE),0)</f>
        <v>0</v>
      </c>
      <c r="D44" s="4">
        <f>IFERROR(VLOOKUP($B44,'Datos Infanto'!$G$3:$T$82,3,FALSE),0)</f>
        <v>0</v>
      </c>
      <c r="E44" s="4">
        <f>IFERROR(VLOOKUP($B44,'Datos Infanto'!$G$3:$T$82,4,FALSE),0)</f>
        <v>0</v>
      </c>
      <c r="F44" s="4">
        <f>IFERROR(VLOOKUP($B44,'Datos Infanto'!$G$3:$T$82,5,FALSE),0)</f>
        <v>0</v>
      </c>
      <c r="G44" s="4">
        <f>IFERROR(VLOOKUP($B44,'Datos Infanto'!$G$3:$T$82,6,FALSE),0)</f>
        <v>0</v>
      </c>
      <c r="H44" s="4">
        <f>IFERROR(VLOOKUP($B44,'Datos Infanto'!$G$3:$T$82,7,FALSE),0)</f>
        <v>0</v>
      </c>
      <c r="I44" s="4">
        <f>IFERROR(VLOOKUP($B44,'Datos Infanto'!$G$3:$T$82,8,FALSE),0)</f>
        <v>0</v>
      </c>
      <c r="J44" s="4">
        <f>IFERROR(VLOOKUP($B44,'Datos Infanto'!$G$3:$T$82,9,FALSE),0)</f>
        <v>0</v>
      </c>
      <c r="K44" s="4">
        <f>IFERROR(VLOOKUP($B44,'Datos Infanto'!$G$3:$T$82,10,FALSE),0)</f>
        <v>0</v>
      </c>
      <c r="L44" s="4">
        <f>IFERROR(VLOOKUP($B44,'Datos Infanto'!$G$3:$T$82,11,FALSE),0)</f>
        <v>0</v>
      </c>
      <c r="M44" s="4">
        <f>IFERROR(VLOOKUP($B44,'Datos Infanto'!$G$3:$T$82,12,FALSE),0)</f>
        <v>0</v>
      </c>
      <c r="N44" s="4">
        <f>IFERROR(VLOOKUP($B44,'Datos Infanto'!$G$3:$T$82,13,FALSE),0)</f>
        <v>0</v>
      </c>
      <c r="O44" s="20">
        <f t="shared" si="6"/>
        <v>0</v>
      </c>
    </row>
    <row r="45" spans="1:15" x14ac:dyDescent="0.25">
      <c r="A45" s="2" t="s">
        <v>54</v>
      </c>
      <c r="B45" s="2" t="s">
        <v>59</v>
      </c>
      <c r="C45" s="4">
        <f>IFERROR(VLOOKUP($B45,'Datos Infanto'!$G$3:$T$82,2,FALSE),0)</f>
        <v>0</v>
      </c>
      <c r="D45" s="4">
        <f>IFERROR(VLOOKUP($B45,'Datos Infanto'!$G$3:$T$82,3,FALSE),0)</f>
        <v>0</v>
      </c>
      <c r="E45" s="4">
        <f>IFERROR(VLOOKUP($B45,'Datos Infanto'!$G$3:$T$82,4,FALSE),0)</f>
        <v>0</v>
      </c>
      <c r="F45" s="4">
        <f>IFERROR(VLOOKUP($B45,'Datos Infanto'!$G$3:$T$82,5,FALSE),0)</f>
        <v>0</v>
      </c>
      <c r="G45" s="4">
        <f>IFERROR(VLOOKUP($B45,'Datos Infanto'!$G$3:$T$82,6,FALSE),0)</f>
        <v>0</v>
      </c>
      <c r="H45" s="4">
        <f>IFERROR(VLOOKUP($B45,'Datos Infanto'!$G$3:$T$82,7,FALSE),0)</f>
        <v>0</v>
      </c>
      <c r="I45" s="4">
        <f>IFERROR(VLOOKUP($B45,'Datos Infanto'!$G$3:$T$82,8,FALSE),0)</f>
        <v>0</v>
      </c>
      <c r="J45" s="4">
        <f>IFERROR(VLOOKUP($B45,'Datos Infanto'!$G$3:$T$82,9,FALSE),0)</f>
        <v>0</v>
      </c>
      <c r="K45" s="4">
        <f>IFERROR(VLOOKUP($B45,'Datos Infanto'!$G$3:$T$82,10,FALSE),0)</f>
        <v>0</v>
      </c>
      <c r="L45" s="4">
        <f>IFERROR(VLOOKUP($B45,'Datos Infanto'!$G$3:$T$82,11,FALSE),0)</f>
        <v>0</v>
      </c>
      <c r="M45" s="4">
        <f>IFERROR(VLOOKUP($B45,'Datos Infanto'!$G$3:$T$82,12,FALSE),0)</f>
        <v>0</v>
      </c>
      <c r="N45" s="4">
        <f>IFERROR(VLOOKUP($B45,'Datos Infanto'!$G$3:$T$82,13,FALSE),0)</f>
        <v>0</v>
      </c>
      <c r="O45" s="20">
        <f t="shared" si="6"/>
        <v>0</v>
      </c>
    </row>
    <row r="46" spans="1:15" x14ac:dyDescent="0.25">
      <c r="A46" s="2" t="s">
        <v>54</v>
      </c>
      <c r="B46" s="2" t="s">
        <v>60</v>
      </c>
      <c r="C46" s="4">
        <f>IFERROR(VLOOKUP($B46,'Datos Infanto'!$G$3:$T$82,2,FALSE),0)</f>
        <v>0</v>
      </c>
      <c r="D46" s="4">
        <f>IFERROR(VLOOKUP($B46,'Datos Infanto'!$G$3:$T$82,3,FALSE),0)</f>
        <v>0</v>
      </c>
      <c r="E46" s="4">
        <f>IFERROR(VLOOKUP($B46,'Datos Infanto'!$G$3:$T$82,4,FALSE),0)</f>
        <v>0</v>
      </c>
      <c r="F46" s="4">
        <f>IFERROR(VLOOKUP($B46,'Datos Infanto'!$G$3:$T$82,5,FALSE),0)</f>
        <v>0</v>
      </c>
      <c r="G46" s="4">
        <f>IFERROR(VLOOKUP($B46,'Datos Infanto'!$G$3:$T$82,6,FALSE),0)</f>
        <v>0</v>
      </c>
      <c r="H46" s="4">
        <f>IFERROR(VLOOKUP($B46,'Datos Infanto'!$G$3:$T$82,7,FALSE),0)</f>
        <v>0</v>
      </c>
      <c r="I46" s="4">
        <f>IFERROR(VLOOKUP($B46,'Datos Infanto'!$G$3:$T$82,8,FALSE),0)</f>
        <v>0</v>
      </c>
      <c r="J46" s="4">
        <f>IFERROR(VLOOKUP($B46,'Datos Infanto'!$G$3:$T$82,9,FALSE),0)</f>
        <v>0</v>
      </c>
      <c r="K46" s="4">
        <f>IFERROR(VLOOKUP($B46,'Datos Infanto'!$G$3:$T$82,10,FALSE),0)</f>
        <v>0</v>
      </c>
      <c r="L46" s="4">
        <f>IFERROR(VLOOKUP($B46,'Datos Infanto'!$G$3:$T$82,11,FALSE),0)</f>
        <v>0</v>
      </c>
      <c r="M46" s="4">
        <f>IFERROR(VLOOKUP($B46,'Datos Infanto'!$G$3:$T$82,12,FALSE),0)</f>
        <v>0</v>
      </c>
      <c r="N46" s="4">
        <f>IFERROR(VLOOKUP($B46,'Datos Infanto'!$G$3:$T$82,13,FALSE),0)</f>
        <v>0</v>
      </c>
      <c r="O46" s="20">
        <f t="shared" si="6"/>
        <v>0</v>
      </c>
    </row>
    <row r="47" spans="1:15" x14ac:dyDescent="0.25">
      <c r="A47" s="2" t="s">
        <v>54</v>
      </c>
      <c r="B47" s="2" t="s">
        <v>61</v>
      </c>
      <c r="C47" s="4">
        <f>IFERROR(VLOOKUP($B47,'Datos Infanto'!$G$3:$T$82,2,FALSE),0)</f>
        <v>0</v>
      </c>
      <c r="D47" s="4">
        <f>IFERROR(VLOOKUP($B47,'Datos Infanto'!$G$3:$T$82,3,FALSE),0)</f>
        <v>0</v>
      </c>
      <c r="E47" s="4">
        <f>IFERROR(VLOOKUP($B47,'Datos Infanto'!$G$3:$T$82,4,FALSE),0)</f>
        <v>0</v>
      </c>
      <c r="F47" s="4">
        <f>IFERROR(VLOOKUP($B47,'Datos Infanto'!$G$3:$T$82,5,FALSE),0)</f>
        <v>0</v>
      </c>
      <c r="G47" s="4">
        <f>IFERROR(VLOOKUP($B47,'Datos Infanto'!$G$3:$T$82,6,FALSE),0)</f>
        <v>0</v>
      </c>
      <c r="H47" s="4">
        <f>IFERROR(VLOOKUP($B47,'Datos Infanto'!$G$3:$T$82,7,FALSE),0)</f>
        <v>0</v>
      </c>
      <c r="I47" s="4">
        <f>IFERROR(VLOOKUP($B47,'Datos Infanto'!$G$3:$T$82,8,FALSE),0)</f>
        <v>0</v>
      </c>
      <c r="J47" s="4">
        <f>IFERROR(VLOOKUP($B47,'Datos Infanto'!$G$3:$T$82,9,FALSE),0)</f>
        <v>0</v>
      </c>
      <c r="K47" s="4">
        <f>IFERROR(VLOOKUP($B47,'Datos Infanto'!$G$3:$T$82,10,FALSE),0)</f>
        <v>0</v>
      </c>
      <c r="L47" s="4">
        <f>IFERROR(VLOOKUP($B47,'Datos Infanto'!$G$3:$T$82,11,FALSE),0)</f>
        <v>0</v>
      </c>
      <c r="M47" s="4">
        <f>IFERROR(VLOOKUP($B47,'Datos Infanto'!$G$3:$T$82,12,FALSE),0)</f>
        <v>0</v>
      </c>
      <c r="N47" s="4">
        <f>IFERROR(VLOOKUP($B47,'Datos Infanto'!$G$3:$T$82,13,FALSE),0)</f>
        <v>0</v>
      </c>
      <c r="O47" s="20">
        <f t="shared" si="6"/>
        <v>0</v>
      </c>
    </row>
    <row r="48" spans="1:15" x14ac:dyDescent="0.25">
      <c r="A48" s="2" t="s">
        <v>54</v>
      </c>
      <c r="B48" s="2" t="s">
        <v>62</v>
      </c>
      <c r="C48" s="4">
        <f>IFERROR(VLOOKUP($B48,'Datos Infanto'!$G$3:$T$82,2,FALSE),0)</f>
        <v>0</v>
      </c>
      <c r="D48" s="4">
        <f>IFERROR(VLOOKUP($B48,'Datos Infanto'!$G$3:$T$82,3,FALSE),0)</f>
        <v>0</v>
      </c>
      <c r="E48" s="4">
        <f>IFERROR(VLOOKUP($B48,'Datos Infanto'!$G$3:$T$82,4,FALSE),0)</f>
        <v>0</v>
      </c>
      <c r="F48" s="4">
        <f>IFERROR(VLOOKUP($B48,'Datos Infanto'!$G$3:$T$82,5,FALSE),0)</f>
        <v>0</v>
      </c>
      <c r="G48" s="4">
        <f>IFERROR(VLOOKUP($B48,'Datos Infanto'!$G$3:$T$82,6,FALSE),0)</f>
        <v>0</v>
      </c>
      <c r="H48" s="4">
        <f>IFERROR(VLOOKUP($B48,'Datos Infanto'!$G$3:$T$82,7,FALSE),0)</f>
        <v>0</v>
      </c>
      <c r="I48" s="4">
        <f>IFERROR(VLOOKUP($B48,'Datos Infanto'!$G$3:$T$82,8,FALSE),0)</f>
        <v>0</v>
      </c>
      <c r="J48" s="4">
        <f>IFERROR(VLOOKUP($B48,'Datos Infanto'!$G$3:$T$82,9,FALSE),0)</f>
        <v>0</v>
      </c>
      <c r="K48" s="4">
        <f>IFERROR(VLOOKUP($B48,'Datos Infanto'!$G$3:$T$82,10,FALSE),0)</f>
        <v>0</v>
      </c>
      <c r="L48" s="4">
        <f>IFERROR(VLOOKUP($B48,'Datos Infanto'!$G$3:$T$82,11,FALSE),0)</f>
        <v>0</v>
      </c>
      <c r="M48" s="4">
        <f>IFERROR(VLOOKUP($B48,'Datos Infanto'!$G$3:$T$82,12,FALSE),0)</f>
        <v>0</v>
      </c>
      <c r="N48" s="4">
        <f>IFERROR(VLOOKUP($B48,'Datos Infanto'!$G$3:$T$82,13,FALSE),0)</f>
        <v>0</v>
      </c>
      <c r="O48" s="20">
        <f t="shared" si="6"/>
        <v>0</v>
      </c>
    </row>
    <row r="49" spans="1:15" x14ac:dyDescent="0.25">
      <c r="A49" s="2" t="s">
        <v>54</v>
      </c>
      <c r="B49" s="2" t="s">
        <v>63</v>
      </c>
      <c r="C49" s="4">
        <f>IFERROR(VLOOKUP($B49,'Datos Infanto'!$G$3:$T$82,2,FALSE),0)</f>
        <v>0</v>
      </c>
      <c r="D49" s="4">
        <f>IFERROR(VLOOKUP($B49,'Datos Infanto'!$G$3:$T$82,3,FALSE),0)</f>
        <v>0</v>
      </c>
      <c r="E49" s="4">
        <f>IFERROR(VLOOKUP($B49,'Datos Infanto'!$G$3:$T$82,4,FALSE),0)</f>
        <v>0</v>
      </c>
      <c r="F49" s="4">
        <f>IFERROR(VLOOKUP($B49,'Datos Infanto'!$G$3:$T$82,5,FALSE),0)</f>
        <v>0</v>
      </c>
      <c r="G49" s="4">
        <f>IFERROR(VLOOKUP($B49,'Datos Infanto'!$G$3:$T$82,6,FALSE),0)</f>
        <v>0</v>
      </c>
      <c r="H49" s="4">
        <f>IFERROR(VLOOKUP($B49,'Datos Infanto'!$G$3:$T$82,7,FALSE),0)</f>
        <v>0</v>
      </c>
      <c r="I49" s="4">
        <f>IFERROR(VLOOKUP($B49,'Datos Infanto'!$G$3:$T$82,8,FALSE),0)</f>
        <v>0</v>
      </c>
      <c r="J49" s="4">
        <f>IFERROR(VLOOKUP($B49,'Datos Infanto'!$G$3:$T$82,9,FALSE),0)</f>
        <v>0</v>
      </c>
      <c r="K49" s="4">
        <f>IFERROR(VLOOKUP($B49,'Datos Infanto'!$G$3:$T$82,10,FALSE),0)</f>
        <v>0</v>
      </c>
      <c r="L49" s="4">
        <f>IFERROR(VLOOKUP($B49,'Datos Infanto'!$G$3:$T$82,11,FALSE),0)</f>
        <v>0</v>
      </c>
      <c r="M49" s="4">
        <f>IFERROR(VLOOKUP($B49,'Datos Infanto'!$G$3:$T$82,12,FALSE),0)</f>
        <v>0</v>
      </c>
      <c r="N49" s="4">
        <f>IFERROR(VLOOKUP($B49,'Datos Infanto'!$G$3:$T$82,13,FALSE),0)</f>
        <v>0</v>
      </c>
      <c r="O49" s="20">
        <f t="shared" si="6"/>
        <v>0</v>
      </c>
    </row>
    <row r="50" spans="1:15" ht="15.75" thickBot="1" x14ac:dyDescent="0.3">
      <c r="A50" s="2" t="s">
        <v>54</v>
      </c>
      <c r="B50" s="2" t="s">
        <v>64</v>
      </c>
      <c r="C50" s="4">
        <f>IFERROR(VLOOKUP($B50,'Datos Infanto'!$G$3:$T$82,2,FALSE),0)</f>
        <v>1</v>
      </c>
      <c r="D50" s="4">
        <f>IFERROR(VLOOKUP($B50,'Datos Infanto'!$G$3:$T$82,3,FALSE),0)</f>
        <v>1</v>
      </c>
      <c r="E50" s="4">
        <f>IFERROR(VLOOKUP($B50,'Datos Infanto'!$G$3:$T$82,4,FALSE),0)</f>
        <v>1</v>
      </c>
      <c r="F50" s="4">
        <f>IFERROR(VLOOKUP($B50,'Datos Infanto'!$G$3:$T$82,5,FALSE),0)</f>
        <v>1</v>
      </c>
      <c r="G50" s="4">
        <f>IFERROR(VLOOKUP($B50,'Datos Infanto'!$G$3:$T$82,6,FALSE),0)</f>
        <v>1</v>
      </c>
      <c r="H50" s="4">
        <f>IFERROR(VLOOKUP($B50,'Datos Infanto'!$G$3:$T$82,7,FALSE),0)</f>
        <v>1</v>
      </c>
      <c r="I50" s="4">
        <f>IFERROR(VLOOKUP($B50,'Datos Infanto'!$G$3:$T$82,8,FALSE),0)</f>
        <v>1</v>
      </c>
      <c r="J50" s="4">
        <f>IFERROR(VLOOKUP($B50,'Datos Infanto'!$G$3:$T$82,9,FALSE),0)</f>
        <v>0</v>
      </c>
      <c r="K50" s="4">
        <f>IFERROR(VLOOKUP($B50,'Datos Infanto'!$G$3:$T$82,10,FALSE),0)</f>
        <v>0</v>
      </c>
      <c r="L50" s="4">
        <f>IFERROR(VLOOKUP($B50,'Datos Infanto'!$G$3:$T$82,11,FALSE),0)</f>
        <v>1</v>
      </c>
      <c r="M50" s="4">
        <f>IFERROR(VLOOKUP($B50,'Datos Infanto'!$G$3:$T$82,12,FALSE),0)</f>
        <v>1</v>
      </c>
      <c r="N50" s="4">
        <f>IFERROR(VLOOKUP($B50,'Datos Infanto'!$G$3:$T$82,13,FALSE),0)</f>
        <v>1</v>
      </c>
      <c r="O50" s="22">
        <f>SUM(C50:N50)</f>
        <v>10</v>
      </c>
    </row>
    <row r="51" spans="1:15" ht="15.75" thickBot="1" x14ac:dyDescent="0.3">
      <c r="A51" s="51" t="s">
        <v>241</v>
      </c>
      <c r="B51" s="52"/>
      <c r="C51" s="39">
        <f t="shared" ref="C51:O51" si="7">SUM(C41:C50)</f>
        <v>2</v>
      </c>
      <c r="D51" s="47">
        <f t="shared" si="7"/>
        <v>1</v>
      </c>
      <c r="E51" s="47">
        <f t="shared" si="7"/>
        <v>1</v>
      </c>
      <c r="F51" s="47">
        <f t="shared" si="7"/>
        <v>1</v>
      </c>
      <c r="G51" s="47">
        <f t="shared" si="7"/>
        <v>1</v>
      </c>
      <c r="H51" s="47">
        <f t="shared" si="7"/>
        <v>1</v>
      </c>
      <c r="I51" s="47">
        <f t="shared" si="7"/>
        <v>2</v>
      </c>
      <c r="J51" s="47">
        <f t="shared" si="7"/>
        <v>0</v>
      </c>
      <c r="K51" s="47">
        <f t="shared" si="7"/>
        <v>2</v>
      </c>
      <c r="L51" s="47">
        <f t="shared" si="7"/>
        <v>2</v>
      </c>
      <c r="M51" s="47">
        <f t="shared" si="7"/>
        <v>2</v>
      </c>
      <c r="N51" s="48">
        <f t="shared" si="7"/>
        <v>2</v>
      </c>
      <c r="O51" s="36">
        <f t="shared" si="7"/>
        <v>17</v>
      </c>
    </row>
    <row r="52" spans="1:15" x14ac:dyDescent="0.25">
      <c r="A52" s="2" t="s">
        <v>65</v>
      </c>
      <c r="B52" s="2" t="s">
        <v>66</v>
      </c>
      <c r="C52" s="4">
        <f>IFERROR(VLOOKUP($B52,'Datos Infanto'!$G$3:$T$82,2,FALSE),0)</f>
        <v>0</v>
      </c>
      <c r="D52" s="4">
        <f>IFERROR(VLOOKUP($B52,'Datos Infanto'!$G$3:$T$82,3,FALSE),0)</f>
        <v>0</v>
      </c>
      <c r="E52" s="4">
        <f>IFERROR(VLOOKUP($B52,'Datos Infanto'!$G$3:$T$82,4,FALSE),0)</f>
        <v>0</v>
      </c>
      <c r="F52" s="4">
        <f>IFERROR(VLOOKUP($B52,'Datos Infanto'!$G$3:$T$82,5,FALSE),0)</f>
        <v>1</v>
      </c>
      <c r="G52" s="4">
        <f>IFERROR(VLOOKUP($B52,'Datos Infanto'!$G$3:$T$82,6,FALSE),0)</f>
        <v>0</v>
      </c>
      <c r="H52" s="4">
        <f>IFERROR(VLOOKUP($B52,'Datos Infanto'!$G$3:$T$82,7,FALSE),0)</f>
        <v>0</v>
      </c>
      <c r="I52" s="4">
        <f>IFERROR(VLOOKUP($B52,'Datos Infanto'!$G$3:$T$82,8,FALSE),0)</f>
        <v>0</v>
      </c>
      <c r="J52" s="4">
        <f>IFERROR(VLOOKUP($B52,'Datos Infanto'!$G$3:$T$82,9,FALSE),0)</f>
        <v>1</v>
      </c>
      <c r="K52" s="4">
        <f>IFERROR(VLOOKUP($B52,'Datos Infanto'!$G$3:$T$82,10,FALSE),0)</f>
        <v>1</v>
      </c>
      <c r="L52" s="4">
        <f>IFERROR(VLOOKUP($B52,'Datos Infanto'!$G$3:$T$82,11,FALSE),0)</f>
        <v>1</v>
      </c>
      <c r="M52" s="4">
        <f>IFERROR(VLOOKUP($B52,'Datos Infanto'!$G$3:$T$82,12,FALSE),0)</f>
        <v>1</v>
      </c>
      <c r="N52" s="4">
        <f>IFERROR(VLOOKUP($B52,'Datos Infanto'!$G$3:$T$82,13,FALSE),0)</f>
        <v>0</v>
      </c>
      <c r="O52" s="20">
        <f t="shared" ref="O52:O65" si="8">SUM(C52:N52)</f>
        <v>5</v>
      </c>
    </row>
    <row r="53" spans="1:15" x14ac:dyDescent="0.25">
      <c r="A53" s="2" t="s">
        <v>65</v>
      </c>
      <c r="B53" s="2" t="s">
        <v>67</v>
      </c>
      <c r="C53" s="4">
        <f>IFERROR(VLOOKUP($B53,'Datos Infanto'!$G$3:$T$82,2,FALSE),0)</f>
        <v>0</v>
      </c>
      <c r="D53" s="4">
        <f>IFERROR(VLOOKUP($B53,'Datos Infanto'!$G$3:$T$82,3,FALSE),0)</f>
        <v>0</v>
      </c>
      <c r="E53" s="4">
        <f>IFERROR(VLOOKUP($B53,'Datos Infanto'!$G$3:$T$82,4,FALSE),0)</f>
        <v>0</v>
      </c>
      <c r="F53" s="4">
        <f>IFERROR(VLOOKUP($B53,'Datos Infanto'!$G$3:$T$82,5,FALSE),0)</f>
        <v>0</v>
      </c>
      <c r="G53" s="4">
        <f>IFERROR(VLOOKUP($B53,'Datos Infanto'!$G$3:$T$82,6,FALSE),0)</f>
        <v>0</v>
      </c>
      <c r="H53" s="4">
        <f>IFERROR(VLOOKUP($B53,'Datos Infanto'!$G$3:$T$82,7,FALSE),0)</f>
        <v>0</v>
      </c>
      <c r="I53" s="4">
        <f>IFERROR(VLOOKUP($B53,'Datos Infanto'!$G$3:$T$82,8,FALSE),0)</f>
        <v>0</v>
      </c>
      <c r="J53" s="4">
        <f>IFERROR(VLOOKUP($B53,'Datos Infanto'!$G$3:$T$82,9,FALSE),0)</f>
        <v>0</v>
      </c>
      <c r="K53" s="4">
        <f>IFERROR(VLOOKUP($B53,'Datos Infanto'!$G$3:$T$82,10,FALSE),0)</f>
        <v>0</v>
      </c>
      <c r="L53" s="4">
        <f>IFERROR(VLOOKUP($B53,'Datos Infanto'!$G$3:$T$82,11,FALSE),0)</f>
        <v>0</v>
      </c>
      <c r="M53" s="4">
        <f>IFERROR(VLOOKUP($B53,'Datos Infanto'!$G$3:$T$82,12,FALSE),0)</f>
        <v>0</v>
      </c>
      <c r="N53" s="4">
        <f>IFERROR(VLOOKUP($B53,'Datos Infanto'!$G$3:$T$82,13,FALSE),0)</f>
        <v>0</v>
      </c>
      <c r="O53" s="20">
        <f t="shared" si="8"/>
        <v>0</v>
      </c>
    </row>
    <row r="54" spans="1:15" x14ac:dyDescent="0.25">
      <c r="A54" s="2" t="s">
        <v>65</v>
      </c>
      <c r="B54" s="2" t="s">
        <v>68</v>
      </c>
      <c r="C54" s="4">
        <f>IFERROR(VLOOKUP($B54,'Datos Infanto'!$G$3:$T$82,2,FALSE),0)</f>
        <v>0</v>
      </c>
      <c r="D54" s="4">
        <f>IFERROR(VLOOKUP($B54,'Datos Infanto'!$G$3:$T$82,3,FALSE),0)</f>
        <v>0</v>
      </c>
      <c r="E54" s="4">
        <f>IFERROR(VLOOKUP($B54,'Datos Infanto'!$G$3:$T$82,4,FALSE),0)</f>
        <v>1</v>
      </c>
      <c r="F54" s="4">
        <f>IFERROR(VLOOKUP($B54,'Datos Infanto'!$G$3:$T$82,5,FALSE),0)</f>
        <v>0</v>
      </c>
      <c r="G54" s="4">
        <f>IFERROR(VLOOKUP($B54,'Datos Infanto'!$G$3:$T$82,6,FALSE),0)</f>
        <v>0</v>
      </c>
      <c r="H54" s="4">
        <f>IFERROR(VLOOKUP($B54,'Datos Infanto'!$G$3:$T$82,7,FALSE),0)</f>
        <v>1</v>
      </c>
      <c r="I54" s="4">
        <f>IFERROR(VLOOKUP($B54,'Datos Infanto'!$G$3:$T$82,8,FALSE),0)</f>
        <v>0</v>
      </c>
      <c r="J54" s="4">
        <f>IFERROR(VLOOKUP($B54,'Datos Infanto'!$G$3:$T$82,9,FALSE),0)</f>
        <v>1</v>
      </c>
      <c r="K54" s="4">
        <f>IFERROR(VLOOKUP($B54,'Datos Infanto'!$G$3:$T$82,10,FALSE),0)</f>
        <v>1</v>
      </c>
      <c r="L54" s="4">
        <f>IFERROR(VLOOKUP($B54,'Datos Infanto'!$G$3:$T$82,11,FALSE),0)</f>
        <v>0</v>
      </c>
      <c r="M54" s="4">
        <f>IFERROR(VLOOKUP($B54,'Datos Infanto'!$G$3:$T$82,12,FALSE),0)</f>
        <v>0</v>
      </c>
      <c r="N54" s="4">
        <f>IFERROR(VLOOKUP($B54,'Datos Infanto'!$G$3:$T$82,13,FALSE),0)</f>
        <v>2</v>
      </c>
      <c r="O54" s="20">
        <f t="shared" si="8"/>
        <v>6</v>
      </c>
    </row>
    <row r="55" spans="1:15" x14ac:dyDescent="0.25">
      <c r="A55" s="2" t="s">
        <v>65</v>
      </c>
      <c r="B55" s="2" t="s">
        <v>69</v>
      </c>
      <c r="C55" s="4">
        <f>IFERROR(VLOOKUP($B55,'Datos Infanto'!$G$3:$T$82,2,FALSE),0)</f>
        <v>0</v>
      </c>
      <c r="D55" s="4">
        <f>IFERROR(VLOOKUP($B55,'Datos Infanto'!$G$3:$T$82,3,FALSE),0)</f>
        <v>0</v>
      </c>
      <c r="E55" s="4">
        <f>IFERROR(VLOOKUP($B55,'Datos Infanto'!$G$3:$T$82,4,FALSE),0)</f>
        <v>0</v>
      </c>
      <c r="F55" s="4">
        <f>IFERROR(VLOOKUP($B55,'Datos Infanto'!$G$3:$T$82,5,FALSE),0)</f>
        <v>0</v>
      </c>
      <c r="G55" s="4">
        <f>IFERROR(VLOOKUP($B55,'Datos Infanto'!$G$3:$T$82,6,FALSE),0)</f>
        <v>0</v>
      </c>
      <c r="H55" s="4">
        <f>IFERROR(VLOOKUP($B55,'Datos Infanto'!$G$3:$T$82,7,FALSE),0)</f>
        <v>0</v>
      </c>
      <c r="I55" s="4">
        <f>IFERROR(VLOOKUP($B55,'Datos Infanto'!$G$3:$T$82,8,FALSE),0)</f>
        <v>0</v>
      </c>
      <c r="J55" s="4">
        <f>IFERROR(VLOOKUP($B55,'Datos Infanto'!$G$3:$T$82,9,FALSE),0)</f>
        <v>0</v>
      </c>
      <c r="K55" s="4">
        <f>IFERROR(VLOOKUP($B55,'Datos Infanto'!$G$3:$T$82,10,FALSE),0)</f>
        <v>0</v>
      </c>
      <c r="L55" s="4">
        <f>IFERROR(VLOOKUP($B55,'Datos Infanto'!$G$3:$T$82,11,FALSE),0)</f>
        <v>0</v>
      </c>
      <c r="M55" s="4">
        <f>IFERROR(VLOOKUP($B55,'Datos Infanto'!$G$3:$T$82,12,FALSE),0)</f>
        <v>0</v>
      </c>
      <c r="N55" s="4">
        <f>IFERROR(VLOOKUP($B55,'Datos Infanto'!$G$3:$T$82,13,FALSE),0)</f>
        <v>0</v>
      </c>
      <c r="O55" s="20">
        <f t="shared" si="8"/>
        <v>0</v>
      </c>
    </row>
    <row r="56" spans="1:15" x14ac:dyDescent="0.25">
      <c r="A56" s="2" t="s">
        <v>65</v>
      </c>
      <c r="B56" s="2" t="s">
        <v>70</v>
      </c>
      <c r="C56" s="4">
        <f>IFERROR(VLOOKUP($B56,'Datos Infanto'!$G$3:$T$82,2,FALSE),0)</f>
        <v>0</v>
      </c>
      <c r="D56" s="4">
        <f>IFERROR(VLOOKUP($B56,'Datos Infanto'!$G$3:$T$82,3,FALSE),0)</f>
        <v>0</v>
      </c>
      <c r="E56" s="4">
        <f>IFERROR(VLOOKUP($B56,'Datos Infanto'!$G$3:$T$82,4,FALSE),0)</f>
        <v>0</v>
      </c>
      <c r="F56" s="4">
        <f>IFERROR(VLOOKUP($B56,'Datos Infanto'!$G$3:$T$82,5,FALSE),0)</f>
        <v>0</v>
      </c>
      <c r="G56" s="4">
        <f>IFERROR(VLOOKUP($B56,'Datos Infanto'!$G$3:$T$82,6,FALSE),0)</f>
        <v>0</v>
      </c>
      <c r="H56" s="4">
        <f>IFERROR(VLOOKUP($B56,'Datos Infanto'!$G$3:$T$82,7,FALSE),0)</f>
        <v>0</v>
      </c>
      <c r="I56" s="4">
        <f>IFERROR(VLOOKUP($B56,'Datos Infanto'!$G$3:$T$82,8,FALSE),0)</f>
        <v>0</v>
      </c>
      <c r="J56" s="4">
        <f>IFERROR(VLOOKUP($B56,'Datos Infanto'!$G$3:$T$82,9,FALSE),0)</f>
        <v>0</v>
      </c>
      <c r="K56" s="4">
        <f>IFERROR(VLOOKUP($B56,'Datos Infanto'!$G$3:$T$82,10,FALSE),0)</f>
        <v>0</v>
      </c>
      <c r="L56" s="4">
        <f>IFERROR(VLOOKUP($B56,'Datos Infanto'!$G$3:$T$82,11,FALSE),0)</f>
        <v>0</v>
      </c>
      <c r="M56" s="4">
        <f>IFERROR(VLOOKUP($B56,'Datos Infanto'!$G$3:$T$82,12,FALSE),0)</f>
        <v>0</v>
      </c>
      <c r="N56" s="4">
        <f>IFERROR(VLOOKUP($B56,'Datos Infanto'!$G$3:$T$82,13,FALSE),0)</f>
        <v>0</v>
      </c>
      <c r="O56" s="20">
        <f t="shared" si="8"/>
        <v>0</v>
      </c>
    </row>
    <row r="57" spans="1:15" x14ac:dyDescent="0.25">
      <c r="A57" s="2" t="s">
        <v>65</v>
      </c>
      <c r="B57" s="2" t="s">
        <v>71</v>
      </c>
      <c r="C57" s="4">
        <f>IFERROR(VLOOKUP($B57,'Datos Infanto'!$G$3:$T$82,2,FALSE),0)</f>
        <v>0</v>
      </c>
      <c r="D57" s="4">
        <f>IFERROR(VLOOKUP($B57,'Datos Infanto'!$G$3:$T$82,3,FALSE),0)</f>
        <v>0</v>
      </c>
      <c r="E57" s="4">
        <f>IFERROR(VLOOKUP($B57,'Datos Infanto'!$G$3:$T$82,4,FALSE),0)</f>
        <v>0</v>
      </c>
      <c r="F57" s="4">
        <f>IFERROR(VLOOKUP($B57,'Datos Infanto'!$G$3:$T$82,5,FALSE),0)</f>
        <v>0</v>
      </c>
      <c r="G57" s="4">
        <f>IFERROR(VLOOKUP($B57,'Datos Infanto'!$G$3:$T$82,6,FALSE),0)</f>
        <v>0</v>
      </c>
      <c r="H57" s="4">
        <f>IFERROR(VLOOKUP($B57,'Datos Infanto'!$G$3:$T$82,7,FALSE),0)</f>
        <v>0</v>
      </c>
      <c r="I57" s="4">
        <f>IFERROR(VLOOKUP($B57,'Datos Infanto'!$G$3:$T$82,8,FALSE),0)</f>
        <v>0</v>
      </c>
      <c r="J57" s="4">
        <f>IFERROR(VLOOKUP($B57,'Datos Infanto'!$G$3:$T$82,9,FALSE),0)</f>
        <v>0</v>
      </c>
      <c r="K57" s="4">
        <f>IFERROR(VLOOKUP($B57,'Datos Infanto'!$G$3:$T$82,10,FALSE),0)</f>
        <v>0</v>
      </c>
      <c r="L57" s="4">
        <f>IFERROR(VLOOKUP($B57,'Datos Infanto'!$G$3:$T$82,11,FALSE),0)</f>
        <v>0</v>
      </c>
      <c r="M57" s="4">
        <f>IFERROR(VLOOKUP($B57,'Datos Infanto'!$G$3:$T$82,12,FALSE),0)</f>
        <v>0</v>
      </c>
      <c r="N57" s="4">
        <f>IFERROR(VLOOKUP($B57,'Datos Infanto'!$G$3:$T$82,13,FALSE),0)</f>
        <v>0</v>
      </c>
      <c r="O57" s="20">
        <f t="shared" si="8"/>
        <v>0</v>
      </c>
    </row>
    <row r="58" spans="1:15" x14ac:dyDescent="0.25">
      <c r="A58" s="2" t="s">
        <v>65</v>
      </c>
      <c r="B58" s="2" t="s">
        <v>72</v>
      </c>
      <c r="C58" s="4">
        <f>IFERROR(VLOOKUP($B58,'Datos Infanto'!$G$3:$T$82,2,FALSE),0)</f>
        <v>0</v>
      </c>
      <c r="D58" s="4">
        <f>IFERROR(VLOOKUP($B58,'Datos Infanto'!$G$3:$T$82,3,FALSE),0)</f>
        <v>0</v>
      </c>
      <c r="E58" s="4">
        <f>IFERROR(VLOOKUP($B58,'Datos Infanto'!$G$3:$T$82,4,FALSE),0)</f>
        <v>0</v>
      </c>
      <c r="F58" s="4">
        <f>IFERROR(VLOOKUP($B58,'Datos Infanto'!$G$3:$T$82,5,FALSE),0)</f>
        <v>0</v>
      </c>
      <c r="G58" s="4">
        <f>IFERROR(VLOOKUP($B58,'Datos Infanto'!$G$3:$T$82,6,FALSE),0)</f>
        <v>0</v>
      </c>
      <c r="H58" s="4">
        <f>IFERROR(VLOOKUP($B58,'Datos Infanto'!$G$3:$T$82,7,FALSE),0)</f>
        <v>0</v>
      </c>
      <c r="I58" s="4">
        <f>IFERROR(VLOOKUP($B58,'Datos Infanto'!$G$3:$T$82,8,FALSE),0)</f>
        <v>0</v>
      </c>
      <c r="J58" s="4">
        <f>IFERROR(VLOOKUP($B58,'Datos Infanto'!$G$3:$T$82,9,FALSE),0)</f>
        <v>0</v>
      </c>
      <c r="K58" s="4">
        <f>IFERROR(VLOOKUP($B58,'Datos Infanto'!$G$3:$T$82,10,FALSE),0)</f>
        <v>0</v>
      </c>
      <c r="L58" s="4">
        <f>IFERROR(VLOOKUP($B58,'Datos Infanto'!$G$3:$T$82,11,FALSE),0)</f>
        <v>0</v>
      </c>
      <c r="M58" s="4">
        <f>IFERROR(VLOOKUP($B58,'Datos Infanto'!$G$3:$T$82,12,FALSE),0)</f>
        <v>0</v>
      </c>
      <c r="N58" s="4">
        <f>IFERROR(VLOOKUP($B58,'Datos Infanto'!$G$3:$T$82,13,FALSE),0)</f>
        <v>0</v>
      </c>
      <c r="O58" s="20">
        <f t="shared" si="8"/>
        <v>0</v>
      </c>
    </row>
    <row r="59" spans="1:15" x14ac:dyDescent="0.25">
      <c r="A59" s="2" t="s">
        <v>65</v>
      </c>
      <c r="B59" s="2" t="s">
        <v>73</v>
      </c>
      <c r="C59" s="4">
        <f>IFERROR(VLOOKUP($B59,'Datos Infanto'!$G$3:$T$82,2,FALSE),0)</f>
        <v>0</v>
      </c>
      <c r="D59" s="4">
        <f>IFERROR(VLOOKUP($B59,'Datos Infanto'!$G$3:$T$82,3,FALSE),0)</f>
        <v>0</v>
      </c>
      <c r="E59" s="4">
        <f>IFERROR(VLOOKUP($B59,'Datos Infanto'!$G$3:$T$82,4,FALSE),0)</f>
        <v>0</v>
      </c>
      <c r="F59" s="4">
        <f>IFERROR(VLOOKUP($B59,'Datos Infanto'!$G$3:$T$82,5,FALSE),0)</f>
        <v>0</v>
      </c>
      <c r="G59" s="4">
        <f>IFERROR(VLOOKUP($B59,'Datos Infanto'!$G$3:$T$82,6,FALSE),0)</f>
        <v>0</v>
      </c>
      <c r="H59" s="4">
        <f>IFERROR(VLOOKUP($B59,'Datos Infanto'!$G$3:$T$82,7,FALSE),0)</f>
        <v>0</v>
      </c>
      <c r="I59" s="4">
        <f>IFERROR(VLOOKUP($B59,'Datos Infanto'!$G$3:$T$82,8,FALSE),0)</f>
        <v>0</v>
      </c>
      <c r="J59" s="4">
        <f>IFERROR(VLOOKUP($B59,'Datos Infanto'!$G$3:$T$82,9,FALSE),0)</f>
        <v>0</v>
      </c>
      <c r="K59" s="4">
        <f>IFERROR(VLOOKUP($B59,'Datos Infanto'!$G$3:$T$82,10,FALSE),0)</f>
        <v>0</v>
      </c>
      <c r="L59" s="4">
        <f>IFERROR(VLOOKUP($B59,'Datos Infanto'!$G$3:$T$82,11,FALSE),0)</f>
        <v>0</v>
      </c>
      <c r="M59" s="4">
        <f>IFERROR(VLOOKUP($B59,'Datos Infanto'!$G$3:$T$82,12,FALSE),0)</f>
        <v>0</v>
      </c>
      <c r="N59" s="4">
        <f>IFERROR(VLOOKUP($B59,'Datos Infanto'!$G$3:$T$82,13,FALSE),0)</f>
        <v>0</v>
      </c>
      <c r="O59" s="20">
        <f t="shared" si="8"/>
        <v>0</v>
      </c>
    </row>
    <row r="60" spans="1:15" x14ac:dyDescent="0.25">
      <c r="A60" s="2" t="s">
        <v>65</v>
      </c>
      <c r="B60" s="2" t="s">
        <v>74</v>
      </c>
      <c r="C60" s="4">
        <f>IFERROR(VLOOKUP($B60,'Datos Infanto'!$G$3:$T$82,2,FALSE),0)</f>
        <v>0</v>
      </c>
      <c r="D60" s="4">
        <f>IFERROR(VLOOKUP($B60,'Datos Infanto'!$G$3:$T$82,3,FALSE),0)</f>
        <v>0</v>
      </c>
      <c r="E60" s="4">
        <f>IFERROR(VLOOKUP($B60,'Datos Infanto'!$G$3:$T$82,4,FALSE),0)</f>
        <v>0</v>
      </c>
      <c r="F60" s="4">
        <f>IFERROR(VLOOKUP($B60,'Datos Infanto'!$G$3:$T$82,5,FALSE),0)</f>
        <v>0</v>
      </c>
      <c r="G60" s="4">
        <f>IFERROR(VLOOKUP($B60,'Datos Infanto'!$G$3:$T$82,6,FALSE),0)</f>
        <v>0</v>
      </c>
      <c r="H60" s="4">
        <f>IFERROR(VLOOKUP($B60,'Datos Infanto'!$G$3:$T$82,7,FALSE),0)</f>
        <v>0</v>
      </c>
      <c r="I60" s="4">
        <f>IFERROR(VLOOKUP($B60,'Datos Infanto'!$G$3:$T$82,8,FALSE),0)</f>
        <v>0</v>
      </c>
      <c r="J60" s="4">
        <f>IFERROR(VLOOKUP($B60,'Datos Infanto'!$G$3:$T$82,9,FALSE),0)</f>
        <v>0</v>
      </c>
      <c r="K60" s="4">
        <f>IFERROR(VLOOKUP($B60,'Datos Infanto'!$G$3:$T$82,10,FALSE),0)</f>
        <v>0</v>
      </c>
      <c r="L60" s="4">
        <f>IFERROR(VLOOKUP($B60,'Datos Infanto'!$G$3:$T$82,11,FALSE),0)</f>
        <v>0</v>
      </c>
      <c r="M60" s="4">
        <f>IFERROR(VLOOKUP($B60,'Datos Infanto'!$G$3:$T$82,12,FALSE),0)</f>
        <v>0</v>
      </c>
      <c r="N60" s="4">
        <f>IFERROR(VLOOKUP($B60,'Datos Infanto'!$G$3:$T$82,13,FALSE),0)</f>
        <v>0</v>
      </c>
      <c r="O60" s="20">
        <f t="shared" si="8"/>
        <v>0</v>
      </c>
    </row>
    <row r="61" spans="1:15" x14ac:dyDescent="0.25">
      <c r="A61" s="2" t="s">
        <v>65</v>
      </c>
      <c r="B61" s="2" t="s">
        <v>75</v>
      </c>
      <c r="C61" s="4">
        <f>IFERROR(VLOOKUP($B61,'Datos Infanto'!$G$3:$T$82,2,FALSE),0)</f>
        <v>0</v>
      </c>
      <c r="D61" s="4">
        <f>IFERROR(VLOOKUP($B61,'Datos Infanto'!$G$3:$T$82,3,FALSE),0)</f>
        <v>0</v>
      </c>
      <c r="E61" s="4">
        <f>IFERROR(VLOOKUP($B61,'Datos Infanto'!$G$3:$T$82,4,FALSE),0)</f>
        <v>0</v>
      </c>
      <c r="F61" s="4">
        <f>IFERROR(VLOOKUP($B61,'Datos Infanto'!$G$3:$T$82,5,FALSE),0)</f>
        <v>0</v>
      </c>
      <c r="G61" s="4">
        <f>IFERROR(VLOOKUP($B61,'Datos Infanto'!$G$3:$T$82,6,FALSE),0)</f>
        <v>0</v>
      </c>
      <c r="H61" s="4">
        <f>IFERROR(VLOOKUP($B61,'Datos Infanto'!$G$3:$T$82,7,FALSE),0)</f>
        <v>0</v>
      </c>
      <c r="I61" s="4">
        <f>IFERROR(VLOOKUP($B61,'Datos Infanto'!$G$3:$T$82,8,FALSE),0)</f>
        <v>0</v>
      </c>
      <c r="J61" s="4">
        <f>IFERROR(VLOOKUP($B61,'Datos Infanto'!$G$3:$T$82,9,FALSE),0)</f>
        <v>0</v>
      </c>
      <c r="K61" s="4">
        <f>IFERROR(VLOOKUP($B61,'Datos Infanto'!$G$3:$T$82,10,FALSE),0)</f>
        <v>0</v>
      </c>
      <c r="L61" s="4">
        <f>IFERROR(VLOOKUP($B61,'Datos Infanto'!$G$3:$T$82,11,FALSE),0)</f>
        <v>0</v>
      </c>
      <c r="M61" s="4">
        <f>IFERROR(VLOOKUP($B61,'Datos Infanto'!$G$3:$T$82,12,FALSE),0)</f>
        <v>0</v>
      </c>
      <c r="N61" s="4">
        <f>IFERROR(VLOOKUP($B61,'Datos Infanto'!$G$3:$T$82,13,FALSE),0)</f>
        <v>0</v>
      </c>
      <c r="O61" s="20">
        <f t="shared" si="8"/>
        <v>0</v>
      </c>
    </row>
    <row r="62" spans="1:15" x14ac:dyDescent="0.25">
      <c r="A62" s="2" t="s">
        <v>65</v>
      </c>
      <c r="B62" s="2" t="s">
        <v>76</v>
      </c>
      <c r="C62" s="4">
        <f>IFERROR(VLOOKUP($B62,'Datos Infanto'!$G$3:$T$82,2,FALSE),0)</f>
        <v>0</v>
      </c>
      <c r="D62" s="4">
        <f>IFERROR(VLOOKUP($B62,'Datos Infanto'!$G$3:$T$82,3,FALSE),0)</f>
        <v>0</v>
      </c>
      <c r="E62" s="4">
        <f>IFERROR(VLOOKUP($B62,'Datos Infanto'!$G$3:$T$82,4,FALSE),0)</f>
        <v>0</v>
      </c>
      <c r="F62" s="4">
        <f>IFERROR(VLOOKUP($B62,'Datos Infanto'!$G$3:$T$82,5,FALSE),0)</f>
        <v>0</v>
      </c>
      <c r="G62" s="4">
        <f>IFERROR(VLOOKUP($B62,'Datos Infanto'!$G$3:$T$82,6,FALSE),0)</f>
        <v>0</v>
      </c>
      <c r="H62" s="4">
        <f>IFERROR(VLOOKUP($B62,'Datos Infanto'!$G$3:$T$82,7,FALSE),0)</f>
        <v>0</v>
      </c>
      <c r="I62" s="4">
        <f>IFERROR(VLOOKUP($B62,'Datos Infanto'!$G$3:$T$82,8,FALSE),0)</f>
        <v>0</v>
      </c>
      <c r="J62" s="4">
        <f>IFERROR(VLOOKUP($B62,'Datos Infanto'!$G$3:$T$82,9,FALSE),0)</f>
        <v>0</v>
      </c>
      <c r="K62" s="4">
        <f>IFERROR(VLOOKUP($B62,'Datos Infanto'!$G$3:$T$82,10,FALSE),0)</f>
        <v>0</v>
      </c>
      <c r="L62" s="4">
        <f>IFERROR(VLOOKUP($B62,'Datos Infanto'!$G$3:$T$82,11,FALSE),0)</f>
        <v>0</v>
      </c>
      <c r="M62" s="4">
        <f>IFERROR(VLOOKUP($B62,'Datos Infanto'!$G$3:$T$82,12,FALSE),0)</f>
        <v>0</v>
      </c>
      <c r="N62" s="4">
        <f>IFERROR(VLOOKUP($B62,'Datos Infanto'!$G$3:$T$82,13,FALSE),0)</f>
        <v>0</v>
      </c>
      <c r="O62" s="20">
        <f>SUM(C62:N62)</f>
        <v>0</v>
      </c>
    </row>
    <row r="63" spans="1:15" x14ac:dyDescent="0.25">
      <c r="A63" s="2" t="s">
        <v>65</v>
      </c>
      <c r="B63" s="2" t="s">
        <v>77</v>
      </c>
      <c r="C63" s="4">
        <f>IFERROR(VLOOKUP($B63,'Datos Infanto'!$G$3:$T$82,2,FALSE),0)</f>
        <v>0</v>
      </c>
      <c r="D63" s="4">
        <f>IFERROR(VLOOKUP($B63,'Datos Infanto'!$G$3:$T$82,3,FALSE),0)</f>
        <v>0</v>
      </c>
      <c r="E63" s="4">
        <f>IFERROR(VLOOKUP($B63,'Datos Infanto'!$G$3:$T$82,4,FALSE),0)</f>
        <v>0</v>
      </c>
      <c r="F63" s="4">
        <f>IFERROR(VLOOKUP($B63,'Datos Infanto'!$G$3:$T$82,5,FALSE),0)</f>
        <v>0</v>
      </c>
      <c r="G63" s="4">
        <f>IFERROR(VLOOKUP($B63,'Datos Infanto'!$G$3:$T$82,6,FALSE),0)</f>
        <v>0</v>
      </c>
      <c r="H63" s="4">
        <f>IFERROR(VLOOKUP($B63,'Datos Infanto'!$G$3:$T$82,7,FALSE),0)</f>
        <v>0</v>
      </c>
      <c r="I63" s="4">
        <f>IFERROR(VLOOKUP($B63,'Datos Infanto'!$G$3:$T$82,8,FALSE),0)</f>
        <v>0</v>
      </c>
      <c r="J63" s="4">
        <f>IFERROR(VLOOKUP($B63,'Datos Infanto'!$G$3:$T$82,9,FALSE),0)</f>
        <v>0</v>
      </c>
      <c r="K63" s="4">
        <f>IFERROR(VLOOKUP($B63,'Datos Infanto'!$G$3:$T$82,10,FALSE),0)</f>
        <v>0</v>
      </c>
      <c r="L63" s="4">
        <f>IFERROR(VLOOKUP($B63,'Datos Infanto'!$G$3:$T$82,11,FALSE),0)</f>
        <v>0</v>
      </c>
      <c r="M63" s="4">
        <f>IFERROR(VLOOKUP($B63,'Datos Infanto'!$G$3:$T$82,12,FALSE),0)</f>
        <v>0</v>
      </c>
      <c r="N63" s="4">
        <f>IFERROR(VLOOKUP($B63,'Datos Infanto'!$G$3:$T$82,13,FALSE),0)</f>
        <v>0</v>
      </c>
      <c r="O63" s="20">
        <f>SUM(C63:N63)</f>
        <v>0</v>
      </c>
    </row>
    <row r="64" spans="1:15" ht="15" customHeight="1" x14ac:dyDescent="0.25">
      <c r="A64" s="2" t="s">
        <v>65</v>
      </c>
      <c r="B64" s="2" t="s">
        <v>78</v>
      </c>
      <c r="C64" s="4">
        <f>IFERROR(VLOOKUP($B64,'Datos Infanto'!$G$3:$T$82,2,FALSE),0)</f>
        <v>0</v>
      </c>
      <c r="D64" s="4">
        <f>IFERROR(VLOOKUP($B64,'Datos Infanto'!$G$3:$T$82,3,FALSE),0)</f>
        <v>0</v>
      </c>
      <c r="E64" s="4">
        <f>IFERROR(VLOOKUP($B64,'Datos Infanto'!$G$3:$T$82,4,FALSE),0)</f>
        <v>0</v>
      </c>
      <c r="F64" s="4">
        <f>IFERROR(VLOOKUP($B64,'Datos Infanto'!$G$3:$T$82,5,FALSE),0)</f>
        <v>0</v>
      </c>
      <c r="G64" s="4">
        <f>IFERROR(VLOOKUP($B64,'Datos Infanto'!$G$3:$T$82,6,FALSE),0)</f>
        <v>0</v>
      </c>
      <c r="H64" s="4">
        <f>IFERROR(VLOOKUP($B64,'Datos Infanto'!$G$3:$T$82,7,FALSE),0)</f>
        <v>0</v>
      </c>
      <c r="I64" s="4">
        <f>IFERROR(VLOOKUP($B64,'Datos Infanto'!$G$3:$T$82,8,FALSE),0)</f>
        <v>0</v>
      </c>
      <c r="J64" s="4">
        <f>IFERROR(VLOOKUP($B64,'Datos Infanto'!$G$3:$T$82,9,FALSE),0)</f>
        <v>0</v>
      </c>
      <c r="K64" s="4">
        <f>IFERROR(VLOOKUP($B64,'Datos Infanto'!$G$3:$T$82,10,FALSE),0)</f>
        <v>0</v>
      </c>
      <c r="L64" s="4">
        <f>IFERROR(VLOOKUP($B64,'Datos Infanto'!$G$3:$T$82,11,FALSE),0)</f>
        <v>0</v>
      </c>
      <c r="M64" s="4">
        <f>IFERROR(VLOOKUP($B64,'Datos Infanto'!$G$3:$T$82,12,FALSE),0)</f>
        <v>0</v>
      </c>
      <c r="N64" s="4">
        <f>IFERROR(VLOOKUP($B64,'Datos Infanto'!$G$3:$T$82,13,FALSE),0)</f>
        <v>0</v>
      </c>
      <c r="O64" s="20">
        <f t="shared" si="8"/>
        <v>0</v>
      </c>
    </row>
    <row r="65" spans="1:15" ht="15" customHeight="1" thickBot="1" x14ac:dyDescent="0.3">
      <c r="A65" s="2" t="s">
        <v>65</v>
      </c>
      <c r="B65" s="2" t="s">
        <v>79</v>
      </c>
      <c r="C65" s="4">
        <f>IFERROR(VLOOKUP($B65,'Datos Infanto'!$G$3:$T$82,2,FALSE),0)</f>
        <v>0</v>
      </c>
      <c r="D65" s="4">
        <f>IFERROR(VLOOKUP($B65,'Datos Infanto'!$G$3:$T$82,3,FALSE),0)</f>
        <v>0</v>
      </c>
      <c r="E65" s="4">
        <f>IFERROR(VLOOKUP($B65,'Datos Infanto'!$G$3:$T$82,4,FALSE),0)</f>
        <v>0</v>
      </c>
      <c r="F65" s="4">
        <f>IFERROR(VLOOKUP($B65,'Datos Infanto'!$G$3:$T$82,5,FALSE),0)</f>
        <v>0</v>
      </c>
      <c r="G65" s="4">
        <f>IFERROR(VLOOKUP($B65,'Datos Infanto'!$G$3:$T$82,6,FALSE),0)</f>
        <v>0</v>
      </c>
      <c r="H65" s="4">
        <f>IFERROR(VLOOKUP($B65,'Datos Infanto'!$G$3:$T$82,7,FALSE),0)</f>
        <v>0</v>
      </c>
      <c r="I65" s="4">
        <f>IFERROR(VLOOKUP($B65,'Datos Infanto'!$G$3:$T$82,8,FALSE),0)</f>
        <v>1</v>
      </c>
      <c r="J65" s="4">
        <f>IFERROR(VLOOKUP($B65,'Datos Infanto'!$G$3:$T$82,9,FALSE),0)</f>
        <v>0</v>
      </c>
      <c r="K65" s="4">
        <f>IFERROR(VLOOKUP($B65,'Datos Infanto'!$G$3:$T$82,10,FALSE),0)</f>
        <v>0</v>
      </c>
      <c r="L65" s="4">
        <f>IFERROR(VLOOKUP($B65,'Datos Infanto'!$G$3:$T$82,11,FALSE),0)</f>
        <v>1</v>
      </c>
      <c r="M65" s="4">
        <f>IFERROR(VLOOKUP($B65,'Datos Infanto'!$G$3:$T$82,12,FALSE),0)</f>
        <v>1</v>
      </c>
      <c r="N65" s="4">
        <f>IFERROR(VLOOKUP($B65,'Datos Infanto'!$G$3:$T$82,13,FALSE),0)</f>
        <v>0</v>
      </c>
      <c r="O65" s="20">
        <f t="shared" si="8"/>
        <v>3</v>
      </c>
    </row>
    <row r="66" spans="1:15" ht="15.75" thickBot="1" x14ac:dyDescent="0.3">
      <c r="A66" s="51" t="s">
        <v>242</v>
      </c>
      <c r="B66" s="52"/>
      <c r="C66" s="39">
        <f>SUM(C52:C65)</f>
        <v>0</v>
      </c>
      <c r="D66" s="40">
        <f t="shared" ref="D66:N66" si="9">SUM(D52:D65)</f>
        <v>0</v>
      </c>
      <c r="E66" s="40">
        <f t="shared" si="9"/>
        <v>1</v>
      </c>
      <c r="F66" s="40">
        <f t="shared" si="9"/>
        <v>1</v>
      </c>
      <c r="G66" s="40">
        <f t="shared" si="9"/>
        <v>0</v>
      </c>
      <c r="H66" s="40">
        <f t="shared" si="9"/>
        <v>1</v>
      </c>
      <c r="I66" s="40">
        <f t="shared" si="9"/>
        <v>1</v>
      </c>
      <c r="J66" s="40">
        <f t="shared" si="9"/>
        <v>2</v>
      </c>
      <c r="K66" s="40">
        <f t="shared" si="9"/>
        <v>2</v>
      </c>
      <c r="L66" s="40">
        <f t="shared" si="9"/>
        <v>2</v>
      </c>
      <c r="M66" s="40">
        <f t="shared" si="9"/>
        <v>2</v>
      </c>
      <c r="N66" s="41">
        <f t="shared" si="9"/>
        <v>2</v>
      </c>
      <c r="O66" s="36">
        <f>SUM(O52:O65)</f>
        <v>14</v>
      </c>
    </row>
    <row r="67" spans="1:15" x14ac:dyDescent="0.25">
      <c r="A67" s="2" t="s">
        <v>80</v>
      </c>
      <c r="B67" s="2" t="s">
        <v>81</v>
      </c>
      <c r="C67" s="4">
        <f>IFERROR(VLOOKUP($B67,'Datos Infanto'!$G$3:$T$82,2,FALSE),0)</f>
        <v>0</v>
      </c>
      <c r="D67" s="4">
        <f>IFERROR(VLOOKUP($B67,'Datos Infanto'!$G$3:$T$82,3,FALSE),0)</f>
        <v>0</v>
      </c>
      <c r="E67" s="4">
        <f>IFERROR(VLOOKUP($B67,'Datos Infanto'!$G$3:$T$82,4,FALSE),0)</f>
        <v>1</v>
      </c>
      <c r="F67" s="4">
        <f>IFERROR(VLOOKUP($B67,'Datos Infanto'!$G$3:$T$82,5,FALSE),0)</f>
        <v>0</v>
      </c>
      <c r="G67" s="4">
        <f>IFERROR(VLOOKUP($B67,'Datos Infanto'!$G$3:$T$82,6,FALSE),0)</f>
        <v>0</v>
      </c>
      <c r="H67" s="4">
        <f>IFERROR(VLOOKUP($B67,'Datos Infanto'!$G$3:$T$82,7,FALSE),0)</f>
        <v>0</v>
      </c>
      <c r="I67" s="4">
        <f>IFERROR(VLOOKUP($B67,'Datos Infanto'!$G$3:$T$82,8,FALSE),0)</f>
        <v>1</v>
      </c>
      <c r="J67" s="4">
        <f>IFERROR(VLOOKUP($B67,'Datos Infanto'!$G$3:$T$82,9,FALSE),0)</f>
        <v>1</v>
      </c>
      <c r="K67" s="4">
        <f>IFERROR(VLOOKUP($B67,'Datos Infanto'!$G$3:$T$82,10,FALSE),0)</f>
        <v>0</v>
      </c>
      <c r="L67" s="4">
        <f>IFERROR(VLOOKUP($B67,'Datos Infanto'!$G$3:$T$82,11,FALSE),0)</f>
        <v>1</v>
      </c>
      <c r="M67" s="4">
        <f>IFERROR(VLOOKUP($B67,'Datos Infanto'!$G$3:$T$82,12,FALSE),0)</f>
        <v>1</v>
      </c>
      <c r="N67" s="4">
        <f>IFERROR(VLOOKUP($B67,'Datos Infanto'!$G$3:$T$82,13,FALSE),0)</f>
        <v>1</v>
      </c>
      <c r="O67" s="20">
        <f t="shared" ref="O67:O76" si="10">SUM(C67:N67)</f>
        <v>6</v>
      </c>
    </row>
    <row r="68" spans="1:15" x14ac:dyDescent="0.25">
      <c r="A68" s="2" t="s">
        <v>80</v>
      </c>
      <c r="B68" s="2" t="s">
        <v>82</v>
      </c>
      <c r="C68" s="4">
        <f>IFERROR(VLOOKUP($B68,'Datos Infanto'!$G$3:$T$82,2,FALSE),0)</f>
        <v>0</v>
      </c>
      <c r="D68" s="4">
        <f>IFERROR(VLOOKUP($B68,'Datos Infanto'!$G$3:$T$82,3,FALSE),0)</f>
        <v>0</v>
      </c>
      <c r="E68" s="4">
        <f>IFERROR(VLOOKUP($B68,'Datos Infanto'!$G$3:$T$82,4,FALSE),0)</f>
        <v>0</v>
      </c>
      <c r="F68" s="4">
        <f>IFERROR(VLOOKUP($B68,'Datos Infanto'!$G$3:$T$82,5,FALSE),0)</f>
        <v>0</v>
      </c>
      <c r="G68" s="4">
        <f>IFERROR(VLOOKUP($B68,'Datos Infanto'!$G$3:$T$82,6,FALSE),0)</f>
        <v>0</v>
      </c>
      <c r="H68" s="4">
        <f>IFERROR(VLOOKUP($B68,'Datos Infanto'!$G$3:$T$82,7,FALSE),0)</f>
        <v>0</v>
      </c>
      <c r="I68" s="4">
        <f>IFERROR(VLOOKUP($B68,'Datos Infanto'!$G$3:$T$82,8,FALSE),0)</f>
        <v>0</v>
      </c>
      <c r="J68" s="4">
        <f>IFERROR(VLOOKUP($B68,'Datos Infanto'!$G$3:$T$82,9,FALSE),0)</f>
        <v>0</v>
      </c>
      <c r="K68" s="4">
        <f>IFERROR(VLOOKUP($B68,'Datos Infanto'!$G$3:$T$82,10,FALSE),0)</f>
        <v>0</v>
      </c>
      <c r="L68" s="4">
        <f>IFERROR(VLOOKUP($B68,'Datos Infanto'!$G$3:$T$82,11,FALSE),0)</f>
        <v>0</v>
      </c>
      <c r="M68" s="4">
        <f>IFERROR(VLOOKUP($B68,'Datos Infanto'!$G$3:$T$82,12,FALSE),0)</f>
        <v>0</v>
      </c>
      <c r="N68" s="4">
        <f>IFERROR(VLOOKUP($B68,'Datos Infanto'!$G$3:$T$82,13,FALSE),0)</f>
        <v>0</v>
      </c>
      <c r="O68" s="20">
        <f t="shared" si="10"/>
        <v>0</v>
      </c>
    </row>
    <row r="69" spans="1:15" x14ac:dyDescent="0.25">
      <c r="A69" s="2" t="s">
        <v>80</v>
      </c>
      <c r="B69" s="2" t="s">
        <v>83</v>
      </c>
      <c r="C69" s="4">
        <f>IFERROR(VLOOKUP($B69,'Datos Infanto'!$G$3:$T$82,2,FALSE),0)</f>
        <v>0</v>
      </c>
      <c r="D69" s="4">
        <f>IFERROR(VLOOKUP($B69,'Datos Infanto'!$G$3:$T$82,3,FALSE),0)</f>
        <v>0</v>
      </c>
      <c r="E69" s="4">
        <f>IFERROR(VLOOKUP($B69,'Datos Infanto'!$G$3:$T$82,4,FALSE),0)</f>
        <v>0</v>
      </c>
      <c r="F69" s="4">
        <f>IFERROR(VLOOKUP($B69,'Datos Infanto'!$G$3:$T$82,5,FALSE),0)</f>
        <v>0</v>
      </c>
      <c r="G69" s="4">
        <f>IFERROR(VLOOKUP($B69,'Datos Infanto'!$G$3:$T$82,6,FALSE),0)</f>
        <v>0</v>
      </c>
      <c r="H69" s="4">
        <f>IFERROR(VLOOKUP($B69,'Datos Infanto'!$G$3:$T$82,7,FALSE),0)</f>
        <v>0</v>
      </c>
      <c r="I69" s="4">
        <f>IFERROR(VLOOKUP($B69,'Datos Infanto'!$G$3:$T$82,8,FALSE),0)</f>
        <v>0</v>
      </c>
      <c r="J69" s="4">
        <f>IFERROR(VLOOKUP($B69,'Datos Infanto'!$G$3:$T$82,9,FALSE),0)</f>
        <v>0</v>
      </c>
      <c r="K69" s="4">
        <f>IFERROR(VLOOKUP($B69,'Datos Infanto'!$G$3:$T$82,10,FALSE),0)</f>
        <v>0</v>
      </c>
      <c r="L69" s="4">
        <f>IFERROR(VLOOKUP($B69,'Datos Infanto'!$G$3:$T$82,11,FALSE),0)</f>
        <v>0</v>
      </c>
      <c r="M69" s="4">
        <f>IFERROR(VLOOKUP($B69,'Datos Infanto'!$G$3:$T$82,12,FALSE),0)</f>
        <v>0</v>
      </c>
      <c r="N69" s="4">
        <f>IFERROR(VLOOKUP($B69,'Datos Infanto'!$G$3:$T$82,13,FALSE),0)</f>
        <v>0</v>
      </c>
      <c r="O69" s="20">
        <f t="shared" si="10"/>
        <v>0</v>
      </c>
    </row>
    <row r="70" spans="1:15" x14ac:dyDescent="0.25">
      <c r="A70" s="2" t="s">
        <v>80</v>
      </c>
      <c r="B70" s="2" t="s">
        <v>84</v>
      </c>
      <c r="C70" s="4">
        <f>IFERROR(VLOOKUP($B70,'Datos Infanto'!$G$3:$T$82,2,FALSE),0)</f>
        <v>0</v>
      </c>
      <c r="D70" s="4">
        <f>IFERROR(VLOOKUP($B70,'Datos Infanto'!$G$3:$T$82,3,FALSE),0)</f>
        <v>0</v>
      </c>
      <c r="E70" s="4">
        <f>IFERROR(VLOOKUP($B70,'Datos Infanto'!$G$3:$T$82,4,FALSE),0)</f>
        <v>0</v>
      </c>
      <c r="F70" s="4">
        <f>IFERROR(VLOOKUP($B70,'Datos Infanto'!$G$3:$T$82,5,FALSE),0)</f>
        <v>0</v>
      </c>
      <c r="G70" s="4">
        <f>IFERROR(VLOOKUP($B70,'Datos Infanto'!$G$3:$T$82,6,FALSE),0)</f>
        <v>0</v>
      </c>
      <c r="H70" s="4">
        <f>IFERROR(VLOOKUP($B70,'Datos Infanto'!$G$3:$T$82,7,FALSE),0)</f>
        <v>0</v>
      </c>
      <c r="I70" s="4">
        <f>IFERROR(VLOOKUP($B70,'Datos Infanto'!$G$3:$T$82,8,FALSE),0)</f>
        <v>0</v>
      </c>
      <c r="J70" s="4">
        <f>IFERROR(VLOOKUP($B70,'Datos Infanto'!$G$3:$T$82,9,FALSE),0)</f>
        <v>0</v>
      </c>
      <c r="K70" s="4">
        <f>IFERROR(VLOOKUP($B70,'Datos Infanto'!$G$3:$T$82,10,FALSE),0)</f>
        <v>0</v>
      </c>
      <c r="L70" s="4">
        <f>IFERROR(VLOOKUP($B70,'Datos Infanto'!$G$3:$T$82,11,FALSE),0)</f>
        <v>0</v>
      </c>
      <c r="M70" s="4">
        <f>IFERROR(VLOOKUP($B70,'Datos Infanto'!$G$3:$T$82,12,FALSE),0)</f>
        <v>0</v>
      </c>
      <c r="N70" s="4">
        <f>IFERROR(VLOOKUP($B70,'Datos Infanto'!$G$3:$T$82,13,FALSE),0)</f>
        <v>0</v>
      </c>
      <c r="O70" s="20">
        <f t="shared" si="10"/>
        <v>0</v>
      </c>
    </row>
    <row r="71" spans="1:15" x14ac:dyDescent="0.25">
      <c r="A71" s="2" t="s">
        <v>80</v>
      </c>
      <c r="B71" s="2" t="s">
        <v>85</v>
      </c>
      <c r="C71" s="4">
        <f>IFERROR(VLOOKUP($B71,'Datos Infanto'!$G$3:$T$82,2,FALSE),0)</f>
        <v>0</v>
      </c>
      <c r="D71" s="4">
        <f>IFERROR(VLOOKUP($B71,'Datos Infanto'!$G$3:$T$82,3,FALSE),0)</f>
        <v>0</v>
      </c>
      <c r="E71" s="4">
        <f>IFERROR(VLOOKUP($B71,'Datos Infanto'!$G$3:$T$82,4,FALSE),0)</f>
        <v>0</v>
      </c>
      <c r="F71" s="4">
        <f>IFERROR(VLOOKUP($B71,'Datos Infanto'!$G$3:$T$82,5,FALSE),0)</f>
        <v>0</v>
      </c>
      <c r="G71" s="4">
        <f>IFERROR(VLOOKUP($B71,'Datos Infanto'!$G$3:$T$82,6,FALSE),0)</f>
        <v>0</v>
      </c>
      <c r="H71" s="4">
        <f>IFERROR(VLOOKUP($B71,'Datos Infanto'!$G$3:$T$82,7,FALSE),0)</f>
        <v>0</v>
      </c>
      <c r="I71" s="4">
        <f>IFERROR(VLOOKUP($B71,'Datos Infanto'!$G$3:$T$82,8,FALSE),0)</f>
        <v>0</v>
      </c>
      <c r="J71" s="4">
        <f>IFERROR(VLOOKUP($B71,'Datos Infanto'!$G$3:$T$82,9,FALSE),0)</f>
        <v>0</v>
      </c>
      <c r="K71" s="4">
        <f>IFERROR(VLOOKUP($B71,'Datos Infanto'!$G$3:$T$82,10,FALSE),0)</f>
        <v>0</v>
      </c>
      <c r="L71" s="4">
        <f>IFERROR(VLOOKUP($B71,'Datos Infanto'!$G$3:$T$82,11,FALSE),0)</f>
        <v>0</v>
      </c>
      <c r="M71" s="4">
        <f>IFERROR(VLOOKUP($B71,'Datos Infanto'!$G$3:$T$82,12,FALSE),0)</f>
        <v>0</v>
      </c>
      <c r="N71" s="4">
        <f>IFERROR(VLOOKUP($B71,'Datos Infanto'!$G$3:$T$82,13,FALSE),0)</f>
        <v>0</v>
      </c>
      <c r="O71" s="20">
        <f t="shared" si="10"/>
        <v>0</v>
      </c>
    </row>
    <row r="72" spans="1:15" x14ac:dyDescent="0.25">
      <c r="A72" s="2" t="s">
        <v>80</v>
      </c>
      <c r="B72" s="2" t="s">
        <v>86</v>
      </c>
      <c r="C72" s="4">
        <f>IFERROR(VLOOKUP($B72,'Datos Infanto'!$G$3:$T$82,2,FALSE),0)</f>
        <v>0</v>
      </c>
      <c r="D72" s="4">
        <f>IFERROR(VLOOKUP($B72,'Datos Infanto'!$G$3:$T$82,3,FALSE),0)</f>
        <v>0</v>
      </c>
      <c r="E72" s="4">
        <f>IFERROR(VLOOKUP($B72,'Datos Infanto'!$G$3:$T$82,4,FALSE),0)</f>
        <v>0</v>
      </c>
      <c r="F72" s="4">
        <f>IFERROR(VLOOKUP($B72,'Datos Infanto'!$G$3:$T$82,5,FALSE),0)</f>
        <v>0</v>
      </c>
      <c r="G72" s="4">
        <f>IFERROR(VLOOKUP($B72,'Datos Infanto'!$G$3:$T$82,6,FALSE),0)</f>
        <v>0</v>
      </c>
      <c r="H72" s="4">
        <f>IFERROR(VLOOKUP($B72,'Datos Infanto'!$G$3:$T$82,7,FALSE),0)</f>
        <v>0</v>
      </c>
      <c r="I72" s="4">
        <f>IFERROR(VLOOKUP($B72,'Datos Infanto'!$G$3:$T$82,8,FALSE),0)</f>
        <v>0</v>
      </c>
      <c r="J72" s="4">
        <f>IFERROR(VLOOKUP($B72,'Datos Infanto'!$G$3:$T$82,9,FALSE),0)</f>
        <v>0</v>
      </c>
      <c r="K72" s="4">
        <f>IFERROR(VLOOKUP($B72,'Datos Infanto'!$G$3:$T$82,10,FALSE),0)</f>
        <v>0</v>
      </c>
      <c r="L72" s="4">
        <f>IFERROR(VLOOKUP($B72,'Datos Infanto'!$G$3:$T$82,11,FALSE),0)</f>
        <v>0</v>
      </c>
      <c r="M72" s="4">
        <f>IFERROR(VLOOKUP($B72,'Datos Infanto'!$G$3:$T$82,12,FALSE),0)</f>
        <v>0</v>
      </c>
      <c r="N72" s="4">
        <f>IFERROR(VLOOKUP($B72,'Datos Infanto'!$G$3:$T$82,13,FALSE),0)</f>
        <v>0</v>
      </c>
      <c r="O72" s="20">
        <f t="shared" si="10"/>
        <v>0</v>
      </c>
    </row>
    <row r="73" spans="1:15" x14ac:dyDescent="0.25">
      <c r="A73" s="2" t="s">
        <v>80</v>
      </c>
      <c r="B73" s="2" t="s">
        <v>87</v>
      </c>
      <c r="C73" s="4">
        <f>IFERROR(VLOOKUP($B73,'Datos Infanto'!$G$3:$T$82,2,FALSE),0)</f>
        <v>0</v>
      </c>
      <c r="D73" s="4">
        <f>IFERROR(VLOOKUP($B73,'Datos Infanto'!$G$3:$T$82,3,FALSE),0)</f>
        <v>0</v>
      </c>
      <c r="E73" s="4">
        <f>IFERROR(VLOOKUP($B73,'Datos Infanto'!$G$3:$T$82,4,FALSE),0)</f>
        <v>0</v>
      </c>
      <c r="F73" s="4">
        <f>IFERROR(VLOOKUP($B73,'Datos Infanto'!$G$3:$T$82,5,FALSE),0)</f>
        <v>0</v>
      </c>
      <c r="G73" s="4">
        <f>IFERROR(VLOOKUP($B73,'Datos Infanto'!$G$3:$T$82,6,FALSE),0)</f>
        <v>0</v>
      </c>
      <c r="H73" s="4">
        <f>IFERROR(VLOOKUP($B73,'Datos Infanto'!$G$3:$T$82,7,FALSE),0)</f>
        <v>0</v>
      </c>
      <c r="I73" s="4">
        <f>IFERROR(VLOOKUP($B73,'Datos Infanto'!$G$3:$T$82,8,FALSE),0)</f>
        <v>0</v>
      </c>
      <c r="J73" s="4">
        <f>IFERROR(VLOOKUP($B73,'Datos Infanto'!$G$3:$T$82,9,FALSE),0)</f>
        <v>0</v>
      </c>
      <c r="K73" s="4">
        <f>IFERROR(VLOOKUP($B73,'Datos Infanto'!$G$3:$T$82,10,FALSE),0)</f>
        <v>0</v>
      </c>
      <c r="L73" s="4">
        <f>IFERROR(VLOOKUP($B73,'Datos Infanto'!$G$3:$T$82,11,FALSE),0)</f>
        <v>0</v>
      </c>
      <c r="M73" s="4">
        <f>IFERROR(VLOOKUP($B73,'Datos Infanto'!$G$3:$T$82,12,FALSE),0)</f>
        <v>0</v>
      </c>
      <c r="N73" s="4">
        <f>IFERROR(VLOOKUP($B73,'Datos Infanto'!$G$3:$T$82,13,FALSE),0)</f>
        <v>0</v>
      </c>
      <c r="O73" s="20">
        <f t="shared" si="10"/>
        <v>0</v>
      </c>
    </row>
    <row r="74" spans="1:15" x14ac:dyDescent="0.25">
      <c r="A74" s="2" t="s">
        <v>80</v>
      </c>
      <c r="B74" s="2" t="s">
        <v>88</v>
      </c>
      <c r="C74" s="4">
        <f>IFERROR(VLOOKUP($B74,'Datos Infanto'!$G$3:$T$82,2,FALSE),0)</f>
        <v>0</v>
      </c>
      <c r="D74" s="4">
        <f>IFERROR(VLOOKUP($B74,'Datos Infanto'!$G$3:$T$82,3,FALSE),0)</f>
        <v>0</v>
      </c>
      <c r="E74" s="4">
        <f>IFERROR(VLOOKUP($B74,'Datos Infanto'!$G$3:$T$82,4,FALSE),0)</f>
        <v>0</v>
      </c>
      <c r="F74" s="4">
        <f>IFERROR(VLOOKUP($B74,'Datos Infanto'!$G$3:$T$82,5,FALSE),0)</f>
        <v>0</v>
      </c>
      <c r="G74" s="4">
        <f>IFERROR(VLOOKUP($B74,'Datos Infanto'!$G$3:$T$82,6,FALSE),0)</f>
        <v>0</v>
      </c>
      <c r="H74" s="4">
        <f>IFERROR(VLOOKUP($B74,'Datos Infanto'!$G$3:$T$82,7,FALSE),0)</f>
        <v>0</v>
      </c>
      <c r="I74" s="4">
        <f>IFERROR(VLOOKUP($B74,'Datos Infanto'!$G$3:$T$82,8,FALSE),0)</f>
        <v>0</v>
      </c>
      <c r="J74" s="4">
        <f>IFERROR(VLOOKUP($B74,'Datos Infanto'!$G$3:$T$82,9,FALSE),0)</f>
        <v>0</v>
      </c>
      <c r="K74" s="4">
        <f>IFERROR(VLOOKUP($B74,'Datos Infanto'!$G$3:$T$82,10,FALSE),0)</f>
        <v>0</v>
      </c>
      <c r="L74" s="4">
        <f>IFERROR(VLOOKUP($B74,'Datos Infanto'!$G$3:$T$82,11,FALSE),0)</f>
        <v>0</v>
      </c>
      <c r="M74" s="4">
        <f>IFERROR(VLOOKUP($B74,'Datos Infanto'!$G$3:$T$82,12,FALSE),0)</f>
        <v>0</v>
      </c>
      <c r="N74" s="4">
        <f>IFERROR(VLOOKUP($B74,'Datos Infanto'!$G$3:$T$82,13,FALSE),0)</f>
        <v>0</v>
      </c>
      <c r="O74" s="20">
        <f t="shared" si="10"/>
        <v>0</v>
      </c>
    </row>
    <row r="75" spans="1:15" x14ac:dyDescent="0.25">
      <c r="A75" s="2" t="s">
        <v>80</v>
      </c>
      <c r="B75" s="2" t="s">
        <v>89</v>
      </c>
      <c r="C75" s="4">
        <f>IFERROR(VLOOKUP($B75,'Datos Infanto'!$G$3:$T$82,2,FALSE),0)</f>
        <v>0</v>
      </c>
      <c r="D75" s="4">
        <f>IFERROR(VLOOKUP($B75,'Datos Infanto'!$G$3:$T$82,3,FALSE),0)</f>
        <v>0</v>
      </c>
      <c r="E75" s="4">
        <f>IFERROR(VLOOKUP($B75,'Datos Infanto'!$G$3:$T$82,4,FALSE),0)</f>
        <v>0</v>
      </c>
      <c r="F75" s="4">
        <f>IFERROR(VLOOKUP($B75,'Datos Infanto'!$G$3:$T$82,5,FALSE),0)</f>
        <v>0</v>
      </c>
      <c r="G75" s="4">
        <f>IFERROR(VLOOKUP($B75,'Datos Infanto'!$G$3:$T$82,6,FALSE),0)</f>
        <v>0</v>
      </c>
      <c r="H75" s="4">
        <f>IFERROR(VLOOKUP($B75,'Datos Infanto'!$G$3:$T$82,7,FALSE),0)</f>
        <v>0</v>
      </c>
      <c r="I75" s="4">
        <f>IFERROR(VLOOKUP($B75,'Datos Infanto'!$G$3:$T$82,8,FALSE),0)</f>
        <v>0</v>
      </c>
      <c r="J75" s="4">
        <f>IFERROR(VLOOKUP($B75,'Datos Infanto'!$G$3:$T$82,9,FALSE),0)</f>
        <v>0</v>
      </c>
      <c r="K75" s="4">
        <f>IFERROR(VLOOKUP($B75,'Datos Infanto'!$G$3:$T$82,10,FALSE),0)</f>
        <v>0</v>
      </c>
      <c r="L75" s="4">
        <f>IFERROR(VLOOKUP($B75,'Datos Infanto'!$G$3:$T$82,11,FALSE),0)</f>
        <v>0</v>
      </c>
      <c r="M75" s="4">
        <f>IFERROR(VLOOKUP($B75,'Datos Infanto'!$G$3:$T$82,12,FALSE),0)</f>
        <v>0</v>
      </c>
      <c r="N75" s="4">
        <f>IFERROR(VLOOKUP($B75,'Datos Infanto'!$G$3:$T$82,13,FALSE),0)</f>
        <v>0</v>
      </c>
      <c r="O75" s="20">
        <f>SUM(C75:N75)</f>
        <v>0</v>
      </c>
    </row>
    <row r="76" spans="1:15" ht="15.75" thickBot="1" x14ac:dyDescent="0.3">
      <c r="A76" s="2" t="s">
        <v>80</v>
      </c>
      <c r="B76" s="2" t="s">
        <v>90</v>
      </c>
      <c r="C76" s="4">
        <f>IFERROR(VLOOKUP($B76,'Datos Infanto'!$G$3:$T$82,2,FALSE),0)</f>
        <v>0</v>
      </c>
      <c r="D76" s="4">
        <f>IFERROR(VLOOKUP($B76,'Datos Infanto'!$G$3:$T$82,3,FALSE),0)</f>
        <v>0</v>
      </c>
      <c r="E76" s="4">
        <f>IFERROR(VLOOKUP($B76,'Datos Infanto'!$G$3:$T$82,4,FALSE),0)</f>
        <v>0</v>
      </c>
      <c r="F76" s="4">
        <f>IFERROR(VLOOKUP($B76,'Datos Infanto'!$G$3:$T$82,5,FALSE),0)</f>
        <v>0</v>
      </c>
      <c r="G76" s="4">
        <f>IFERROR(VLOOKUP($B76,'Datos Infanto'!$G$3:$T$82,6,FALSE),0)</f>
        <v>0</v>
      </c>
      <c r="H76" s="4">
        <f>IFERROR(VLOOKUP($B76,'Datos Infanto'!$G$3:$T$82,7,FALSE),0)</f>
        <v>0</v>
      </c>
      <c r="I76" s="4">
        <f>IFERROR(VLOOKUP($B76,'Datos Infanto'!$G$3:$T$82,8,FALSE),0)</f>
        <v>0</v>
      </c>
      <c r="J76" s="4">
        <f>IFERROR(VLOOKUP($B76,'Datos Infanto'!$G$3:$T$82,9,FALSE),0)</f>
        <v>0</v>
      </c>
      <c r="K76" s="4">
        <f>IFERROR(VLOOKUP($B76,'Datos Infanto'!$G$3:$T$82,10,FALSE),0)</f>
        <v>0</v>
      </c>
      <c r="L76" s="4">
        <f>IFERROR(VLOOKUP($B76,'Datos Infanto'!$G$3:$T$82,11,FALSE),0)</f>
        <v>0</v>
      </c>
      <c r="M76" s="4">
        <f>IFERROR(VLOOKUP($B76,'Datos Infanto'!$G$3:$T$82,12,FALSE),0)</f>
        <v>0</v>
      </c>
      <c r="N76" s="4">
        <f>IFERROR(VLOOKUP($B76,'Datos Infanto'!$G$3:$T$82,13,FALSE),0)</f>
        <v>0</v>
      </c>
      <c r="O76" s="20">
        <f t="shared" si="10"/>
        <v>0</v>
      </c>
    </row>
    <row r="77" spans="1:15" ht="17.25" customHeight="1" thickBot="1" x14ac:dyDescent="0.3">
      <c r="A77" s="51" t="s">
        <v>243</v>
      </c>
      <c r="B77" s="52"/>
      <c r="C77" s="49">
        <f>SUM(C67:C76)</f>
        <v>0</v>
      </c>
      <c r="D77" s="47">
        <f>SUM(D67:D76)</f>
        <v>0</v>
      </c>
      <c r="E77" s="47">
        <f>SUM(E67:E76)</f>
        <v>1</v>
      </c>
      <c r="F77" s="47">
        <f>SUM(F67:F76)</f>
        <v>0</v>
      </c>
      <c r="G77" s="47">
        <f t="shared" ref="G77:O77" si="11">SUM(G67:G76)</f>
        <v>0</v>
      </c>
      <c r="H77" s="47">
        <f t="shared" si="11"/>
        <v>0</v>
      </c>
      <c r="I77" s="47">
        <f t="shared" si="11"/>
        <v>1</v>
      </c>
      <c r="J77" s="47">
        <f t="shared" si="11"/>
        <v>1</v>
      </c>
      <c r="K77" s="47">
        <f t="shared" si="11"/>
        <v>0</v>
      </c>
      <c r="L77" s="47">
        <f t="shared" si="11"/>
        <v>1</v>
      </c>
      <c r="M77" s="47">
        <f t="shared" si="11"/>
        <v>1</v>
      </c>
      <c r="N77" s="48">
        <f>SUM(N67:N76)</f>
        <v>1</v>
      </c>
      <c r="O77" s="36">
        <f t="shared" si="11"/>
        <v>6</v>
      </c>
    </row>
    <row r="78" spans="1:15" x14ac:dyDescent="0.25">
      <c r="A78" s="2" t="s">
        <v>91</v>
      </c>
      <c r="B78" s="2" t="s">
        <v>92</v>
      </c>
      <c r="C78" s="4">
        <f>IFERROR(VLOOKUP($B78,'Datos Infanto'!$G$3:$T$82,2,FALSE),0)</f>
        <v>0</v>
      </c>
      <c r="D78" s="4">
        <f>IFERROR(VLOOKUP($B78,'Datos Infanto'!$G$3:$T$82,3,FALSE),0)</f>
        <v>0</v>
      </c>
      <c r="E78" s="4">
        <f>IFERROR(VLOOKUP($B78,'Datos Infanto'!$G$3:$T$82,4,FALSE),0)</f>
        <v>1</v>
      </c>
      <c r="F78" s="4">
        <f>IFERROR(VLOOKUP($B78,'Datos Infanto'!$G$3:$T$82,5,FALSE),0)</f>
        <v>1</v>
      </c>
      <c r="G78" s="4">
        <f>IFERROR(VLOOKUP($B78,'Datos Infanto'!$G$3:$T$82,6,FALSE),0)</f>
        <v>0</v>
      </c>
      <c r="H78" s="4">
        <f>IFERROR(VLOOKUP($B78,'Datos Infanto'!$G$3:$T$82,7,FALSE),0)</f>
        <v>0</v>
      </c>
      <c r="I78" s="4">
        <f>IFERROR(VLOOKUP($B78,'Datos Infanto'!$G$3:$T$82,8,FALSE),0)</f>
        <v>0</v>
      </c>
      <c r="J78" s="4">
        <f>IFERROR(VLOOKUP($B78,'Datos Infanto'!$G$3:$T$82,9,FALSE),0)</f>
        <v>1</v>
      </c>
      <c r="K78" s="4">
        <f>IFERROR(VLOOKUP($B78,'Datos Infanto'!$G$3:$T$82,10,FALSE),0)</f>
        <v>1</v>
      </c>
      <c r="L78" s="4">
        <f>IFERROR(VLOOKUP($B78,'Datos Infanto'!$G$3:$T$82,11,FALSE),0)</f>
        <v>0</v>
      </c>
      <c r="M78" s="4">
        <f>IFERROR(VLOOKUP($B78,'Datos Infanto'!$G$3:$T$82,12,FALSE),0)</f>
        <v>0</v>
      </c>
      <c r="N78" s="4">
        <f>IFERROR(VLOOKUP($B78,'Datos Infanto'!$G$3:$T$82,13,FALSE),0)</f>
        <v>0</v>
      </c>
      <c r="O78" s="20">
        <f>SUM(C78:N78)</f>
        <v>4</v>
      </c>
    </row>
    <row r="79" spans="1:15" x14ac:dyDescent="0.25">
      <c r="A79" s="2" t="s">
        <v>91</v>
      </c>
      <c r="B79" s="2" t="s">
        <v>93</v>
      </c>
      <c r="C79" s="4">
        <f>IFERROR(VLOOKUP($B79,'Datos Infanto'!$G$3:$T$82,2,FALSE),0)</f>
        <v>0</v>
      </c>
      <c r="D79" s="4">
        <f>IFERROR(VLOOKUP($B79,'Datos Infanto'!$G$3:$T$82,3,FALSE),0)</f>
        <v>0</v>
      </c>
      <c r="E79" s="4">
        <f>IFERROR(VLOOKUP($B79,'Datos Infanto'!$G$3:$T$82,4,FALSE),0)</f>
        <v>0</v>
      </c>
      <c r="F79" s="4">
        <f>IFERROR(VLOOKUP($B79,'Datos Infanto'!$G$3:$T$82,5,FALSE),0)</f>
        <v>0</v>
      </c>
      <c r="G79" s="4">
        <f>IFERROR(VLOOKUP($B79,'Datos Infanto'!$G$3:$T$82,6,FALSE),0)</f>
        <v>0</v>
      </c>
      <c r="H79" s="4">
        <f>IFERROR(VLOOKUP($B79,'Datos Infanto'!$G$3:$T$82,7,FALSE),0)</f>
        <v>0</v>
      </c>
      <c r="I79" s="4">
        <f>IFERROR(VLOOKUP($B79,'Datos Infanto'!$G$3:$T$82,8,FALSE),0)</f>
        <v>0</v>
      </c>
      <c r="J79" s="4">
        <f>IFERROR(VLOOKUP($B79,'Datos Infanto'!$G$3:$T$82,9,FALSE),0)</f>
        <v>0</v>
      </c>
      <c r="K79" s="4">
        <f>IFERROR(VLOOKUP($B79,'Datos Infanto'!$G$3:$T$82,10,FALSE),0)</f>
        <v>0</v>
      </c>
      <c r="L79" s="4">
        <f>IFERROR(VLOOKUP($B79,'Datos Infanto'!$G$3:$T$82,11,FALSE),0)</f>
        <v>0</v>
      </c>
      <c r="M79" s="4">
        <f>IFERROR(VLOOKUP($B79,'Datos Infanto'!$G$3:$T$82,12,FALSE),0)</f>
        <v>0</v>
      </c>
      <c r="N79" s="4">
        <f>IFERROR(VLOOKUP($B79,'Datos Infanto'!$G$3:$T$82,13,FALSE),0)</f>
        <v>0</v>
      </c>
      <c r="O79" s="20">
        <f>SUM(C79:N79)</f>
        <v>0</v>
      </c>
    </row>
    <row r="80" spans="1:15" x14ac:dyDescent="0.25">
      <c r="A80" s="2" t="s">
        <v>91</v>
      </c>
      <c r="B80" s="2" t="s">
        <v>94</v>
      </c>
      <c r="C80" s="4">
        <f>IFERROR(VLOOKUP($B80,'Datos Infanto'!$G$3:$T$82,2,FALSE),0)</f>
        <v>0</v>
      </c>
      <c r="D80" s="4">
        <f>IFERROR(VLOOKUP($B80,'Datos Infanto'!$G$3:$T$82,3,FALSE),0)</f>
        <v>0</v>
      </c>
      <c r="E80" s="4">
        <f>IFERROR(VLOOKUP($B80,'Datos Infanto'!$G$3:$T$82,4,FALSE),0)</f>
        <v>0</v>
      </c>
      <c r="F80" s="4">
        <f>IFERROR(VLOOKUP($B80,'Datos Infanto'!$G$3:$T$82,5,FALSE),0)</f>
        <v>0</v>
      </c>
      <c r="G80" s="4">
        <f>IFERROR(VLOOKUP($B80,'Datos Infanto'!$G$3:$T$82,6,FALSE),0)</f>
        <v>0</v>
      </c>
      <c r="H80" s="4">
        <f>IFERROR(VLOOKUP($B80,'Datos Infanto'!$G$3:$T$82,7,FALSE),0)</f>
        <v>0</v>
      </c>
      <c r="I80" s="4">
        <f>IFERROR(VLOOKUP($B80,'Datos Infanto'!$G$3:$T$82,8,FALSE),0)</f>
        <v>0</v>
      </c>
      <c r="J80" s="4">
        <f>IFERROR(VLOOKUP($B80,'Datos Infanto'!$G$3:$T$82,9,FALSE),0)</f>
        <v>0</v>
      </c>
      <c r="K80" s="4">
        <f>IFERROR(VLOOKUP($B80,'Datos Infanto'!$G$3:$T$82,10,FALSE),0)</f>
        <v>0</v>
      </c>
      <c r="L80" s="4">
        <f>IFERROR(VLOOKUP($B80,'Datos Infanto'!$G$3:$T$82,11,FALSE),0)</f>
        <v>0</v>
      </c>
      <c r="M80" s="4">
        <f>IFERROR(VLOOKUP($B80,'Datos Infanto'!$G$3:$T$82,12,FALSE),0)</f>
        <v>0</v>
      </c>
      <c r="N80" s="4">
        <f>IFERROR(VLOOKUP($B80,'Datos Infanto'!$G$3:$T$82,13,FALSE),0)</f>
        <v>0</v>
      </c>
      <c r="O80" s="20">
        <f>SUM(C80:N80)</f>
        <v>0</v>
      </c>
    </row>
    <row r="81" spans="1:15" x14ac:dyDescent="0.25">
      <c r="A81" s="2" t="s">
        <v>91</v>
      </c>
      <c r="B81" s="2" t="s">
        <v>95</v>
      </c>
      <c r="C81" s="4">
        <f>IFERROR(VLOOKUP($B81,'Datos Infanto'!$G$3:$T$82,2,FALSE),0)</f>
        <v>0</v>
      </c>
      <c r="D81" s="4">
        <f>IFERROR(VLOOKUP($B81,'Datos Infanto'!$G$3:$T$82,3,FALSE),0)</f>
        <v>0</v>
      </c>
      <c r="E81" s="4">
        <f>IFERROR(VLOOKUP($B81,'Datos Infanto'!$G$3:$T$82,4,FALSE),0)</f>
        <v>0</v>
      </c>
      <c r="F81" s="4">
        <f>IFERROR(VLOOKUP($B81,'Datos Infanto'!$G$3:$T$82,5,FALSE),0)</f>
        <v>0</v>
      </c>
      <c r="G81" s="4">
        <f>IFERROR(VLOOKUP($B81,'Datos Infanto'!$G$3:$T$82,6,FALSE),0)</f>
        <v>0</v>
      </c>
      <c r="H81" s="4">
        <f>IFERROR(VLOOKUP($B81,'Datos Infanto'!$G$3:$T$82,7,FALSE),0)</f>
        <v>0</v>
      </c>
      <c r="I81" s="4">
        <f>IFERROR(VLOOKUP($B81,'Datos Infanto'!$G$3:$T$82,8,FALSE),0)</f>
        <v>0</v>
      </c>
      <c r="J81" s="4">
        <f>IFERROR(VLOOKUP($B81,'Datos Infanto'!$G$3:$T$82,9,FALSE),0)</f>
        <v>0</v>
      </c>
      <c r="K81" s="4">
        <f>IFERROR(VLOOKUP($B81,'Datos Infanto'!$G$3:$T$82,10,FALSE),0)</f>
        <v>0</v>
      </c>
      <c r="L81" s="4">
        <f>IFERROR(VLOOKUP($B81,'Datos Infanto'!$G$3:$T$82,11,FALSE),0)</f>
        <v>0</v>
      </c>
      <c r="M81" s="4">
        <f>IFERROR(VLOOKUP($B81,'Datos Infanto'!$G$3:$T$82,12,FALSE),0)</f>
        <v>0</v>
      </c>
      <c r="N81" s="4">
        <f>IFERROR(VLOOKUP($B81,'Datos Infanto'!$G$3:$T$82,13,FALSE),0)</f>
        <v>0</v>
      </c>
      <c r="O81" s="20">
        <f>SUM(C81:N81)</f>
        <v>0</v>
      </c>
    </row>
    <row r="82" spans="1:15" ht="15.75" thickBot="1" x14ac:dyDescent="0.3">
      <c r="A82" s="2" t="s">
        <v>91</v>
      </c>
      <c r="B82" s="2" t="s">
        <v>96</v>
      </c>
      <c r="C82" s="4">
        <f>IFERROR(VLOOKUP($B82,'Datos Infanto'!$G$3:$T$82,2,FALSE),0)</f>
        <v>0</v>
      </c>
      <c r="D82" s="4">
        <f>IFERROR(VLOOKUP($B82,'Datos Infanto'!$G$3:$T$82,3,FALSE),0)</f>
        <v>0</v>
      </c>
      <c r="E82" s="4">
        <f>IFERROR(VLOOKUP($B82,'Datos Infanto'!$G$3:$T$82,4,FALSE),0)</f>
        <v>0</v>
      </c>
      <c r="F82" s="4">
        <f>IFERROR(VLOOKUP($B82,'Datos Infanto'!$G$3:$T$82,5,FALSE),0)</f>
        <v>0</v>
      </c>
      <c r="G82" s="4">
        <f>IFERROR(VLOOKUP($B82,'Datos Infanto'!$G$3:$T$82,6,FALSE),0)</f>
        <v>0</v>
      </c>
      <c r="H82" s="4">
        <f>IFERROR(VLOOKUP($B82,'Datos Infanto'!$G$3:$T$82,7,FALSE),0)</f>
        <v>0</v>
      </c>
      <c r="I82" s="4">
        <f>IFERROR(VLOOKUP($B82,'Datos Infanto'!$G$3:$T$82,8,FALSE),0)</f>
        <v>0</v>
      </c>
      <c r="J82" s="4">
        <f>IFERROR(VLOOKUP($B82,'Datos Infanto'!$G$3:$T$82,9,FALSE),0)</f>
        <v>0</v>
      </c>
      <c r="K82" s="4">
        <f>IFERROR(VLOOKUP($B82,'Datos Infanto'!$G$3:$T$82,10,FALSE),0)</f>
        <v>0</v>
      </c>
      <c r="L82" s="4">
        <f>IFERROR(VLOOKUP($B82,'Datos Infanto'!$G$3:$T$82,11,FALSE),0)</f>
        <v>0</v>
      </c>
      <c r="M82" s="4">
        <f>IFERROR(VLOOKUP($B82,'Datos Infanto'!$G$3:$T$82,12,FALSE),0)</f>
        <v>0</v>
      </c>
      <c r="N82" s="4">
        <f>IFERROR(VLOOKUP($B82,'Datos Infanto'!$G$3:$T$82,13,FALSE),0)</f>
        <v>0</v>
      </c>
      <c r="O82" s="20">
        <f>SUM(C82:N82)</f>
        <v>0</v>
      </c>
    </row>
    <row r="83" spans="1:15" ht="15.75" thickBot="1" x14ac:dyDescent="0.3">
      <c r="A83" s="51" t="s">
        <v>244</v>
      </c>
      <c r="B83" s="52"/>
      <c r="C83" s="49">
        <f>SUM(C78:C82)</f>
        <v>0</v>
      </c>
      <c r="D83" s="47">
        <f>SUM(D78:D82)</f>
        <v>0</v>
      </c>
      <c r="E83" s="47">
        <f>SUM(E78:E82)</f>
        <v>1</v>
      </c>
      <c r="F83" s="47">
        <f>SUM(F78:F82)</f>
        <v>1</v>
      </c>
      <c r="G83" s="47">
        <f t="shared" ref="G83:O83" si="12">SUM(G78:G82)</f>
        <v>0</v>
      </c>
      <c r="H83" s="47">
        <f t="shared" si="12"/>
        <v>0</v>
      </c>
      <c r="I83" s="47">
        <f t="shared" si="12"/>
        <v>0</v>
      </c>
      <c r="J83" s="47">
        <f t="shared" si="12"/>
        <v>1</v>
      </c>
      <c r="K83" s="47">
        <f t="shared" si="12"/>
        <v>1</v>
      </c>
      <c r="L83" s="47">
        <f t="shared" si="12"/>
        <v>0</v>
      </c>
      <c r="M83" s="47">
        <f t="shared" si="12"/>
        <v>0</v>
      </c>
      <c r="N83" s="48">
        <f>SUM(N78:N82)</f>
        <v>0</v>
      </c>
      <c r="O83" s="36">
        <f t="shared" si="12"/>
        <v>4</v>
      </c>
    </row>
    <row r="84" spans="1:15" x14ac:dyDescent="0.25">
      <c r="A84" s="2" t="s">
        <v>97</v>
      </c>
      <c r="B84" s="2" t="s">
        <v>98</v>
      </c>
      <c r="C84" s="4">
        <f>IFERROR(VLOOKUP($B84,'Datos Infanto'!$G$3:$T$82,2,FALSE),0)</f>
        <v>0</v>
      </c>
      <c r="D84" s="4">
        <f>IFERROR(VLOOKUP($B84,'Datos Infanto'!$G$3:$T$82,3,FALSE),0)</f>
        <v>0</v>
      </c>
      <c r="E84" s="4">
        <f>IFERROR(VLOOKUP($B84,'Datos Infanto'!$G$3:$T$82,4,FALSE),0)</f>
        <v>0</v>
      </c>
      <c r="F84" s="4">
        <f>IFERROR(VLOOKUP($B84,'Datos Infanto'!$G$3:$T$82,5,FALSE),0)</f>
        <v>0</v>
      </c>
      <c r="G84" s="4">
        <f>IFERROR(VLOOKUP($B84,'Datos Infanto'!$G$3:$T$82,6,FALSE),0)</f>
        <v>0</v>
      </c>
      <c r="H84" s="4">
        <f>IFERROR(VLOOKUP($B84,'Datos Infanto'!$G$3:$T$82,7,FALSE),0)</f>
        <v>0</v>
      </c>
      <c r="I84" s="4">
        <f>IFERROR(VLOOKUP($B84,'Datos Infanto'!$G$3:$T$82,8,FALSE),0)</f>
        <v>0</v>
      </c>
      <c r="J84" s="4">
        <f>IFERROR(VLOOKUP($B84,'Datos Infanto'!$G$3:$T$82,9,FALSE),0)</f>
        <v>0</v>
      </c>
      <c r="K84" s="4">
        <f>IFERROR(VLOOKUP($B84,'Datos Infanto'!$G$3:$T$82,10,FALSE),0)</f>
        <v>0</v>
      </c>
      <c r="L84" s="4">
        <f>IFERROR(VLOOKUP($B84,'Datos Infanto'!$G$3:$T$82,11,FALSE),0)</f>
        <v>1</v>
      </c>
      <c r="M84" s="4">
        <f>IFERROR(VLOOKUP($B84,'Datos Infanto'!$G$3:$T$82,12,FALSE),0)</f>
        <v>0</v>
      </c>
      <c r="N84" s="4">
        <f>IFERROR(VLOOKUP($B84,'Datos Infanto'!$G$3:$T$82,13,FALSE),0)</f>
        <v>0</v>
      </c>
      <c r="O84" s="20">
        <f t="shared" ref="O84:O93" si="13">SUM(C84:N84)</f>
        <v>1</v>
      </c>
    </row>
    <row r="85" spans="1:15" x14ac:dyDescent="0.25">
      <c r="A85" s="2" t="s">
        <v>97</v>
      </c>
      <c r="B85" s="2" t="s">
        <v>99</v>
      </c>
      <c r="C85" s="4">
        <f>IFERROR(VLOOKUP($B85,'Datos Infanto'!$G$3:$T$82,2,FALSE),0)</f>
        <v>0</v>
      </c>
      <c r="D85" s="4">
        <f>IFERROR(VLOOKUP($B85,'Datos Infanto'!$G$3:$T$82,3,FALSE),0)</f>
        <v>0</v>
      </c>
      <c r="E85" s="4">
        <f>IFERROR(VLOOKUP($B85,'Datos Infanto'!$G$3:$T$82,4,FALSE),0)</f>
        <v>0</v>
      </c>
      <c r="F85" s="4">
        <f>IFERROR(VLOOKUP($B85,'Datos Infanto'!$G$3:$T$82,5,FALSE),0)</f>
        <v>0</v>
      </c>
      <c r="G85" s="4">
        <f>IFERROR(VLOOKUP($B85,'Datos Infanto'!$G$3:$T$82,6,FALSE),0)</f>
        <v>0</v>
      </c>
      <c r="H85" s="4">
        <f>IFERROR(VLOOKUP($B85,'Datos Infanto'!$G$3:$T$82,7,FALSE),0)</f>
        <v>0</v>
      </c>
      <c r="I85" s="4">
        <f>IFERROR(VLOOKUP($B85,'Datos Infanto'!$G$3:$T$82,8,FALSE),0)</f>
        <v>0</v>
      </c>
      <c r="J85" s="4">
        <f>IFERROR(VLOOKUP($B85,'Datos Infanto'!$G$3:$T$82,9,FALSE),0)</f>
        <v>0</v>
      </c>
      <c r="K85" s="4">
        <f>IFERROR(VLOOKUP($B85,'Datos Infanto'!$G$3:$T$82,10,FALSE),0)</f>
        <v>0</v>
      </c>
      <c r="L85" s="4">
        <f>IFERROR(VLOOKUP($B85,'Datos Infanto'!$G$3:$T$82,11,FALSE),0)</f>
        <v>0</v>
      </c>
      <c r="M85" s="4">
        <f>IFERROR(VLOOKUP($B85,'Datos Infanto'!$G$3:$T$82,12,FALSE),0)</f>
        <v>0</v>
      </c>
      <c r="N85" s="4">
        <f>IFERROR(VLOOKUP($B85,'Datos Infanto'!$G$3:$T$82,13,FALSE),0)</f>
        <v>0</v>
      </c>
      <c r="O85" s="20">
        <f t="shared" si="13"/>
        <v>0</v>
      </c>
    </row>
    <row r="86" spans="1:15" x14ac:dyDescent="0.25">
      <c r="A86" s="2" t="s">
        <v>97</v>
      </c>
      <c r="B86" s="2" t="s">
        <v>100</v>
      </c>
      <c r="C86" s="4">
        <f>IFERROR(VLOOKUP($B86,'Datos Infanto'!$G$3:$T$82,2,FALSE),0)</f>
        <v>1</v>
      </c>
      <c r="D86" s="4">
        <f>IFERROR(VLOOKUP($B86,'Datos Infanto'!$G$3:$T$82,3,FALSE),0)</f>
        <v>0</v>
      </c>
      <c r="E86" s="4">
        <f>IFERROR(VLOOKUP($B86,'Datos Infanto'!$G$3:$T$82,4,FALSE),0)</f>
        <v>1</v>
      </c>
      <c r="F86" s="4">
        <f>IFERROR(VLOOKUP($B86,'Datos Infanto'!$G$3:$T$82,5,FALSE),0)</f>
        <v>0</v>
      </c>
      <c r="G86" s="4">
        <f>IFERROR(VLOOKUP($B86,'Datos Infanto'!$G$3:$T$82,6,FALSE),0)</f>
        <v>0</v>
      </c>
      <c r="H86" s="4">
        <f>IFERROR(VLOOKUP($B86,'Datos Infanto'!$G$3:$T$82,7,FALSE),0)</f>
        <v>1</v>
      </c>
      <c r="I86" s="4">
        <f>IFERROR(VLOOKUP($B86,'Datos Infanto'!$G$3:$T$82,8,FALSE),0)</f>
        <v>0</v>
      </c>
      <c r="J86" s="4">
        <f>IFERROR(VLOOKUP($B86,'Datos Infanto'!$G$3:$T$82,9,FALSE),0)</f>
        <v>0</v>
      </c>
      <c r="K86" s="4">
        <f>IFERROR(VLOOKUP($B86,'Datos Infanto'!$G$3:$T$82,10,FALSE),0)</f>
        <v>2</v>
      </c>
      <c r="L86" s="4">
        <f>IFERROR(VLOOKUP($B86,'Datos Infanto'!$G$3:$T$82,11,FALSE),0)</f>
        <v>0</v>
      </c>
      <c r="M86" s="4">
        <f>IFERROR(VLOOKUP($B86,'Datos Infanto'!$G$3:$T$82,12,FALSE),0)</f>
        <v>1</v>
      </c>
      <c r="N86" s="4">
        <f>IFERROR(VLOOKUP($B86,'Datos Infanto'!$G$3:$T$82,13,FALSE),0)</f>
        <v>0</v>
      </c>
      <c r="O86" s="20">
        <f t="shared" si="13"/>
        <v>6</v>
      </c>
    </row>
    <row r="87" spans="1:15" x14ac:dyDescent="0.25">
      <c r="A87" s="2" t="s">
        <v>97</v>
      </c>
      <c r="B87" s="2" t="s">
        <v>101</v>
      </c>
      <c r="C87" s="4">
        <f>IFERROR(VLOOKUP($B87,'Datos Infanto'!$G$3:$T$82,2,FALSE),0)</f>
        <v>0</v>
      </c>
      <c r="D87" s="4">
        <f>IFERROR(VLOOKUP($B87,'Datos Infanto'!$G$3:$T$82,3,FALSE),0)</f>
        <v>0</v>
      </c>
      <c r="E87" s="4">
        <f>IFERROR(VLOOKUP($B87,'Datos Infanto'!$G$3:$T$82,4,FALSE),0)</f>
        <v>0</v>
      </c>
      <c r="F87" s="4">
        <f>IFERROR(VLOOKUP($B87,'Datos Infanto'!$G$3:$T$82,5,FALSE),0)</f>
        <v>0</v>
      </c>
      <c r="G87" s="4">
        <f>IFERROR(VLOOKUP($B87,'Datos Infanto'!$G$3:$T$82,6,FALSE),0)</f>
        <v>0</v>
      </c>
      <c r="H87" s="4">
        <f>IFERROR(VLOOKUP($B87,'Datos Infanto'!$G$3:$T$82,7,FALSE),0)</f>
        <v>0</v>
      </c>
      <c r="I87" s="4">
        <f>IFERROR(VLOOKUP($B87,'Datos Infanto'!$G$3:$T$82,8,FALSE),0)</f>
        <v>0</v>
      </c>
      <c r="J87" s="4">
        <f>IFERROR(VLOOKUP($B87,'Datos Infanto'!$G$3:$T$82,9,FALSE),0)</f>
        <v>0</v>
      </c>
      <c r="K87" s="4">
        <f>IFERROR(VLOOKUP($B87,'Datos Infanto'!$G$3:$T$82,10,FALSE),0)</f>
        <v>0</v>
      </c>
      <c r="L87" s="4">
        <f>IFERROR(VLOOKUP($B87,'Datos Infanto'!$G$3:$T$82,11,FALSE),0)</f>
        <v>0</v>
      </c>
      <c r="M87" s="4">
        <f>IFERROR(VLOOKUP($B87,'Datos Infanto'!$G$3:$T$82,12,FALSE),0)</f>
        <v>0</v>
      </c>
      <c r="N87" s="4">
        <f>IFERROR(VLOOKUP($B87,'Datos Infanto'!$G$3:$T$82,13,FALSE),0)</f>
        <v>1</v>
      </c>
      <c r="O87" s="20">
        <f t="shared" si="13"/>
        <v>1</v>
      </c>
    </row>
    <row r="88" spans="1:15" x14ac:dyDescent="0.25">
      <c r="A88" s="2" t="s">
        <v>97</v>
      </c>
      <c r="B88" s="2" t="s">
        <v>102</v>
      </c>
      <c r="C88" s="4">
        <f>IFERROR(VLOOKUP($B88,'Datos Infanto'!$G$3:$T$82,2,FALSE),0)</f>
        <v>0</v>
      </c>
      <c r="D88" s="4">
        <f>IFERROR(VLOOKUP($B88,'Datos Infanto'!$G$3:$T$82,3,FALSE),0)</f>
        <v>0</v>
      </c>
      <c r="E88" s="4">
        <f>IFERROR(VLOOKUP($B88,'Datos Infanto'!$G$3:$T$82,4,FALSE),0)</f>
        <v>0</v>
      </c>
      <c r="F88" s="4">
        <f>IFERROR(VLOOKUP($B88,'Datos Infanto'!$G$3:$T$82,5,FALSE),0)</f>
        <v>0</v>
      </c>
      <c r="G88" s="4">
        <f>IFERROR(VLOOKUP($B88,'Datos Infanto'!$G$3:$T$82,6,FALSE),0)</f>
        <v>0</v>
      </c>
      <c r="H88" s="4">
        <f>IFERROR(VLOOKUP($B88,'Datos Infanto'!$G$3:$T$82,7,FALSE),0)</f>
        <v>0</v>
      </c>
      <c r="I88" s="4">
        <f>IFERROR(VLOOKUP($B88,'Datos Infanto'!$G$3:$T$82,8,FALSE),0)</f>
        <v>0</v>
      </c>
      <c r="J88" s="4">
        <f>IFERROR(VLOOKUP($B88,'Datos Infanto'!$G$3:$T$82,9,FALSE),0)</f>
        <v>0</v>
      </c>
      <c r="K88" s="4">
        <f>IFERROR(VLOOKUP($B88,'Datos Infanto'!$G$3:$T$82,10,FALSE),0)</f>
        <v>0</v>
      </c>
      <c r="L88" s="4">
        <f>IFERROR(VLOOKUP($B88,'Datos Infanto'!$G$3:$T$82,11,FALSE),0)</f>
        <v>0</v>
      </c>
      <c r="M88" s="4">
        <f>IFERROR(VLOOKUP($B88,'Datos Infanto'!$G$3:$T$82,12,FALSE),0)</f>
        <v>0</v>
      </c>
      <c r="N88" s="4">
        <f>IFERROR(VLOOKUP($B88,'Datos Infanto'!$G$3:$T$82,13,FALSE),0)</f>
        <v>0</v>
      </c>
      <c r="O88" s="20">
        <f t="shared" si="13"/>
        <v>0</v>
      </c>
    </row>
    <row r="89" spans="1:15" x14ac:dyDescent="0.25">
      <c r="A89" s="2" t="s">
        <v>97</v>
      </c>
      <c r="B89" s="2" t="s">
        <v>103</v>
      </c>
      <c r="C89" s="4">
        <f>IFERROR(VLOOKUP($B89,'Datos Infanto'!$G$3:$T$82,2,FALSE),0)</f>
        <v>0</v>
      </c>
      <c r="D89" s="4">
        <f>IFERROR(VLOOKUP($B89,'Datos Infanto'!$G$3:$T$82,3,FALSE),0)</f>
        <v>0</v>
      </c>
      <c r="E89" s="4">
        <f>IFERROR(VLOOKUP($B89,'Datos Infanto'!$G$3:$T$82,4,FALSE),0)</f>
        <v>0</v>
      </c>
      <c r="F89" s="4">
        <f>IFERROR(VLOOKUP($B89,'Datos Infanto'!$G$3:$T$82,5,FALSE),0)</f>
        <v>0</v>
      </c>
      <c r="G89" s="4">
        <f>IFERROR(VLOOKUP($B89,'Datos Infanto'!$G$3:$T$82,6,FALSE),0)</f>
        <v>0</v>
      </c>
      <c r="H89" s="4">
        <f>IFERROR(VLOOKUP($B89,'Datos Infanto'!$G$3:$T$82,7,FALSE),0)</f>
        <v>0</v>
      </c>
      <c r="I89" s="4">
        <f>IFERROR(VLOOKUP($B89,'Datos Infanto'!$G$3:$T$82,8,FALSE),0)</f>
        <v>0</v>
      </c>
      <c r="J89" s="4">
        <f>IFERROR(VLOOKUP($B89,'Datos Infanto'!$G$3:$T$82,9,FALSE),0)</f>
        <v>0</v>
      </c>
      <c r="K89" s="4">
        <f>IFERROR(VLOOKUP($B89,'Datos Infanto'!$G$3:$T$82,10,FALSE),0)</f>
        <v>0</v>
      </c>
      <c r="L89" s="4">
        <f>IFERROR(VLOOKUP($B89,'Datos Infanto'!$G$3:$T$82,11,FALSE),0)</f>
        <v>0</v>
      </c>
      <c r="M89" s="4">
        <f>IFERROR(VLOOKUP($B89,'Datos Infanto'!$G$3:$T$82,12,FALSE),0)</f>
        <v>0</v>
      </c>
      <c r="N89" s="4">
        <f>IFERROR(VLOOKUP($B89,'Datos Infanto'!$G$3:$T$82,13,FALSE),0)</f>
        <v>0</v>
      </c>
      <c r="O89" s="20">
        <f t="shared" si="13"/>
        <v>0</v>
      </c>
    </row>
    <row r="90" spans="1:15" x14ac:dyDescent="0.25">
      <c r="A90" s="2" t="s">
        <v>97</v>
      </c>
      <c r="B90" s="2" t="s">
        <v>104</v>
      </c>
      <c r="C90" s="4">
        <f>IFERROR(VLOOKUP($B90,'Datos Infanto'!$G$3:$T$82,2,FALSE),0)</f>
        <v>0</v>
      </c>
      <c r="D90" s="4">
        <f>IFERROR(VLOOKUP($B90,'Datos Infanto'!$G$3:$T$82,3,FALSE),0)</f>
        <v>0</v>
      </c>
      <c r="E90" s="4">
        <f>IFERROR(VLOOKUP($B90,'Datos Infanto'!$G$3:$T$82,4,FALSE),0)</f>
        <v>0</v>
      </c>
      <c r="F90" s="4">
        <f>IFERROR(VLOOKUP($B90,'Datos Infanto'!$G$3:$T$82,5,FALSE),0)</f>
        <v>0</v>
      </c>
      <c r="G90" s="4">
        <f>IFERROR(VLOOKUP($B90,'Datos Infanto'!$G$3:$T$82,6,FALSE),0)</f>
        <v>0</v>
      </c>
      <c r="H90" s="4">
        <f>IFERROR(VLOOKUP($B90,'Datos Infanto'!$G$3:$T$82,7,FALSE),0)</f>
        <v>0</v>
      </c>
      <c r="I90" s="4">
        <f>IFERROR(VLOOKUP($B90,'Datos Infanto'!$G$3:$T$82,8,FALSE),0)</f>
        <v>0</v>
      </c>
      <c r="J90" s="4">
        <f>IFERROR(VLOOKUP($B90,'Datos Infanto'!$G$3:$T$82,9,FALSE),0)</f>
        <v>0</v>
      </c>
      <c r="K90" s="4">
        <f>IFERROR(VLOOKUP($B90,'Datos Infanto'!$G$3:$T$82,10,FALSE),0)</f>
        <v>0</v>
      </c>
      <c r="L90" s="4">
        <f>IFERROR(VLOOKUP($B90,'Datos Infanto'!$G$3:$T$82,11,FALSE),0)</f>
        <v>0</v>
      </c>
      <c r="M90" s="4">
        <f>IFERROR(VLOOKUP($B90,'Datos Infanto'!$G$3:$T$82,12,FALSE),0)</f>
        <v>0</v>
      </c>
      <c r="N90" s="4">
        <f>IFERROR(VLOOKUP($B90,'Datos Infanto'!$G$3:$T$82,13,FALSE),0)</f>
        <v>0</v>
      </c>
      <c r="O90" s="20">
        <f t="shared" si="13"/>
        <v>0</v>
      </c>
    </row>
    <row r="91" spans="1:15" x14ac:dyDescent="0.25">
      <c r="A91" s="2" t="s">
        <v>97</v>
      </c>
      <c r="B91" s="2" t="s">
        <v>105</v>
      </c>
      <c r="C91" s="4">
        <f>IFERROR(VLOOKUP($B91,'Datos Infanto'!$G$3:$T$82,2,FALSE),0)</f>
        <v>0</v>
      </c>
      <c r="D91" s="4">
        <f>IFERROR(VLOOKUP($B91,'Datos Infanto'!$G$3:$T$82,3,FALSE),0)</f>
        <v>0</v>
      </c>
      <c r="E91" s="4">
        <f>IFERROR(VLOOKUP($B91,'Datos Infanto'!$G$3:$T$82,4,FALSE),0)</f>
        <v>0</v>
      </c>
      <c r="F91" s="4">
        <f>IFERROR(VLOOKUP($B91,'Datos Infanto'!$G$3:$T$82,5,FALSE),0)</f>
        <v>0</v>
      </c>
      <c r="G91" s="4">
        <f>IFERROR(VLOOKUP($B91,'Datos Infanto'!$G$3:$T$82,6,FALSE),0)</f>
        <v>0</v>
      </c>
      <c r="H91" s="4">
        <f>IFERROR(VLOOKUP($B91,'Datos Infanto'!$G$3:$T$82,7,FALSE),0)</f>
        <v>0</v>
      </c>
      <c r="I91" s="4">
        <f>IFERROR(VLOOKUP($B91,'Datos Infanto'!$G$3:$T$82,8,FALSE),0)</f>
        <v>0</v>
      </c>
      <c r="J91" s="4">
        <f>IFERROR(VLOOKUP($B91,'Datos Infanto'!$G$3:$T$82,9,FALSE),0)</f>
        <v>0</v>
      </c>
      <c r="K91" s="4">
        <f>IFERROR(VLOOKUP($B91,'Datos Infanto'!$G$3:$T$82,10,FALSE),0)</f>
        <v>0</v>
      </c>
      <c r="L91" s="4">
        <f>IFERROR(VLOOKUP($B91,'Datos Infanto'!$G$3:$T$82,11,FALSE),0)</f>
        <v>0</v>
      </c>
      <c r="M91" s="4">
        <f>IFERROR(VLOOKUP($B91,'Datos Infanto'!$G$3:$T$82,12,FALSE),0)</f>
        <v>0</v>
      </c>
      <c r="N91" s="4">
        <f>IFERROR(VLOOKUP($B91,'Datos Infanto'!$G$3:$T$82,13,FALSE),0)</f>
        <v>0</v>
      </c>
      <c r="O91" s="20">
        <f t="shared" si="13"/>
        <v>0</v>
      </c>
    </row>
    <row r="92" spans="1:15" x14ac:dyDescent="0.25">
      <c r="A92" s="2" t="s">
        <v>97</v>
      </c>
      <c r="B92" s="2" t="s">
        <v>106</v>
      </c>
      <c r="C92" s="4">
        <f>IFERROR(VLOOKUP($B92,'Datos Infanto'!$G$3:$T$82,2,FALSE),0)</f>
        <v>0</v>
      </c>
      <c r="D92" s="4">
        <f>IFERROR(VLOOKUP($B92,'Datos Infanto'!$G$3:$T$82,3,FALSE),0)</f>
        <v>0</v>
      </c>
      <c r="E92" s="4">
        <f>IFERROR(VLOOKUP($B92,'Datos Infanto'!$G$3:$T$82,4,FALSE),0)</f>
        <v>0</v>
      </c>
      <c r="F92" s="4">
        <f>IFERROR(VLOOKUP($B92,'Datos Infanto'!$G$3:$T$82,5,FALSE),0)</f>
        <v>0</v>
      </c>
      <c r="G92" s="4">
        <f>IFERROR(VLOOKUP($B92,'Datos Infanto'!$G$3:$T$82,6,FALSE),0)</f>
        <v>0</v>
      </c>
      <c r="H92" s="4">
        <f>IFERROR(VLOOKUP($B92,'Datos Infanto'!$G$3:$T$82,7,FALSE),0)</f>
        <v>0</v>
      </c>
      <c r="I92" s="4">
        <f>IFERROR(VLOOKUP($B92,'Datos Infanto'!$G$3:$T$82,8,FALSE),0)</f>
        <v>0</v>
      </c>
      <c r="J92" s="4">
        <f>IFERROR(VLOOKUP($B92,'Datos Infanto'!$G$3:$T$82,9,FALSE),0)</f>
        <v>0</v>
      </c>
      <c r="K92" s="4">
        <f>IFERROR(VLOOKUP($B92,'Datos Infanto'!$G$3:$T$82,10,FALSE),0)</f>
        <v>0</v>
      </c>
      <c r="L92" s="4">
        <f>IFERROR(VLOOKUP($B92,'Datos Infanto'!$G$3:$T$82,11,FALSE),0)</f>
        <v>0</v>
      </c>
      <c r="M92" s="4">
        <f>IFERROR(VLOOKUP($B92,'Datos Infanto'!$G$3:$T$82,12,FALSE),0)</f>
        <v>0</v>
      </c>
      <c r="N92" s="4">
        <f>IFERROR(VLOOKUP($B92,'Datos Infanto'!$G$3:$T$82,13,FALSE),0)</f>
        <v>0</v>
      </c>
      <c r="O92" s="20">
        <f t="shared" si="13"/>
        <v>0</v>
      </c>
    </row>
    <row r="93" spans="1:15" ht="15.75" thickBot="1" x14ac:dyDescent="0.3">
      <c r="A93" s="2" t="s">
        <v>97</v>
      </c>
      <c r="B93" s="2" t="s">
        <v>107</v>
      </c>
      <c r="C93" s="4">
        <f>IFERROR(VLOOKUP($B93,'Datos Infanto'!$G$3:$T$82,2,FALSE),0)</f>
        <v>0</v>
      </c>
      <c r="D93" s="4">
        <f>IFERROR(VLOOKUP($B93,'Datos Infanto'!$G$3:$T$82,3,FALSE),0)</f>
        <v>0</v>
      </c>
      <c r="E93" s="4">
        <f>IFERROR(VLOOKUP($B93,'Datos Infanto'!$G$3:$T$82,4,FALSE),0)</f>
        <v>0</v>
      </c>
      <c r="F93" s="4">
        <f>IFERROR(VLOOKUP($B93,'Datos Infanto'!$G$3:$T$82,5,FALSE),0)</f>
        <v>0</v>
      </c>
      <c r="G93" s="4">
        <f>IFERROR(VLOOKUP($B93,'Datos Infanto'!$G$3:$T$82,6,FALSE),0)</f>
        <v>0</v>
      </c>
      <c r="H93" s="4">
        <f>IFERROR(VLOOKUP($B93,'Datos Infanto'!$G$3:$T$82,7,FALSE),0)</f>
        <v>0</v>
      </c>
      <c r="I93" s="4">
        <f>IFERROR(VLOOKUP($B93,'Datos Infanto'!$G$3:$T$82,8,FALSE),0)</f>
        <v>0</v>
      </c>
      <c r="J93" s="4">
        <f>IFERROR(VLOOKUP($B93,'Datos Infanto'!$G$3:$T$82,9,FALSE),0)</f>
        <v>0</v>
      </c>
      <c r="K93" s="4">
        <f>IFERROR(VLOOKUP($B93,'Datos Infanto'!$G$3:$T$82,10,FALSE),0)</f>
        <v>0</v>
      </c>
      <c r="L93" s="4">
        <f>IFERROR(VLOOKUP($B93,'Datos Infanto'!$G$3:$T$82,11,FALSE),0)</f>
        <v>0</v>
      </c>
      <c r="M93" s="4">
        <f>IFERROR(VLOOKUP($B93,'Datos Infanto'!$G$3:$T$82,12,FALSE),0)</f>
        <v>0</v>
      </c>
      <c r="N93" s="4">
        <f>IFERROR(VLOOKUP($B93,'Datos Infanto'!$G$3:$T$82,13,FALSE),0)</f>
        <v>0</v>
      </c>
      <c r="O93" s="20">
        <f t="shared" si="13"/>
        <v>0</v>
      </c>
    </row>
    <row r="94" spans="1:15" ht="15.75" thickBot="1" x14ac:dyDescent="0.3">
      <c r="A94" s="51" t="s">
        <v>245</v>
      </c>
      <c r="B94" s="52"/>
      <c r="C94" s="49">
        <f>SUM(C84:C93)</f>
        <v>1</v>
      </c>
      <c r="D94" s="47">
        <f>SUM(D84:D93)</f>
        <v>0</v>
      </c>
      <c r="E94" s="47">
        <f>SUM(E84:E93)</f>
        <v>1</v>
      </c>
      <c r="F94" s="47">
        <f>SUM(F84:F93)</f>
        <v>0</v>
      </c>
      <c r="G94" s="47">
        <f t="shared" ref="G94:O94" si="14">SUM(G84:G93)</f>
        <v>0</v>
      </c>
      <c r="H94" s="47">
        <f t="shared" si="14"/>
        <v>1</v>
      </c>
      <c r="I94" s="47">
        <f t="shared" si="14"/>
        <v>0</v>
      </c>
      <c r="J94" s="47">
        <f t="shared" si="14"/>
        <v>0</v>
      </c>
      <c r="K94" s="47">
        <f t="shared" si="14"/>
        <v>2</v>
      </c>
      <c r="L94" s="47">
        <f t="shared" si="14"/>
        <v>1</v>
      </c>
      <c r="M94" s="47">
        <f t="shared" si="14"/>
        <v>1</v>
      </c>
      <c r="N94" s="48">
        <f t="shared" si="14"/>
        <v>1</v>
      </c>
      <c r="O94" s="35">
        <f t="shared" si="14"/>
        <v>8</v>
      </c>
    </row>
    <row r="95" spans="1:15" x14ac:dyDescent="0.25">
      <c r="A95" s="2" t="s">
        <v>108</v>
      </c>
      <c r="B95" s="2" t="s">
        <v>109</v>
      </c>
      <c r="C95" s="4">
        <f>IFERROR(VLOOKUP($B95,'Datos Infanto'!$G$3:$T$82,2,FALSE),0)</f>
        <v>1</v>
      </c>
      <c r="D95" s="4">
        <f>IFERROR(VLOOKUP($B95,'Datos Infanto'!$G$3:$T$82,3,FALSE),0)</f>
        <v>0</v>
      </c>
      <c r="E95" s="4">
        <f>IFERROR(VLOOKUP($B95,'Datos Infanto'!$G$3:$T$82,4,FALSE),0)</f>
        <v>1</v>
      </c>
      <c r="F95" s="4">
        <f>IFERROR(VLOOKUP($B95,'Datos Infanto'!$G$3:$T$82,5,FALSE),0)</f>
        <v>0</v>
      </c>
      <c r="G95" s="4">
        <f>IFERROR(VLOOKUP($B95,'Datos Infanto'!$G$3:$T$82,6,FALSE),0)</f>
        <v>3</v>
      </c>
      <c r="H95" s="4">
        <f>IFERROR(VLOOKUP($B95,'Datos Infanto'!$G$3:$T$82,7,FALSE),0)</f>
        <v>1</v>
      </c>
      <c r="I95" s="4">
        <f>IFERROR(VLOOKUP($B95,'Datos Infanto'!$G$3:$T$82,8,FALSE),0)</f>
        <v>1</v>
      </c>
      <c r="J95" s="4">
        <f>IFERROR(VLOOKUP($B95,'Datos Infanto'!$G$3:$T$82,9,FALSE),0)</f>
        <v>0</v>
      </c>
      <c r="K95" s="4">
        <f>IFERROR(VLOOKUP($B95,'Datos Infanto'!$G$3:$T$82,10,FALSE),0)</f>
        <v>0</v>
      </c>
      <c r="L95" s="4">
        <f>IFERROR(VLOOKUP($B95,'Datos Infanto'!$G$3:$T$82,11,FALSE),0)</f>
        <v>0</v>
      </c>
      <c r="M95" s="4">
        <f>IFERROR(VLOOKUP($B95,'Datos Infanto'!$G$3:$T$82,12,FALSE),0)</f>
        <v>0</v>
      </c>
      <c r="N95" s="4">
        <f>IFERROR(VLOOKUP($B95,'Datos Infanto'!$G$3:$T$82,13,FALSE),0)</f>
        <v>0</v>
      </c>
      <c r="O95" s="20">
        <f t="shared" ref="O95:O113" si="15">SUM(C95:N95)</f>
        <v>7</v>
      </c>
    </row>
    <row r="96" spans="1:15" x14ac:dyDescent="0.25">
      <c r="A96" s="2" t="s">
        <v>108</v>
      </c>
      <c r="B96" s="2" t="s">
        <v>110</v>
      </c>
      <c r="C96" s="4">
        <f>IFERROR(VLOOKUP($B96,'Datos Infanto'!$G$3:$T$82,2,FALSE),0)</f>
        <v>1</v>
      </c>
      <c r="D96" s="4">
        <f>IFERROR(VLOOKUP($B96,'Datos Infanto'!$G$3:$T$82,3,FALSE),0)</f>
        <v>1</v>
      </c>
      <c r="E96" s="4">
        <f>IFERROR(VLOOKUP($B96,'Datos Infanto'!$G$3:$T$82,4,FALSE),0)</f>
        <v>1</v>
      </c>
      <c r="F96" s="4">
        <f>IFERROR(VLOOKUP($B96,'Datos Infanto'!$G$3:$T$82,5,FALSE),0)</f>
        <v>1</v>
      </c>
      <c r="G96" s="4">
        <f>IFERROR(VLOOKUP($B96,'Datos Infanto'!$G$3:$T$82,6,FALSE),0)</f>
        <v>1</v>
      </c>
      <c r="H96" s="4">
        <f>IFERROR(VLOOKUP($B96,'Datos Infanto'!$G$3:$T$82,7,FALSE),0)</f>
        <v>1</v>
      </c>
      <c r="I96" s="4">
        <f>IFERROR(VLOOKUP($B96,'Datos Infanto'!$G$3:$T$82,8,FALSE),0)</f>
        <v>0</v>
      </c>
      <c r="J96" s="4">
        <f>IFERROR(VLOOKUP($B96,'Datos Infanto'!$G$3:$T$82,9,FALSE),0)</f>
        <v>1</v>
      </c>
      <c r="K96" s="4">
        <f>IFERROR(VLOOKUP($B96,'Datos Infanto'!$G$3:$T$82,10,FALSE),0)</f>
        <v>1</v>
      </c>
      <c r="L96" s="4">
        <f>IFERROR(VLOOKUP($B96,'Datos Infanto'!$G$3:$T$82,11,FALSE),0)</f>
        <v>1</v>
      </c>
      <c r="M96" s="4">
        <f>IFERROR(VLOOKUP($B96,'Datos Infanto'!$G$3:$T$82,12,FALSE),0)</f>
        <v>1</v>
      </c>
      <c r="N96" s="4">
        <f>IFERROR(VLOOKUP($B96,'Datos Infanto'!$G$3:$T$82,13,FALSE),0)</f>
        <v>1</v>
      </c>
      <c r="O96" s="20">
        <f t="shared" si="15"/>
        <v>11</v>
      </c>
    </row>
    <row r="97" spans="1:15" x14ac:dyDescent="0.25">
      <c r="A97" s="2" t="s">
        <v>108</v>
      </c>
      <c r="B97" s="2" t="s">
        <v>111</v>
      </c>
      <c r="C97" s="4">
        <f>IFERROR(VLOOKUP($B97,'Datos Infanto'!$G$3:$T$82,2,FALSE),0)</f>
        <v>0</v>
      </c>
      <c r="D97" s="4">
        <f>IFERROR(VLOOKUP($B97,'Datos Infanto'!$G$3:$T$82,3,FALSE),0)</f>
        <v>1</v>
      </c>
      <c r="E97" s="4">
        <f>IFERROR(VLOOKUP($B97,'Datos Infanto'!$G$3:$T$82,4,FALSE),0)</f>
        <v>1</v>
      </c>
      <c r="F97" s="4">
        <f>IFERROR(VLOOKUP($B97,'Datos Infanto'!$G$3:$T$82,5,FALSE),0)</f>
        <v>1</v>
      </c>
      <c r="G97" s="4">
        <f>IFERROR(VLOOKUP($B97,'Datos Infanto'!$G$3:$T$82,6,FALSE),0)</f>
        <v>1</v>
      </c>
      <c r="H97" s="4">
        <f>IFERROR(VLOOKUP($B97,'Datos Infanto'!$G$3:$T$82,7,FALSE),0)</f>
        <v>0</v>
      </c>
      <c r="I97" s="4">
        <f>IFERROR(VLOOKUP($B97,'Datos Infanto'!$G$3:$T$82,8,FALSE),0)</f>
        <v>1</v>
      </c>
      <c r="J97" s="4">
        <f>IFERROR(VLOOKUP($B97,'Datos Infanto'!$G$3:$T$82,9,FALSE),0)</f>
        <v>0</v>
      </c>
      <c r="K97" s="4">
        <f>IFERROR(VLOOKUP($B97,'Datos Infanto'!$G$3:$T$82,10,FALSE),0)</f>
        <v>0</v>
      </c>
      <c r="L97" s="4">
        <f>IFERROR(VLOOKUP($B97,'Datos Infanto'!$G$3:$T$82,11,FALSE),0)</f>
        <v>1</v>
      </c>
      <c r="M97" s="4">
        <f>IFERROR(VLOOKUP($B97,'Datos Infanto'!$G$3:$T$82,12,FALSE),0)</f>
        <v>0</v>
      </c>
      <c r="N97" s="4">
        <f>IFERROR(VLOOKUP($B97,'Datos Infanto'!$G$3:$T$82,13,FALSE),0)</f>
        <v>1</v>
      </c>
      <c r="O97" s="20">
        <f t="shared" si="15"/>
        <v>7</v>
      </c>
    </row>
    <row r="98" spans="1:15" x14ac:dyDescent="0.25">
      <c r="A98" s="2" t="s">
        <v>108</v>
      </c>
      <c r="B98" s="2" t="s">
        <v>112</v>
      </c>
      <c r="C98" s="4">
        <f>IFERROR(VLOOKUP($B98,'Datos Infanto'!$G$3:$T$82,2,FALSE),0)</f>
        <v>1</v>
      </c>
      <c r="D98" s="4">
        <f>IFERROR(VLOOKUP($B98,'Datos Infanto'!$G$3:$T$82,3,FALSE),0)</f>
        <v>1</v>
      </c>
      <c r="E98" s="4">
        <f>IFERROR(VLOOKUP($B98,'Datos Infanto'!$G$3:$T$82,4,FALSE),0)</f>
        <v>1</v>
      </c>
      <c r="F98" s="4">
        <f>IFERROR(VLOOKUP($B98,'Datos Infanto'!$G$3:$T$82,5,FALSE),0)</f>
        <v>1</v>
      </c>
      <c r="G98" s="4">
        <f>IFERROR(VLOOKUP($B98,'Datos Infanto'!$G$3:$T$82,6,FALSE),0)</f>
        <v>1</v>
      </c>
      <c r="H98" s="4">
        <f>IFERROR(VLOOKUP($B98,'Datos Infanto'!$G$3:$T$82,7,FALSE),0)</f>
        <v>1</v>
      </c>
      <c r="I98" s="4">
        <f>IFERROR(VLOOKUP($B98,'Datos Infanto'!$G$3:$T$82,8,FALSE),0)</f>
        <v>1</v>
      </c>
      <c r="J98" s="4">
        <f>IFERROR(VLOOKUP($B98,'Datos Infanto'!$G$3:$T$82,9,FALSE),0)</f>
        <v>0</v>
      </c>
      <c r="K98" s="4">
        <f>IFERROR(VLOOKUP($B98,'Datos Infanto'!$G$3:$T$82,10,FALSE),0)</f>
        <v>1</v>
      </c>
      <c r="L98" s="4">
        <f>IFERROR(VLOOKUP($B98,'Datos Infanto'!$G$3:$T$82,11,FALSE),0)</f>
        <v>0</v>
      </c>
      <c r="M98" s="4">
        <f>IFERROR(VLOOKUP($B98,'Datos Infanto'!$G$3:$T$82,12,FALSE),0)</f>
        <v>0</v>
      </c>
      <c r="N98" s="4">
        <f>IFERROR(VLOOKUP($B98,'Datos Infanto'!$G$3:$T$82,13,FALSE),0)</f>
        <v>1</v>
      </c>
      <c r="O98" s="20">
        <f t="shared" si="15"/>
        <v>9</v>
      </c>
    </row>
    <row r="99" spans="1:15" x14ac:dyDescent="0.25">
      <c r="A99" s="2" t="s">
        <v>108</v>
      </c>
      <c r="B99" s="2" t="s">
        <v>113</v>
      </c>
      <c r="C99" s="4">
        <f>IFERROR(VLOOKUP($B99,'Datos Infanto'!$G$3:$T$82,2,FALSE),0)</f>
        <v>0</v>
      </c>
      <c r="D99" s="4">
        <f>IFERROR(VLOOKUP($B99,'Datos Infanto'!$G$3:$T$82,3,FALSE),0)</f>
        <v>0</v>
      </c>
      <c r="E99" s="4">
        <f>IFERROR(VLOOKUP($B99,'Datos Infanto'!$G$3:$T$82,4,FALSE),0)</f>
        <v>0</v>
      </c>
      <c r="F99" s="4">
        <f>IFERROR(VLOOKUP($B99,'Datos Infanto'!$G$3:$T$82,5,FALSE),0)</f>
        <v>0</v>
      </c>
      <c r="G99" s="4">
        <f>IFERROR(VLOOKUP($B99,'Datos Infanto'!$G$3:$T$82,6,FALSE),0)</f>
        <v>0</v>
      </c>
      <c r="H99" s="4">
        <f>IFERROR(VLOOKUP($B99,'Datos Infanto'!$G$3:$T$82,7,FALSE),0)</f>
        <v>0</v>
      </c>
      <c r="I99" s="4">
        <f>IFERROR(VLOOKUP($B99,'Datos Infanto'!$G$3:$T$82,8,FALSE),0)</f>
        <v>0</v>
      </c>
      <c r="J99" s="4">
        <f>IFERROR(VLOOKUP($B99,'Datos Infanto'!$G$3:$T$82,9,FALSE),0)</f>
        <v>0</v>
      </c>
      <c r="K99" s="4">
        <f>IFERROR(VLOOKUP($B99,'Datos Infanto'!$G$3:$T$82,10,FALSE),0)</f>
        <v>0</v>
      </c>
      <c r="L99" s="4">
        <f>IFERROR(VLOOKUP($B99,'Datos Infanto'!$G$3:$T$82,11,FALSE),0)</f>
        <v>0</v>
      </c>
      <c r="M99" s="4">
        <f>IFERROR(VLOOKUP($B99,'Datos Infanto'!$G$3:$T$82,12,FALSE),0)</f>
        <v>0</v>
      </c>
      <c r="N99" s="4">
        <f>IFERROR(VLOOKUP($B99,'Datos Infanto'!$G$3:$T$82,13,FALSE),0)</f>
        <v>0</v>
      </c>
      <c r="O99" s="20">
        <f t="shared" si="15"/>
        <v>0</v>
      </c>
    </row>
    <row r="100" spans="1:15" x14ac:dyDescent="0.25">
      <c r="A100" s="2" t="s">
        <v>108</v>
      </c>
      <c r="B100" s="2" t="s">
        <v>114</v>
      </c>
      <c r="C100" s="4">
        <f>IFERROR(VLOOKUP($B100,'Datos Infanto'!$G$3:$T$82,2,FALSE),0)</f>
        <v>0</v>
      </c>
      <c r="D100" s="4">
        <f>IFERROR(VLOOKUP($B100,'Datos Infanto'!$G$3:$T$82,3,FALSE),0)</f>
        <v>0</v>
      </c>
      <c r="E100" s="4">
        <f>IFERROR(VLOOKUP($B100,'Datos Infanto'!$G$3:$T$82,4,FALSE),0)</f>
        <v>0</v>
      </c>
      <c r="F100" s="4">
        <f>IFERROR(VLOOKUP($B100,'Datos Infanto'!$G$3:$T$82,5,FALSE),0)</f>
        <v>0</v>
      </c>
      <c r="G100" s="4">
        <f>IFERROR(VLOOKUP($B100,'Datos Infanto'!$G$3:$T$82,6,FALSE),0)</f>
        <v>0</v>
      </c>
      <c r="H100" s="4">
        <f>IFERROR(VLOOKUP($B100,'Datos Infanto'!$G$3:$T$82,7,FALSE),0)</f>
        <v>0</v>
      </c>
      <c r="I100" s="4">
        <f>IFERROR(VLOOKUP($B100,'Datos Infanto'!$G$3:$T$82,8,FALSE),0)</f>
        <v>0</v>
      </c>
      <c r="J100" s="4">
        <f>IFERROR(VLOOKUP($B100,'Datos Infanto'!$G$3:$T$82,9,FALSE),0)</f>
        <v>0</v>
      </c>
      <c r="K100" s="4">
        <f>IFERROR(VLOOKUP($B100,'Datos Infanto'!$G$3:$T$82,10,FALSE),0)</f>
        <v>0</v>
      </c>
      <c r="L100" s="4">
        <f>IFERROR(VLOOKUP($B100,'Datos Infanto'!$G$3:$T$82,11,FALSE),0)</f>
        <v>0</v>
      </c>
      <c r="M100" s="4">
        <f>IFERROR(VLOOKUP($B100,'Datos Infanto'!$G$3:$T$82,12,FALSE),0)</f>
        <v>0</v>
      </c>
      <c r="N100" s="4">
        <f>IFERROR(VLOOKUP($B100,'Datos Infanto'!$G$3:$T$82,13,FALSE),0)</f>
        <v>0</v>
      </c>
      <c r="O100" s="20">
        <f t="shared" si="15"/>
        <v>0</v>
      </c>
    </row>
    <row r="101" spans="1:15" x14ac:dyDescent="0.25">
      <c r="A101" s="2" t="s">
        <v>108</v>
      </c>
      <c r="B101" s="2" t="s">
        <v>115</v>
      </c>
      <c r="C101" s="4">
        <f>IFERROR(VLOOKUP($B101,'Datos Infanto'!$G$3:$T$82,2,FALSE),0)</f>
        <v>0</v>
      </c>
      <c r="D101" s="4">
        <f>IFERROR(VLOOKUP($B101,'Datos Infanto'!$G$3:$T$82,3,FALSE),0)</f>
        <v>0</v>
      </c>
      <c r="E101" s="4">
        <f>IFERROR(VLOOKUP($B101,'Datos Infanto'!$G$3:$T$82,4,FALSE),0)</f>
        <v>0</v>
      </c>
      <c r="F101" s="4">
        <f>IFERROR(VLOOKUP($B101,'Datos Infanto'!$G$3:$T$82,5,FALSE),0)</f>
        <v>0</v>
      </c>
      <c r="G101" s="4">
        <f>IFERROR(VLOOKUP($B101,'Datos Infanto'!$G$3:$T$82,6,FALSE),0)</f>
        <v>0</v>
      </c>
      <c r="H101" s="4">
        <f>IFERROR(VLOOKUP($B101,'Datos Infanto'!$G$3:$T$82,7,FALSE),0)</f>
        <v>0</v>
      </c>
      <c r="I101" s="4">
        <f>IFERROR(VLOOKUP($B101,'Datos Infanto'!$G$3:$T$82,8,FALSE),0)</f>
        <v>0</v>
      </c>
      <c r="J101" s="4">
        <f>IFERROR(VLOOKUP($B101,'Datos Infanto'!$G$3:$T$82,9,FALSE),0)</f>
        <v>0</v>
      </c>
      <c r="K101" s="4">
        <f>IFERROR(VLOOKUP($B101,'Datos Infanto'!$G$3:$T$82,10,FALSE),0)</f>
        <v>0</v>
      </c>
      <c r="L101" s="4">
        <f>IFERROR(VLOOKUP($B101,'Datos Infanto'!$G$3:$T$82,11,FALSE),0)</f>
        <v>0</v>
      </c>
      <c r="M101" s="4">
        <f>IFERROR(VLOOKUP($B101,'Datos Infanto'!$G$3:$T$82,12,FALSE),0)</f>
        <v>0</v>
      </c>
      <c r="N101" s="4">
        <f>IFERROR(VLOOKUP($B101,'Datos Infanto'!$G$3:$T$82,13,FALSE),0)</f>
        <v>0</v>
      </c>
      <c r="O101" s="20">
        <f t="shared" si="15"/>
        <v>0</v>
      </c>
    </row>
    <row r="102" spans="1:15" x14ac:dyDescent="0.25">
      <c r="A102" s="2" t="s">
        <v>108</v>
      </c>
      <c r="B102" s="2" t="s">
        <v>116</v>
      </c>
      <c r="C102" s="4">
        <f>IFERROR(VLOOKUP($B102,'Datos Infanto'!$G$3:$T$82,2,FALSE),0)</f>
        <v>0</v>
      </c>
      <c r="D102" s="4">
        <f>IFERROR(VLOOKUP($B102,'Datos Infanto'!$G$3:$T$82,3,FALSE),0)</f>
        <v>0</v>
      </c>
      <c r="E102" s="4">
        <f>IFERROR(VLOOKUP($B102,'Datos Infanto'!$G$3:$T$82,4,FALSE),0)</f>
        <v>0</v>
      </c>
      <c r="F102" s="4">
        <f>IFERROR(VLOOKUP($B102,'Datos Infanto'!$G$3:$T$82,5,FALSE),0)</f>
        <v>0</v>
      </c>
      <c r="G102" s="4">
        <f>IFERROR(VLOOKUP($B102,'Datos Infanto'!$G$3:$T$82,6,FALSE),0)</f>
        <v>0</v>
      </c>
      <c r="H102" s="4">
        <f>IFERROR(VLOOKUP($B102,'Datos Infanto'!$G$3:$T$82,7,FALSE),0)</f>
        <v>0</v>
      </c>
      <c r="I102" s="4">
        <f>IFERROR(VLOOKUP($B102,'Datos Infanto'!$G$3:$T$82,8,FALSE),0)</f>
        <v>0</v>
      </c>
      <c r="J102" s="4">
        <f>IFERROR(VLOOKUP($B102,'Datos Infanto'!$G$3:$T$82,9,FALSE),0)</f>
        <v>0</v>
      </c>
      <c r="K102" s="4">
        <f>IFERROR(VLOOKUP($B102,'Datos Infanto'!$G$3:$T$82,10,FALSE),0)</f>
        <v>0</v>
      </c>
      <c r="L102" s="4">
        <f>IFERROR(VLOOKUP($B102,'Datos Infanto'!$G$3:$T$82,11,FALSE),0)</f>
        <v>0</v>
      </c>
      <c r="M102" s="4">
        <f>IFERROR(VLOOKUP($B102,'Datos Infanto'!$G$3:$T$82,12,FALSE),0)</f>
        <v>0</v>
      </c>
      <c r="N102" s="4">
        <f>IFERROR(VLOOKUP($B102,'Datos Infanto'!$G$3:$T$82,13,FALSE),0)</f>
        <v>0</v>
      </c>
      <c r="O102" s="20">
        <f t="shared" si="15"/>
        <v>0</v>
      </c>
    </row>
    <row r="103" spans="1:15" x14ac:dyDescent="0.25">
      <c r="A103" s="2" t="s">
        <v>108</v>
      </c>
      <c r="B103" s="2" t="s">
        <v>117</v>
      </c>
      <c r="C103" s="4">
        <f>IFERROR(VLOOKUP($B103,'Datos Infanto'!$G$3:$T$82,2,FALSE),0)</f>
        <v>0</v>
      </c>
      <c r="D103" s="4">
        <f>IFERROR(VLOOKUP($B103,'Datos Infanto'!$G$3:$T$82,3,FALSE),0)</f>
        <v>0</v>
      </c>
      <c r="E103" s="4">
        <f>IFERROR(VLOOKUP($B103,'Datos Infanto'!$G$3:$T$82,4,FALSE),0)</f>
        <v>0</v>
      </c>
      <c r="F103" s="4">
        <f>IFERROR(VLOOKUP($B103,'Datos Infanto'!$G$3:$T$82,5,FALSE),0)</f>
        <v>0</v>
      </c>
      <c r="G103" s="4">
        <f>IFERROR(VLOOKUP($B103,'Datos Infanto'!$G$3:$T$82,6,FALSE),0)</f>
        <v>0</v>
      </c>
      <c r="H103" s="4">
        <f>IFERROR(VLOOKUP($B103,'Datos Infanto'!$G$3:$T$82,7,FALSE),0)</f>
        <v>0</v>
      </c>
      <c r="I103" s="4">
        <f>IFERROR(VLOOKUP($B103,'Datos Infanto'!$G$3:$T$82,8,FALSE),0)</f>
        <v>0</v>
      </c>
      <c r="J103" s="4">
        <f>IFERROR(VLOOKUP($B103,'Datos Infanto'!$G$3:$T$82,9,FALSE),0)</f>
        <v>0</v>
      </c>
      <c r="K103" s="4">
        <f>IFERROR(VLOOKUP($B103,'Datos Infanto'!$G$3:$T$82,10,FALSE),0)</f>
        <v>0</v>
      </c>
      <c r="L103" s="4">
        <f>IFERROR(VLOOKUP($B103,'Datos Infanto'!$G$3:$T$82,11,FALSE),0)</f>
        <v>0</v>
      </c>
      <c r="M103" s="4">
        <f>IFERROR(VLOOKUP($B103,'Datos Infanto'!$G$3:$T$82,12,FALSE),0)</f>
        <v>0</v>
      </c>
      <c r="N103" s="4">
        <f>IFERROR(VLOOKUP($B103,'Datos Infanto'!$G$3:$T$82,13,FALSE),0)</f>
        <v>0</v>
      </c>
      <c r="O103" s="20">
        <f t="shared" si="15"/>
        <v>0</v>
      </c>
    </row>
    <row r="104" spans="1:15" x14ac:dyDescent="0.25">
      <c r="A104" s="2" t="s">
        <v>108</v>
      </c>
      <c r="B104" s="2" t="s">
        <v>118</v>
      </c>
      <c r="C104" s="4">
        <f>IFERROR(VLOOKUP($B104,'Datos Infanto'!$G$3:$T$82,2,FALSE),0)</f>
        <v>0</v>
      </c>
      <c r="D104" s="4">
        <f>IFERROR(VLOOKUP($B104,'Datos Infanto'!$G$3:$T$82,3,FALSE),0)</f>
        <v>0</v>
      </c>
      <c r="E104" s="4">
        <f>IFERROR(VLOOKUP($B104,'Datos Infanto'!$G$3:$T$82,4,FALSE),0)</f>
        <v>0</v>
      </c>
      <c r="F104" s="4">
        <f>IFERROR(VLOOKUP($B104,'Datos Infanto'!$G$3:$T$82,5,FALSE),0)</f>
        <v>0</v>
      </c>
      <c r="G104" s="4">
        <f>IFERROR(VLOOKUP($B104,'Datos Infanto'!$G$3:$T$82,6,FALSE),0)</f>
        <v>0</v>
      </c>
      <c r="H104" s="4">
        <f>IFERROR(VLOOKUP($B104,'Datos Infanto'!$G$3:$T$82,7,FALSE),0)</f>
        <v>0</v>
      </c>
      <c r="I104" s="4">
        <f>IFERROR(VLOOKUP($B104,'Datos Infanto'!$G$3:$T$82,8,FALSE),0)</f>
        <v>0</v>
      </c>
      <c r="J104" s="4">
        <f>IFERROR(VLOOKUP($B104,'Datos Infanto'!$G$3:$T$82,9,FALSE),0)</f>
        <v>0</v>
      </c>
      <c r="K104" s="4">
        <f>IFERROR(VLOOKUP($B104,'Datos Infanto'!$G$3:$T$82,10,FALSE),0)</f>
        <v>0</v>
      </c>
      <c r="L104" s="4">
        <f>IFERROR(VLOOKUP($B104,'Datos Infanto'!$G$3:$T$82,11,FALSE),0)</f>
        <v>0</v>
      </c>
      <c r="M104" s="4">
        <f>IFERROR(VLOOKUP($B104,'Datos Infanto'!$G$3:$T$82,12,FALSE),0)</f>
        <v>0</v>
      </c>
      <c r="N104" s="4">
        <f>IFERROR(VLOOKUP($B104,'Datos Infanto'!$G$3:$T$82,13,FALSE),0)</f>
        <v>0</v>
      </c>
      <c r="O104" s="20">
        <f t="shared" si="15"/>
        <v>0</v>
      </c>
    </row>
    <row r="105" spans="1:15" x14ac:dyDescent="0.25">
      <c r="A105" s="2" t="s">
        <v>108</v>
      </c>
      <c r="B105" s="2" t="s">
        <v>119</v>
      </c>
      <c r="C105" s="4">
        <f>IFERROR(VLOOKUP($B105,'Datos Infanto'!$G$3:$T$82,2,FALSE),0)</f>
        <v>0</v>
      </c>
      <c r="D105" s="4">
        <f>IFERROR(VLOOKUP($B105,'Datos Infanto'!$G$3:$T$82,3,FALSE),0)</f>
        <v>0</v>
      </c>
      <c r="E105" s="4">
        <f>IFERROR(VLOOKUP($B105,'Datos Infanto'!$G$3:$T$82,4,FALSE),0)</f>
        <v>0</v>
      </c>
      <c r="F105" s="4">
        <f>IFERROR(VLOOKUP($B105,'Datos Infanto'!$G$3:$T$82,5,FALSE),0)</f>
        <v>0</v>
      </c>
      <c r="G105" s="4">
        <f>IFERROR(VLOOKUP($B105,'Datos Infanto'!$G$3:$T$82,6,FALSE),0)</f>
        <v>0</v>
      </c>
      <c r="H105" s="4">
        <f>IFERROR(VLOOKUP($B105,'Datos Infanto'!$G$3:$T$82,7,FALSE),0)</f>
        <v>0</v>
      </c>
      <c r="I105" s="4">
        <f>IFERROR(VLOOKUP($B105,'Datos Infanto'!$G$3:$T$82,8,FALSE),0)</f>
        <v>0</v>
      </c>
      <c r="J105" s="4">
        <f>IFERROR(VLOOKUP($B105,'Datos Infanto'!$G$3:$T$82,9,FALSE),0)</f>
        <v>0</v>
      </c>
      <c r="K105" s="4">
        <f>IFERROR(VLOOKUP($B105,'Datos Infanto'!$G$3:$T$82,10,FALSE),0)</f>
        <v>0</v>
      </c>
      <c r="L105" s="4">
        <f>IFERROR(VLOOKUP($B105,'Datos Infanto'!$G$3:$T$82,11,FALSE),0)</f>
        <v>0</v>
      </c>
      <c r="M105" s="4">
        <f>IFERROR(VLOOKUP($B105,'Datos Infanto'!$G$3:$T$82,12,FALSE),0)</f>
        <v>0</v>
      </c>
      <c r="N105" s="4">
        <f>IFERROR(VLOOKUP($B105,'Datos Infanto'!$G$3:$T$82,13,FALSE),0)</f>
        <v>0</v>
      </c>
      <c r="O105" s="20">
        <f t="shared" si="15"/>
        <v>0</v>
      </c>
    </row>
    <row r="106" spans="1:15" x14ac:dyDescent="0.25">
      <c r="A106" s="2" t="s">
        <v>108</v>
      </c>
      <c r="B106" s="2" t="s">
        <v>120</v>
      </c>
      <c r="C106" s="4">
        <f>IFERROR(VLOOKUP($B106,'Datos Infanto'!$G$3:$T$82,2,FALSE),0)</f>
        <v>0</v>
      </c>
      <c r="D106" s="4">
        <f>IFERROR(VLOOKUP($B106,'Datos Infanto'!$G$3:$T$82,3,FALSE),0)</f>
        <v>0</v>
      </c>
      <c r="E106" s="4">
        <f>IFERROR(VLOOKUP($B106,'Datos Infanto'!$G$3:$T$82,4,FALSE),0)</f>
        <v>0</v>
      </c>
      <c r="F106" s="4">
        <f>IFERROR(VLOOKUP($B106,'Datos Infanto'!$G$3:$T$82,5,FALSE),0)</f>
        <v>0</v>
      </c>
      <c r="G106" s="4">
        <f>IFERROR(VLOOKUP($B106,'Datos Infanto'!$G$3:$T$82,6,FALSE),0)</f>
        <v>0</v>
      </c>
      <c r="H106" s="4">
        <f>IFERROR(VLOOKUP($B106,'Datos Infanto'!$G$3:$T$82,7,FALSE),0)</f>
        <v>0</v>
      </c>
      <c r="I106" s="4">
        <f>IFERROR(VLOOKUP($B106,'Datos Infanto'!$G$3:$T$82,8,FALSE),0)</f>
        <v>0</v>
      </c>
      <c r="J106" s="4">
        <f>IFERROR(VLOOKUP($B106,'Datos Infanto'!$G$3:$T$82,9,FALSE),0)</f>
        <v>0</v>
      </c>
      <c r="K106" s="4">
        <f>IFERROR(VLOOKUP($B106,'Datos Infanto'!$G$3:$T$82,10,FALSE),0)</f>
        <v>0</v>
      </c>
      <c r="L106" s="4">
        <f>IFERROR(VLOOKUP($B106,'Datos Infanto'!$G$3:$T$82,11,FALSE),0)</f>
        <v>0</v>
      </c>
      <c r="M106" s="4">
        <f>IFERROR(VLOOKUP($B106,'Datos Infanto'!$G$3:$T$82,12,FALSE),0)</f>
        <v>0</v>
      </c>
      <c r="N106" s="4">
        <f>IFERROR(VLOOKUP($B106,'Datos Infanto'!$G$3:$T$82,13,FALSE),0)</f>
        <v>0</v>
      </c>
      <c r="O106" s="20">
        <f t="shared" si="15"/>
        <v>0</v>
      </c>
    </row>
    <row r="107" spans="1:15" x14ac:dyDescent="0.25">
      <c r="A107" s="2" t="s">
        <v>108</v>
      </c>
      <c r="B107" s="2" t="s">
        <v>121</v>
      </c>
      <c r="C107" s="4">
        <f>IFERROR(VLOOKUP($B107,'Datos Infanto'!$G$3:$T$82,2,FALSE),0)</f>
        <v>0</v>
      </c>
      <c r="D107" s="4">
        <f>IFERROR(VLOOKUP($B107,'Datos Infanto'!$G$3:$T$82,3,FALSE),0)</f>
        <v>0</v>
      </c>
      <c r="E107" s="4">
        <f>IFERROR(VLOOKUP($B107,'Datos Infanto'!$G$3:$T$82,4,FALSE),0)</f>
        <v>1</v>
      </c>
      <c r="F107" s="4">
        <f>IFERROR(VLOOKUP($B107,'Datos Infanto'!$G$3:$T$82,5,FALSE),0)</f>
        <v>0</v>
      </c>
      <c r="G107" s="4">
        <f>IFERROR(VLOOKUP($B107,'Datos Infanto'!$G$3:$T$82,6,FALSE),0)</f>
        <v>1</v>
      </c>
      <c r="H107" s="4">
        <f>IFERROR(VLOOKUP($B107,'Datos Infanto'!$G$3:$T$82,7,FALSE),0)</f>
        <v>0</v>
      </c>
      <c r="I107" s="4">
        <f>IFERROR(VLOOKUP($B107,'Datos Infanto'!$G$3:$T$82,8,FALSE),0)</f>
        <v>0</v>
      </c>
      <c r="J107" s="4">
        <f>IFERROR(VLOOKUP($B107,'Datos Infanto'!$G$3:$T$82,9,FALSE),0)</f>
        <v>0</v>
      </c>
      <c r="K107" s="4">
        <f>IFERROR(VLOOKUP($B107,'Datos Infanto'!$G$3:$T$82,10,FALSE),0)</f>
        <v>1</v>
      </c>
      <c r="L107" s="4">
        <f>IFERROR(VLOOKUP($B107,'Datos Infanto'!$G$3:$T$82,11,FALSE),0)</f>
        <v>0</v>
      </c>
      <c r="M107" s="4">
        <f>IFERROR(VLOOKUP($B107,'Datos Infanto'!$G$3:$T$82,12,FALSE),0)</f>
        <v>1</v>
      </c>
      <c r="N107" s="4">
        <f>IFERROR(VLOOKUP($B107,'Datos Infanto'!$G$3:$T$82,13,FALSE),0)</f>
        <v>0</v>
      </c>
      <c r="O107" s="20">
        <f t="shared" si="15"/>
        <v>4</v>
      </c>
    </row>
    <row r="108" spans="1:15" x14ac:dyDescent="0.25">
      <c r="A108" s="2" t="s">
        <v>108</v>
      </c>
      <c r="B108" s="2" t="s">
        <v>122</v>
      </c>
      <c r="C108" s="4">
        <f>IFERROR(VLOOKUP($B108,'Datos Infanto'!$G$3:$T$82,2,FALSE),0)</f>
        <v>0</v>
      </c>
      <c r="D108" s="4">
        <f>IFERROR(VLOOKUP($B108,'Datos Infanto'!$G$3:$T$82,3,FALSE),0)</f>
        <v>0</v>
      </c>
      <c r="E108" s="4">
        <f>IFERROR(VLOOKUP($B108,'Datos Infanto'!$G$3:$T$82,4,FALSE),0)</f>
        <v>0</v>
      </c>
      <c r="F108" s="4">
        <f>IFERROR(VLOOKUP($B108,'Datos Infanto'!$G$3:$T$82,5,FALSE),0)</f>
        <v>0</v>
      </c>
      <c r="G108" s="4">
        <f>IFERROR(VLOOKUP($B108,'Datos Infanto'!$G$3:$T$82,6,FALSE),0)</f>
        <v>0</v>
      </c>
      <c r="H108" s="4">
        <f>IFERROR(VLOOKUP($B108,'Datos Infanto'!$G$3:$T$82,7,FALSE),0)</f>
        <v>0</v>
      </c>
      <c r="I108" s="4">
        <f>IFERROR(VLOOKUP($B108,'Datos Infanto'!$G$3:$T$82,8,FALSE),0)</f>
        <v>3</v>
      </c>
      <c r="J108" s="4">
        <f>IFERROR(VLOOKUP($B108,'Datos Infanto'!$G$3:$T$82,9,FALSE),0)</f>
        <v>0</v>
      </c>
      <c r="K108" s="4">
        <f>IFERROR(VLOOKUP($B108,'Datos Infanto'!$G$3:$T$82,10,FALSE),0)</f>
        <v>0</v>
      </c>
      <c r="L108" s="4">
        <f>IFERROR(VLOOKUP($B108,'Datos Infanto'!$G$3:$T$82,11,FALSE),0)</f>
        <v>0</v>
      </c>
      <c r="M108" s="4">
        <f>IFERROR(VLOOKUP($B108,'Datos Infanto'!$G$3:$T$82,12,FALSE),0)</f>
        <v>0</v>
      </c>
      <c r="N108" s="4">
        <f>IFERROR(VLOOKUP($B108,'Datos Infanto'!$G$3:$T$82,13,FALSE),0)</f>
        <v>2</v>
      </c>
      <c r="O108" s="20">
        <f t="shared" si="15"/>
        <v>5</v>
      </c>
    </row>
    <row r="109" spans="1:15" x14ac:dyDescent="0.25">
      <c r="A109" s="2" t="s">
        <v>108</v>
      </c>
      <c r="B109" s="2" t="s">
        <v>123</v>
      </c>
      <c r="C109" s="4">
        <f>IFERROR(VLOOKUP($B109,'Datos Infanto'!$G$3:$T$82,2,FALSE),0)</f>
        <v>0</v>
      </c>
      <c r="D109" s="4">
        <f>IFERROR(VLOOKUP($B109,'Datos Infanto'!$G$3:$T$82,3,FALSE),0)</f>
        <v>1</v>
      </c>
      <c r="E109" s="4">
        <f>IFERROR(VLOOKUP($B109,'Datos Infanto'!$G$3:$T$82,4,FALSE),0)</f>
        <v>1</v>
      </c>
      <c r="F109" s="4">
        <f>IFERROR(VLOOKUP($B109,'Datos Infanto'!$G$3:$T$82,5,FALSE),0)</f>
        <v>1</v>
      </c>
      <c r="G109" s="4">
        <f>IFERROR(VLOOKUP($B109,'Datos Infanto'!$G$3:$T$82,6,FALSE),0)</f>
        <v>1</v>
      </c>
      <c r="H109" s="4">
        <f>IFERROR(VLOOKUP($B109,'Datos Infanto'!$G$3:$T$82,7,FALSE),0)</f>
        <v>1</v>
      </c>
      <c r="I109" s="4">
        <f>IFERROR(VLOOKUP($B109,'Datos Infanto'!$G$3:$T$82,8,FALSE),0)</f>
        <v>0</v>
      </c>
      <c r="J109" s="4">
        <f>IFERROR(VLOOKUP($B109,'Datos Infanto'!$G$3:$T$82,9,FALSE),0)</f>
        <v>1</v>
      </c>
      <c r="K109" s="4">
        <f>IFERROR(VLOOKUP($B109,'Datos Infanto'!$G$3:$T$82,10,FALSE),0)</f>
        <v>1</v>
      </c>
      <c r="L109" s="4">
        <f>IFERROR(VLOOKUP($B109,'Datos Infanto'!$G$3:$T$82,11,FALSE),0)</f>
        <v>0</v>
      </c>
      <c r="M109" s="4">
        <f>IFERROR(VLOOKUP($B109,'Datos Infanto'!$G$3:$T$82,12,FALSE),0)</f>
        <v>1</v>
      </c>
      <c r="N109" s="4">
        <f>IFERROR(VLOOKUP($B109,'Datos Infanto'!$G$3:$T$82,13,FALSE),0)</f>
        <v>0</v>
      </c>
      <c r="O109" s="20">
        <f t="shared" si="15"/>
        <v>8</v>
      </c>
    </row>
    <row r="110" spans="1:15" x14ac:dyDescent="0.25">
      <c r="A110" s="7" t="s">
        <v>108</v>
      </c>
      <c r="B110" s="2" t="s">
        <v>124</v>
      </c>
      <c r="C110" s="4">
        <f>IFERROR(VLOOKUP($B110,'Datos Infanto'!$G$3:$T$82,2,FALSE),0)</f>
        <v>0</v>
      </c>
      <c r="D110" s="4">
        <f>IFERROR(VLOOKUP($B110,'Datos Infanto'!$G$3:$T$82,3,FALSE),0)</f>
        <v>0</v>
      </c>
      <c r="E110" s="4">
        <f>IFERROR(VLOOKUP($B110,'Datos Infanto'!$G$3:$T$82,4,FALSE),0)</f>
        <v>0</v>
      </c>
      <c r="F110" s="4">
        <f>IFERROR(VLOOKUP($B110,'Datos Infanto'!$G$3:$T$82,5,FALSE),0)</f>
        <v>2</v>
      </c>
      <c r="G110" s="4">
        <f>IFERROR(VLOOKUP($B110,'Datos Infanto'!$G$3:$T$82,6,FALSE),0)</f>
        <v>0</v>
      </c>
      <c r="H110" s="4">
        <f>IFERROR(VLOOKUP($B110,'Datos Infanto'!$G$3:$T$82,7,FALSE),0)</f>
        <v>1</v>
      </c>
      <c r="I110" s="4">
        <f>IFERROR(VLOOKUP($B110,'Datos Infanto'!$G$3:$T$82,8,FALSE),0)</f>
        <v>0</v>
      </c>
      <c r="J110" s="4">
        <f>IFERROR(VLOOKUP($B110,'Datos Infanto'!$G$3:$T$82,9,FALSE),0)</f>
        <v>0</v>
      </c>
      <c r="K110" s="4">
        <f>IFERROR(VLOOKUP($B110,'Datos Infanto'!$G$3:$T$82,10,FALSE),0)</f>
        <v>3</v>
      </c>
      <c r="L110" s="4">
        <f>IFERROR(VLOOKUP($B110,'Datos Infanto'!$G$3:$T$82,11,FALSE),0)</f>
        <v>1</v>
      </c>
      <c r="M110" s="4">
        <f>IFERROR(VLOOKUP($B110,'Datos Infanto'!$G$3:$T$82,12,FALSE),0)</f>
        <v>1</v>
      </c>
      <c r="N110" s="4">
        <f>IFERROR(VLOOKUP($B110,'Datos Infanto'!$G$3:$T$82,13,FALSE),0)</f>
        <v>2</v>
      </c>
      <c r="O110" s="20">
        <f t="shared" si="15"/>
        <v>10</v>
      </c>
    </row>
    <row r="111" spans="1:15" ht="14.25" customHeight="1" x14ac:dyDescent="0.25">
      <c r="A111" s="7" t="s">
        <v>108</v>
      </c>
      <c r="B111" s="2" t="s">
        <v>125</v>
      </c>
      <c r="C111" s="4">
        <f>IFERROR(VLOOKUP($B111,'Datos Infanto'!$G$3:$T$82,2,FALSE),0)</f>
        <v>1</v>
      </c>
      <c r="D111" s="4">
        <f>IFERROR(VLOOKUP($B111,'Datos Infanto'!$G$3:$T$82,3,FALSE),0)</f>
        <v>0</v>
      </c>
      <c r="E111" s="4">
        <f>IFERROR(VLOOKUP($B111,'Datos Infanto'!$G$3:$T$82,4,FALSE),0)</f>
        <v>0</v>
      </c>
      <c r="F111" s="4">
        <f>IFERROR(VLOOKUP($B111,'Datos Infanto'!$G$3:$T$82,5,FALSE),0)</f>
        <v>0</v>
      </c>
      <c r="G111" s="4">
        <f>IFERROR(VLOOKUP($B111,'Datos Infanto'!$G$3:$T$82,6,FALSE),0)</f>
        <v>1</v>
      </c>
      <c r="H111" s="4">
        <f>IFERROR(VLOOKUP($B111,'Datos Infanto'!$G$3:$T$82,7,FALSE),0)</f>
        <v>0</v>
      </c>
      <c r="I111" s="4">
        <f>IFERROR(VLOOKUP($B111,'Datos Infanto'!$G$3:$T$82,8,FALSE),0)</f>
        <v>0</v>
      </c>
      <c r="J111" s="4">
        <f>IFERROR(VLOOKUP($B111,'Datos Infanto'!$G$3:$T$82,9,FALSE),0)</f>
        <v>0</v>
      </c>
      <c r="K111" s="4">
        <f>IFERROR(VLOOKUP($B111,'Datos Infanto'!$G$3:$T$82,10,FALSE),0)</f>
        <v>0</v>
      </c>
      <c r="L111" s="4">
        <f>IFERROR(VLOOKUP($B111,'Datos Infanto'!$G$3:$T$82,11,FALSE),0)</f>
        <v>0</v>
      </c>
      <c r="M111" s="4">
        <f>IFERROR(VLOOKUP($B111,'Datos Infanto'!$G$3:$T$82,12,FALSE),0)</f>
        <v>0</v>
      </c>
      <c r="N111" s="4">
        <f>IFERROR(VLOOKUP($B111,'Datos Infanto'!$G$3:$T$82,13,FALSE),0)</f>
        <v>0</v>
      </c>
      <c r="O111" s="20">
        <f t="shared" si="15"/>
        <v>2</v>
      </c>
    </row>
    <row r="112" spans="1:15" ht="14.25" customHeight="1" x14ac:dyDescent="0.25">
      <c r="A112" s="7" t="s">
        <v>108</v>
      </c>
      <c r="B112" s="2" t="s">
        <v>172</v>
      </c>
      <c r="C112" s="4">
        <f>IFERROR(VLOOKUP($B112,'Datos Infanto'!$G$3:$T$82,2,FALSE),0)</f>
        <v>1</v>
      </c>
      <c r="D112" s="4">
        <f>IFERROR(VLOOKUP($B112,'Datos Infanto'!$G$3:$T$82,3,FALSE),0)</f>
        <v>1</v>
      </c>
      <c r="E112" s="4">
        <f>IFERROR(VLOOKUP($B112,'Datos Infanto'!$G$3:$T$82,4,FALSE),0)</f>
        <v>0</v>
      </c>
      <c r="F112" s="4">
        <f>IFERROR(VLOOKUP($B112,'Datos Infanto'!$G$3:$T$82,5,FALSE),0)</f>
        <v>0</v>
      </c>
      <c r="G112" s="4">
        <f>IFERROR(VLOOKUP($B112,'Datos Infanto'!$G$3:$T$82,6,FALSE),0)</f>
        <v>3</v>
      </c>
      <c r="H112" s="4">
        <f>IFERROR(VLOOKUP($B112,'Datos Infanto'!$G$3:$T$82,7,FALSE),0)</f>
        <v>1</v>
      </c>
      <c r="I112" s="4">
        <f>IFERROR(VLOOKUP($B112,'Datos Infanto'!$G$3:$T$82,8,FALSE),0)</f>
        <v>0</v>
      </c>
      <c r="J112" s="4">
        <f>IFERROR(VLOOKUP($B112,'Datos Infanto'!$G$3:$T$82,9,FALSE),0)</f>
        <v>0</v>
      </c>
      <c r="K112" s="4">
        <f>IFERROR(VLOOKUP($B112,'Datos Infanto'!$G$3:$T$82,10,FALSE),0)</f>
        <v>1</v>
      </c>
      <c r="L112" s="4">
        <f>IFERROR(VLOOKUP($B112,'Datos Infanto'!$G$3:$T$82,11,FALSE),0)</f>
        <v>0</v>
      </c>
      <c r="M112" s="4">
        <f>IFERROR(VLOOKUP($B112,'Datos Infanto'!$G$3:$T$82,12,FALSE),0)</f>
        <v>0</v>
      </c>
      <c r="N112" s="4">
        <f>IFERROR(VLOOKUP($B112,'Datos Infanto'!$G$3:$T$82,13,FALSE),0)</f>
        <v>1</v>
      </c>
      <c r="O112" s="20">
        <f t="shared" si="15"/>
        <v>8</v>
      </c>
    </row>
    <row r="113" spans="1:15" ht="14.25" customHeight="1" thickBot="1" x14ac:dyDescent="0.3">
      <c r="A113" s="7" t="s">
        <v>108</v>
      </c>
      <c r="B113" s="2" t="s">
        <v>171</v>
      </c>
      <c r="C113" s="4">
        <f>IFERROR(VLOOKUP($B113,'Datos Infanto'!$G$3:$T$82,2,FALSE),0)</f>
        <v>0</v>
      </c>
      <c r="D113" s="4">
        <f>IFERROR(VLOOKUP($B113,'Datos Infanto'!$G$3:$T$82,3,FALSE),0)</f>
        <v>0</v>
      </c>
      <c r="E113" s="4">
        <f>IFERROR(VLOOKUP($B113,'Datos Infanto'!$G$3:$T$82,4,FALSE),0)</f>
        <v>0</v>
      </c>
      <c r="F113" s="4">
        <f>IFERROR(VLOOKUP($B113,'Datos Infanto'!$G$3:$T$82,5,FALSE),0)</f>
        <v>0</v>
      </c>
      <c r="G113" s="4">
        <f>IFERROR(VLOOKUP($B113,'Datos Infanto'!$G$3:$T$82,6,FALSE),0)</f>
        <v>0</v>
      </c>
      <c r="H113" s="4">
        <f>IFERROR(VLOOKUP($B113,'Datos Infanto'!$G$3:$T$82,7,FALSE),0)</f>
        <v>0</v>
      </c>
      <c r="I113" s="4">
        <f>IFERROR(VLOOKUP($B113,'Datos Infanto'!$G$3:$T$82,8,FALSE),0)</f>
        <v>0</v>
      </c>
      <c r="J113" s="4">
        <f>IFERROR(VLOOKUP($B113,'Datos Infanto'!$G$3:$T$82,9,FALSE),0)</f>
        <v>0</v>
      </c>
      <c r="K113" s="4">
        <f>IFERROR(VLOOKUP($B113,'Datos Infanto'!$G$3:$T$82,10,FALSE),0)</f>
        <v>0</v>
      </c>
      <c r="L113" s="4">
        <f>IFERROR(VLOOKUP($B113,'Datos Infanto'!$G$3:$T$82,11,FALSE),0)</f>
        <v>0</v>
      </c>
      <c r="M113" s="4">
        <f>IFERROR(VLOOKUP($B113,'Datos Infanto'!$G$3:$T$82,12,FALSE),0)</f>
        <v>0</v>
      </c>
      <c r="N113" s="4">
        <f>IFERROR(VLOOKUP($B113,'Datos Infanto'!$G$3:$T$82,13,FALSE),0)</f>
        <v>0</v>
      </c>
      <c r="O113" s="20">
        <f t="shared" si="15"/>
        <v>0</v>
      </c>
    </row>
    <row r="114" spans="1:15" ht="15.75" customHeight="1" thickBot="1" x14ac:dyDescent="0.3">
      <c r="A114" s="51" t="s">
        <v>246</v>
      </c>
      <c r="B114" s="52"/>
      <c r="C114" s="39">
        <f>SUM(C95:C111)</f>
        <v>4</v>
      </c>
      <c r="D114" s="40">
        <f>SUM(D95:D111)</f>
        <v>4</v>
      </c>
      <c r="E114" s="40">
        <f>SUM(E95:E111)</f>
        <v>6</v>
      </c>
      <c r="F114" s="40">
        <f>SUM(F95:F111)</f>
        <v>6</v>
      </c>
      <c r="G114" s="40">
        <f t="shared" ref="G114:O114" si="16">SUM(G95:G113)</f>
        <v>12</v>
      </c>
      <c r="H114" s="40">
        <f t="shared" si="16"/>
        <v>6</v>
      </c>
      <c r="I114" s="40">
        <f t="shared" si="16"/>
        <v>6</v>
      </c>
      <c r="J114" s="40">
        <f t="shared" si="16"/>
        <v>2</v>
      </c>
      <c r="K114" s="40">
        <f t="shared" si="16"/>
        <v>8</v>
      </c>
      <c r="L114" s="40">
        <f t="shared" si="16"/>
        <v>3</v>
      </c>
      <c r="M114" s="40">
        <f t="shared" si="16"/>
        <v>4</v>
      </c>
      <c r="N114" s="41">
        <f t="shared" si="16"/>
        <v>8</v>
      </c>
      <c r="O114" s="36">
        <f t="shared" si="16"/>
        <v>71</v>
      </c>
    </row>
    <row r="115" spans="1:15" x14ac:dyDescent="0.25">
      <c r="A115" s="2" t="s">
        <v>126</v>
      </c>
      <c r="B115" s="2" t="s">
        <v>127</v>
      </c>
      <c r="C115" s="4">
        <f>IFERROR(VLOOKUP($B115,'Datos Infanto'!$G$3:$T$82,2,FALSE),0)</f>
        <v>0</v>
      </c>
      <c r="D115" s="4">
        <f>IFERROR(VLOOKUP($B115,'Datos Infanto'!$G$3:$T$82,3,FALSE),0)</f>
        <v>0</v>
      </c>
      <c r="E115" s="4">
        <f>IFERROR(VLOOKUP($B115,'Datos Infanto'!$G$3:$T$82,4,FALSE),0)</f>
        <v>0</v>
      </c>
      <c r="F115" s="4">
        <f>IFERROR(VLOOKUP($B115,'Datos Infanto'!$G$3:$T$82,5,FALSE),0)</f>
        <v>0</v>
      </c>
      <c r="G115" s="4">
        <f>IFERROR(VLOOKUP($B115,'Datos Infanto'!$G$3:$T$82,6,FALSE),0)</f>
        <v>0</v>
      </c>
      <c r="H115" s="4">
        <f>IFERROR(VLOOKUP($B115,'Datos Infanto'!$G$3:$T$82,7,FALSE),0)</f>
        <v>0</v>
      </c>
      <c r="I115" s="4">
        <f>IFERROR(VLOOKUP($B115,'Datos Infanto'!$G$3:$T$82,8,FALSE),0)</f>
        <v>0</v>
      </c>
      <c r="J115" s="4">
        <f>IFERROR(VLOOKUP($B115,'Datos Infanto'!$G$3:$T$82,9,FALSE),0)</f>
        <v>0</v>
      </c>
      <c r="K115" s="4">
        <f>IFERROR(VLOOKUP($B115,'Datos Infanto'!$G$3:$T$82,10,FALSE),0)</f>
        <v>0</v>
      </c>
      <c r="L115" s="4">
        <f>IFERROR(VLOOKUP($B115,'Datos Infanto'!$G$3:$T$82,11,FALSE),0)</f>
        <v>0</v>
      </c>
      <c r="M115" s="4">
        <f>IFERROR(VLOOKUP($B115,'Datos Infanto'!$G$3:$T$82,12,FALSE),0)</f>
        <v>0</v>
      </c>
      <c r="N115" s="4">
        <f>IFERROR(VLOOKUP($B115,'Datos Infanto'!$G$3:$T$82,13,FALSE),0)</f>
        <v>0</v>
      </c>
      <c r="O115" s="20">
        <f t="shared" ref="O115:O126" si="17">SUM(C115:N115)</f>
        <v>0</v>
      </c>
    </row>
    <row r="116" spans="1:15" x14ac:dyDescent="0.25">
      <c r="A116" s="2" t="s">
        <v>126</v>
      </c>
      <c r="B116" s="2" t="s">
        <v>128</v>
      </c>
      <c r="C116" s="4">
        <f>IFERROR(VLOOKUP($B116,'Datos Infanto'!$G$3:$T$82,2,FALSE),0)</f>
        <v>0</v>
      </c>
      <c r="D116" s="4">
        <f>IFERROR(VLOOKUP($B116,'Datos Infanto'!$G$3:$T$82,3,FALSE),0)</f>
        <v>0</v>
      </c>
      <c r="E116" s="4">
        <f>IFERROR(VLOOKUP($B116,'Datos Infanto'!$G$3:$T$82,4,FALSE),0)</f>
        <v>0</v>
      </c>
      <c r="F116" s="4">
        <f>IFERROR(VLOOKUP($B116,'Datos Infanto'!$G$3:$T$82,5,FALSE),0)</f>
        <v>0</v>
      </c>
      <c r="G116" s="4">
        <f>IFERROR(VLOOKUP($B116,'Datos Infanto'!$G$3:$T$82,6,FALSE),0)</f>
        <v>0</v>
      </c>
      <c r="H116" s="4">
        <f>IFERROR(VLOOKUP($B116,'Datos Infanto'!$G$3:$T$82,7,FALSE),0)</f>
        <v>0</v>
      </c>
      <c r="I116" s="4">
        <f>IFERROR(VLOOKUP($B116,'Datos Infanto'!$G$3:$T$82,8,FALSE),0)</f>
        <v>0</v>
      </c>
      <c r="J116" s="4">
        <f>IFERROR(VLOOKUP($B116,'Datos Infanto'!$G$3:$T$82,9,FALSE),0)</f>
        <v>0</v>
      </c>
      <c r="K116" s="4">
        <f>IFERROR(VLOOKUP($B116,'Datos Infanto'!$G$3:$T$82,10,FALSE),0)</f>
        <v>0</v>
      </c>
      <c r="L116" s="4">
        <f>IFERROR(VLOOKUP($B116,'Datos Infanto'!$G$3:$T$82,11,FALSE),0)</f>
        <v>0</v>
      </c>
      <c r="M116" s="4">
        <f>IFERROR(VLOOKUP($B116,'Datos Infanto'!$G$3:$T$82,12,FALSE),0)</f>
        <v>0</v>
      </c>
      <c r="N116" s="4">
        <f>IFERROR(VLOOKUP($B116,'Datos Infanto'!$G$3:$T$82,13,FALSE),0)</f>
        <v>0</v>
      </c>
      <c r="O116" s="20">
        <f t="shared" si="17"/>
        <v>0</v>
      </c>
    </row>
    <row r="117" spans="1:15" x14ac:dyDescent="0.25">
      <c r="A117" s="2" t="s">
        <v>126</v>
      </c>
      <c r="B117" s="2" t="s">
        <v>129</v>
      </c>
      <c r="C117" s="4">
        <f>IFERROR(VLOOKUP($B117,'Datos Infanto'!$G$3:$T$82,2,FALSE),0)</f>
        <v>0</v>
      </c>
      <c r="D117" s="4">
        <f>IFERROR(VLOOKUP($B117,'Datos Infanto'!$G$3:$T$82,3,FALSE),0)</f>
        <v>0</v>
      </c>
      <c r="E117" s="4">
        <f>IFERROR(VLOOKUP($B117,'Datos Infanto'!$G$3:$T$82,4,FALSE),0)</f>
        <v>0</v>
      </c>
      <c r="F117" s="4">
        <f>IFERROR(VLOOKUP($B117,'Datos Infanto'!$G$3:$T$82,5,FALSE),0)</f>
        <v>0</v>
      </c>
      <c r="G117" s="4">
        <f>IFERROR(VLOOKUP($B117,'Datos Infanto'!$G$3:$T$82,6,FALSE),0)</f>
        <v>0</v>
      </c>
      <c r="H117" s="4">
        <f>IFERROR(VLOOKUP($B117,'Datos Infanto'!$G$3:$T$82,7,FALSE),0)</f>
        <v>0</v>
      </c>
      <c r="I117" s="4">
        <f>IFERROR(VLOOKUP($B117,'Datos Infanto'!$G$3:$T$82,8,FALSE),0)</f>
        <v>0</v>
      </c>
      <c r="J117" s="4">
        <f>IFERROR(VLOOKUP($B117,'Datos Infanto'!$G$3:$T$82,9,FALSE),0)</f>
        <v>0</v>
      </c>
      <c r="K117" s="4">
        <f>IFERROR(VLOOKUP($B117,'Datos Infanto'!$G$3:$T$82,10,FALSE),0)</f>
        <v>0</v>
      </c>
      <c r="L117" s="4">
        <f>IFERROR(VLOOKUP($B117,'Datos Infanto'!$G$3:$T$82,11,FALSE),0)</f>
        <v>0</v>
      </c>
      <c r="M117" s="4">
        <f>IFERROR(VLOOKUP($B117,'Datos Infanto'!$G$3:$T$82,12,FALSE),0)</f>
        <v>0</v>
      </c>
      <c r="N117" s="4">
        <f>IFERROR(VLOOKUP($B117,'Datos Infanto'!$G$3:$T$82,13,FALSE),0)</f>
        <v>0</v>
      </c>
      <c r="O117" s="20">
        <f t="shared" si="17"/>
        <v>0</v>
      </c>
    </row>
    <row r="118" spans="1:15" x14ac:dyDescent="0.25">
      <c r="A118" s="2" t="s">
        <v>126</v>
      </c>
      <c r="B118" s="2" t="s">
        <v>130</v>
      </c>
      <c r="C118" s="4">
        <f>IFERROR(VLOOKUP($B118,'Datos Infanto'!$G$3:$T$82,2,FALSE),0)</f>
        <v>0</v>
      </c>
      <c r="D118" s="4">
        <f>IFERROR(VLOOKUP($B118,'Datos Infanto'!$G$3:$T$82,3,FALSE),0)</f>
        <v>0</v>
      </c>
      <c r="E118" s="4">
        <f>IFERROR(VLOOKUP($B118,'Datos Infanto'!$G$3:$T$82,4,FALSE),0)</f>
        <v>0</v>
      </c>
      <c r="F118" s="4">
        <f>IFERROR(VLOOKUP($B118,'Datos Infanto'!$G$3:$T$82,5,FALSE),0)</f>
        <v>0</v>
      </c>
      <c r="G118" s="4">
        <f>IFERROR(VLOOKUP($B118,'Datos Infanto'!$G$3:$T$82,6,FALSE),0)</f>
        <v>0</v>
      </c>
      <c r="H118" s="4">
        <f>IFERROR(VLOOKUP($B118,'Datos Infanto'!$G$3:$T$82,7,FALSE),0)</f>
        <v>0</v>
      </c>
      <c r="I118" s="4">
        <f>IFERROR(VLOOKUP($B118,'Datos Infanto'!$G$3:$T$82,8,FALSE),0)</f>
        <v>0</v>
      </c>
      <c r="J118" s="4">
        <f>IFERROR(VLOOKUP($B118,'Datos Infanto'!$G$3:$T$82,9,FALSE),0)</f>
        <v>0</v>
      </c>
      <c r="K118" s="4">
        <f>IFERROR(VLOOKUP($B118,'Datos Infanto'!$G$3:$T$82,10,FALSE),0)</f>
        <v>0</v>
      </c>
      <c r="L118" s="4">
        <f>IFERROR(VLOOKUP($B118,'Datos Infanto'!$G$3:$T$82,11,FALSE),0)</f>
        <v>0</v>
      </c>
      <c r="M118" s="4">
        <f>IFERROR(VLOOKUP($B118,'Datos Infanto'!$G$3:$T$82,12,FALSE),0)</f>
        <v>0</v>
      </c>
      <c r="N118" s="4">
        <f>IFERROR(VLOOKUP($B118,'Datos Infanto'!$G$3:$T$82,13,FALSE),0)</f>
        <v>0</v>
      </c>
      <c r="O118" s="20">
        <f t="shared" si="17"/>
        <v>0</v>
      </c>
    </row>
    <row r="119" spans="1:15" x14ac:dyDescent="0.25">
      <c r="A119" s="2" t="s">
        <v>126</v>
      </c>
      <c r="B119" s="2" t="s">
        <v>131</v>
      </c>
      <c r="C119" s="4">
        <f>IFERROR(VLOOKUP($B119,'Datos Infanto'!$G$3:$T$82,2,FALSE),0)</f>
        <v>0</v>
      </c>
      <c r="D119" s="4">
        <f>IFERROR(VLOOKUP($B119,'Datos Infanto'!$G$3:$T$82,3,FALSE),0)</f>
        <v>0</v>
      </c>
      <c r="E119" s="4">
        <f>IFERROR(VLOOKUP($B119,'Datos Infanto'!$G$3:$T$82,4,FALSE),0)</f>
        <v>0</v>
      </c>
      <c r="F119" s="4">
        <f>IFERROR(VLOOKUP($B119,'Datos Infanto'!$G$3:$T$82,5,FALSE),0)</f>
        <v>0</v>
      </c>
      <c r="G119" s="4">
        <f>IFERROR(VLOOKUP($B119,'Datos Infanto'!$G$3:$T$82,6,FALSE),0)</f>
        <v>0</v>
      </c>
      <c r="H119" s="4">
        <f>IFERROR(VLOOKUP($B119,'Datos Infanto'!$G$3:$T$82,7,FALSE),0)</f>
        <v>0</v>
      </c>
      <c r="I119" s="4">
        <f>IFERROR(VLOOKUP($B119,'Datos Infanto'!$G$3:$T$82,8,FALSE),0)</f>
        <v>1</v>
      </c>
      <c r="J119" s="4">
        <f>IFERROR(VLOOKUP($B119,'Datos Infanto'!$G$3:$T$82,9,FALSE),0)</f>
        <v>0</v>
      </c>
      <c r="K119" s="4">
        <f>IFERROR(VLOOKUP($B119,'Datos Infanto'!$G$3:$T$82,10,FALSE),0)</f>
        <v>0</v>
      </c>
      <c r="L119" s="4">
        <f>IFERROR(VLOOKUP($B119,'Datos Infanto'!$G$3:$T$82,11,FALSE),0)</f>
        <v>0</v>
      </c>
      <c r="M119" s="4">
        <f>IFERROR(VLOOKUP($B119,'Datos Infanto'!$G$3:$T$82,12,FALSE),0)</f>
        <v>0</v>
      </c>
      <c r="N119" s="4">
        <f>IFERROR(VLOOKUP($B119,'Datos Infanto'!$G$3:$T$82,13,FALSE),0)</f>
        <v>0</v>
      </c>
      <c r="O119" s="20">
        <f t="shared" si="17"/>
        <v>1</v>
      </c>
    </row>
    <row r="120" spans="1:15" x14ac:dyDescent="0.25">
      <c r="A120" s="2" t="s">
        <v>126</v>
      </c>
      <c r="B120" s="2" t="s">
        <v>132</v>
      </c>
      <c r="C120" s="4">
        <f>IFERROR(VLOOKUP($B120,'Datos Infanto'!$G$3:$T$82,2,FALSE),0)</f>
        <v>0</v>
      </c>
      <c r="D120" s="4">
        <f>IFERROR(VLOOKUP($B120,'Datos Infanto'!$G$3:$T$82,3,FALSE),0)</f>
        <v>0</v>
      </c>
      <c r="E120" s="4">
        <f>IFERROR(VLOOKUP($B120,'Datos Infanto'!$G$3:$T$82,4,FALSE),0)</f>
        <v>0</v>
      </c>
      <c r="F120" s="4">
        <f>IFERROR(VLOOKUP($B120,'Datos Infanto'!$G$3:$T$82,5,FALSE),0)</f>
        <v>0</v>
      </c>
      <c r="G120" s="4">
        <f>IFERROR(VLOOKUP($B120,'Datos Infanto'!$G$3:$T$82,6,FALSE),0)</f>
        <v>0</v>
      </c>
      <c r="H120" s="4">
        <f>IFERROR(VLOOKUP($B120,'Datos Infanto'!$G$3:$T$82,7,FALSE),0)</f>
        <v>0</v>
      </c>
      <c r="I120" s="4">
        <f>IFERROR(VLOOKUP($B120,'Datos Infanto'!$G$3:$T$82,8,FALSE),0)</f>
        <v>0</v>
      </c>
      <c r="J120" s="4">
        <f>IFERROR(VLOOKUP($B120,'Datos Infanto'!$G$3:$T$82,9,FALSE),0)</f>
        <v>0</v>
      </c>
      <c r="K120" s="4">
        <f>IFERROR(VLOOKUP($B120,'Datos Infanto'!$G$3:$T$82,10,FALSE),0)</f>
        <v>0</v>
      </c>
      <c r="L120" s="4">
        <f>IFERROR(VLOOKUP($B120,'Datos Infanto'!$G$3:$T$82,11,FALSE),0)</f>
        <v>0</v>
      </c>
      <c r="M120" s="4">
        <f>IFERROR(VLOOKUP($B120,'Datos Infanto'!$G$3:$T$82,12,FALSE),0)</f>
        <v>0</v>
      </c>
      <c r="N120" s="4">
        <f>IFERROR(VLOOKUP($B120,'Datos Infanto'!$G$3:$T$82,13,FALSE),0)</f>
        <v>0</v>
      </c>
      <c r="O120" s="20">
        <f t="shared" si="17"/>
        <v>0</v>
      </c>
    </row>
    <row r="121" spans="1:15" x14ac:dyDescent="0.25">
      <c r="A121" s="2" t="s">
        <v>126</v>
      </c>
      <c r="B121" s="2" t="s">
        <v>133</v>
      </c>
      <c r="C121" s="4">
        <f>IFERROR(VLOOKUP($B121,'Datos Infanto'!$G$3:$T$82,2,FALSE),0)</f>
        <v>1</v>
      </c>
      <c r="D121" s="4">
        <f>IFERROR(VLOOKUP($B121,'Datos Infanto'!$G$3:$T$82,3,FALSE),0)</f>
        <v>1</v>
      </c>
      <c r="E121" s="4">
        <f>IFERROR(VLOOKUP($B121,'Datos Infanto'!$G$3:$T$82,4,FALSE),0)</f>
        <v>1</v>
      </c>
      <c r="F121" s="4">
        <f>IFERROR(VLOOKUP($B121,'Datos Infanto'!$G$3:$T$82,5,FALSE),0)</f>
        <v>0</v>
      </c>
      <c r="G121" s="4">
        <f>IFERROR(VLOOKUP($B121,'Datos Infanto'!$G$3:$T$82,6,FALSE),0)</f>
        <v>1</v>
      </c>
      <c r="H121" s="4">
        <f>IFERROR(VLOOKUP($B121,'Datos Infanto'!$G$3:$T$82,7,FALSE),0)</f>
        <v>1</v>
      </c>
      <c r="I121" s="4">
        <f>IFERROR(VLOOKUP($B121,'Datos Infanto'!$G$3:$T$82,8,FALSE),0)</f>
        <v>0</v>
      </c>
      <c r="J121" s="4">
        <f>IFERROR(VLOOKUP($B121,'Datos Infanto'!$G$3:$T$82,9,FALSE),0)</f>
        <v>0</v>
      </c>
      <c r="K121" s="4">
        <f>IFERROR(VLOOKUP($B121,'Datos Infanto'!$G$3:$T$82,10,FALSE),0)</f>
        <v>1</v>
      </c>
      <c r="L121" s="4">
        <f>IFERROR(VLOOKUP($B121,'Datos Infanto'!$G$3:$T$82,11,FALSE),0)</f>
        <v>0</v>
      </c>
      <c r="M121" s="4">
        <f>IFERROR(VLOOKUP($B121,'Datos Infanto'!$G$3:$T$82,12,FALSE),0)</f>
        <v>1</v>
      </c>
      <c r="N121" s="4">
        <f>IFERROR(VLOOKUP($B121,'Datos Infanto'!$G$3:$T$82,13,FALSE),0)</f>
        <v>1</v>
      </c>
      <c r="O121" s="20">
        <f t="shared" si="17"/>
        <v>8</v>
      </c>
    </row>
    <row r="122" spans="1:15" x14ac:dyDescent="0.25">
      <c r="A122" s="2" t="s">
        <v>126</v>
      </c>
      <c r="B122" s="2" t="s">
        <v>134</v>
      </c>
      <c r="C122" s="4">
        <f>IFERROR(VLOOKUP($B122,'Datos Infanto'!$G$3:$T$82,2,FALSE),0)</f>
        <v>0</v>
      </c>
      <c r="D122" s="4">
        <f>IFERROR(VLOOKUP($B122,'Datos Infanto'!$G$3:$T$82,3,FALSE),0)</f>
        <v>0</v>
      </c>
      <c r="E122" s="4">
        <f>IFERROR(VLOOKUP($B122,'Datos Infanto'!$G$3:$T$82,4,FALSE),0)</f>
        <v>0</v>
      </c>
      <c r="F122" s="4">
        <f>IFERROR(VLOOKUP($B122,'Datos Infanto'!$G$3:$T$82,5,FALSE),0)</f>
        <v>0</v>
      </c>
      <c r="G122" s="4">
        <f>IFERROR(VLOOKUP($B122,'Datos Infanto'!$G$3:$T$82,6,FALSE),0)</f>
        <v>0</v>
      </c>
      <c r="H122" s="4">
        <f>IFERROR(VLOOKUP($B122,'Datos Infanto'!$G$3:$T$82,7,FALSE),0)</f>
        <v>0</v>
      </c>
      <c r="I122" s="4">
        <f>IFERROR(VLOOKUP($B122,'Datos Infanto'!$G$3:$T$82,8,FALSE),0)</f>
        <v>0</v>
      </c>
      <c r="J122" s="4">
        <f>IFERROR(VLOOKUP($B122,'Datos Infanto'!$G$3:$T$82,9,FALSE),0)</f>
        <v>0</v>
      </c>
      <c r="K122" s="4">
        <f>IFERROR(VLOOKUP($B122,'Datos Infanto'!$G$3:$T$82,10,FALSE),0)</f>
        <v>0</v>
      </c>
      <c r="L122" s="4">
        <f>IFERROR(VLOOKUP($B122,'Datos Infanto'!$G$3:$T$82,11,FALSE),0)</f>
        <v>0</v>
      </c>
      <c r="M122" s="4">
        <f>IFERROR(VLOOKUP($B122,'Datos Infanto'!$G$3:$T$82,12,FALSE),0)</f>
        <v>0</v>
      </c>
      <c r="N122" s="4">
        <f>IFERROR(VLOOKUP($B122,'Datos Infanto'!$G$3:$T$82,13,FALSE),0)</f>
        <v>0</v>
      </c>
      <c r="O122" s="20">
        <f t="shared" si="17"/>
        <v>0</v>
      </c>
    </row>
    <row r="123" spans="1:15" x14ac:dyDescent="0.25">
      <c r="A123" s="2" t="s">
        <v>126</v>
      </c>
      <c r="B123" s="2" t="s">
        <v>135</v>
      </c>
      <c r="C123" s="4">
        <f>IFERROR(VLOOKUP($B123,'Datos Infanto'!$G$3:$T$82,2,FALSE),0)</f>
        <v>0</v>
      </c>
      <c r="D123" s="4">
        <f>IFERROR(VLOOKUP($B123,'Datos Infanto'!$G$3:$T$82,3,FALSE),0)</f>
        <v>0</v>
      </c>
      <c r="E123" s="4">
        <f>IFERROR(VLOOKUP($B123,'Datos Infanto'!$G$3:$T$82,4,FALSE),0)</f>
        <v>0</v>
      </c>
      <c r="F123" s="4">
        <f>IFERROR(VLOOKUP($B123,'Datos Infanto'!$G$3:$T$82,5,FALSE),0)</f>
        <v>0</v>
      </c>
      <c r="G123" s="4">
        <f>IFERROR(VLOOKUP($B123,'Datos Infanto'!$G$3:$T$82,6,FALSE),0)</f>
        <v>0</v>
      </c>
      <c r="H123" s="4">
        <f>IFERROR(VLOOKUP($B123,'Datos Infanto'!$G$3:$T$82,7,FALSE),0)</f>
        <v>0</v>
      </c>
      <c r="I123" s="4">
        <f>IFERROR(VLOOKUP($B123,'Datos Infanto'!$G$3:$T$82,8,FALSE),0)</f>
        <v>0</v>
      </c>
      <c r="J123" s="4">
        <f>IFERROR(VLOOKUP($B123,'Datos Infanto'!$G$3:$T$82,9,FALSE),0)</f>
        <v>0</v>
      </c>
      <c r="K123" s="4">
        <f>IFERROR(VLOOKUP($B123,'Datos Infanto'!$G$3:$T$82,10,FALSE),0)</f>
        <v>0</v>
      </c>
      <c r="L123" s="4">
        <f>IFERROR(VLOOKUP($B123,'Datos Infanto'!$G$3:$T$82,11,FALSE),0)</f>
        <v>0</v>
      </c>
      <c r="M123" s="4">
        <f>IFERROR(VLOOKUP($B123,'Datos Infanto'!$G$3:$T$82,12,FALSE),0)</f>
        <v>0</v>
      </c>
      <c r="N123" s="4">
        <f>IFERROR(VLOOKUP($B123,'Datos Infanto'!$G$3:$T$82,13,FALSE),0)</f>
        <v>0</v>
      </c>
      <c r="O123" s="20">
        <f t="shared" si="17"/>
        <v>0</v>
      </c>
    </row>
    <row r="124" spans="1:15" x14ac:dyDescent="0.25">
      <c r="A124" s="2" t="s">
        <v>126</v>
      </c>
      <c r="B124" s="2" t="s">
        <v>136</v>
      </c>
      <c r="C124" s="4">
        <f>IFERROR(VLOOKUP($B124,'Datos Infanto'!$G$3:$T$82,2,FALSE),0)</f>
        <v>0</v>
      </c>
      <c r="D124" s="4">
        <f>IFERROR(VLOOKUP($B124,'Datos Infanto'!$G$3:$T$82,3,FALSE),0)</f>
        <v>0</v>
      </c>
      <c r="E124" s="4">
        <f>IFERROR(VLOOKUP($B124,'Datos Infanto'!$G$3:$T$82,4,FALSE),0)</f>
        <v>0</v>
      </c>
      <c r="F124" s="4">
        <f>IFERROR(VLOOKUP($B124,'Datos Infanto'!$G$3:$T$82,5,FALSE),0)</f>
        <v>0</v>
      </c>
      <c r="G124" s="4">
        <f>IFERROR(VLOOKUP($B124,'Datos Infanto'!$G$3:$T$82,6,FALSE),0)</f>
        <v>0</v>
      </c>
      <c r="H124" s="4">
        <f>IFERROR(VLOOKUP($B124,'Datos Infanto'!$G$3:$T$82,7,FALSE),0)</f>
        <v>0</v>
      </c>
      <c r="I124" s="4">
        <f>IFERROR(VLOOKUP($B124,'Datos Infanto'!$G$3:$T$82,8,FALSE),0)</f>
        <v>0</v>
      </c>
      <c r="J124" s="4">
        <f>IFERROR(VLOOKUP($B124,'Datos Infanto'!$G$3:$T$82,9,FALSE),0)</f>
        <v>0</v>
      </c>
      <c r="K124" s="4">
        <f>IFERROR(VLOOKUP($B124,'Datos Infanto'!$G$3:$T$82,10,FALSE),0)</f>
        <v>0</v>
      </c>
      <c r="L124" s="4">
        <f>IFERROR(VLOOKUP($B124,'Datos Infanto'!$G$3:$T$82,11,FALSE),0)</f>
        <v>0</v>
      </c>
      <c r="M124" s="4">
        <f>IFERROR(VLOOKUP($B124,'Datos Infanto'!$G$3:$T$82,12,FALSE),0)</f>
        <v>0</v>
      </c>
      <c r="N124" s="4">
        <f>IFERROR(VLOOKUP($B124,'Datos Infanto'!$G$3:$T$82,13,FALSE),0)</f>
        <v>0</v>
      </c>
      <c r="O124" s="20">
        <f t="shared" si="17"/>
        <v>0</v>
      </c>
    </row>
    <row r="125" spans="1:15" x14ac:dyDescent="0.25">
      <c r="A125" s="2" t="s">
        <v>126</v>
      </c>
      <c r="B125" s="2" t="s">
        <v>137</v>
      </c>
      <c r="C125" s="4">
        <f>IFERROR(VLOOKUP($B125,'Datos Infanto'!$G$3:$T$82,2,FALSE),0)</f>
        <v>0</v>
      </c>
      <c r="D125" s="4">
        <f>IFERROR(VLOOKUP($B125,'Datos Infanto'!$G$3:$T$82,3,FALSE),0)</f>
        <v>0</v>
      </c>
      <c r="E125" s="4">
        <f>IFERROR(VLOOKUP($B125,'Datos Infanto'!$G$3:$T$82,4,FALSE),0)</f>
        <v>0</v>
      </c>
      <c r="F125" s="4">
        <f>IFERROR(VLOOKUP($B125,'Datos Infanto'!$G$3:$T$82,5,FALSE),0)</f>
        <v>0</v>
      </c>
      <c r="G125" s="4">
        <f>IFERROR(VLOOKUP($B125,'Datos Infanto'!$G$3:$T$82,6,FALSE),0)</f>
        <v>0</v>
      </c>
      <c r="H125" s="4">
        <f>IFERROR(VLOOKUP($B125,'Datos Infanto'!$G$3:$T$82,7,FALSE),0)</f>
        <v>0</v>
      </c>
      <c r="I125" s="4">
        <f>IFERROR(VLOOKUP($B125,'Datos Infanto'!$G$3:$T$82,8,FALSE),0)</f>
        <v>0</v>
      </c>
      <c r="J125" s="4">
        <f>IFERROR(VLOOKUP($B125,'Datos Infanto'!$G$3:$T$82,9,FALSE),0)</f>
        <v>0</v>
      </c>
      <c r="K125" s="4">
        <f>IFERROR(VLOOKUP($B125,'Datos Infanto'!$G$3:$T$82,10,FALSE),0)</f>
        <v>0</v>
      </c>
      <c r="L125" s="4">
        <f>IFERROR(VLOOKUP($B125,'Datos Infanto'!$G$3:$T$82,11,FALSE),0)</f>
        <v>0</v>
      </c>
      <c r="M125" s="4">
        <f>IFERROR(VLOOKUP($B125,'Datos Infanto'!$G$3:$T$82,12,FALSE),0)</f>
        <v>0</v>
      </c>
      <c r="N125" s="4">
        <f>IFERROR(VLOOKUP($B125,'Datos Infanto'!$G$3:$T$82,13,FALSE),0)</f>
        <v>0</v>
      </c>
      <c r="O125" s="20">
        <f t="shared" si="17"/>
        <v>0</v>
      </c>
    </row>
    <row r="126" spans="1:15" ht="15.75" thickBot="1" x14ac:dyDescent="0.3">
      <c r="A126" s="2" t="s">
        <v>126</v>
      </c>
      <c r="B126" s="2" t="s">
        <v>138</v>
      </c>
      <c r="C126" s="4">
        <f>IFERROR(VLOOKUP($B126,'Datos Infanto'!$G$3:$T$82,2,FALSE),0)</f>
        <v>0</v>
      </c>
      <c r="D126" s="4">
        <f>IFERROR(VLOOKUP($B126,'Datos Infanto'!$G$3:$T$82,3,FALSE),0)</f>
        <v>0</v>
      </c>
      <c r="E126" s="4">
        <f>IFERROR(VLOOKUP($B126,'Datos Infanto'!$G$3:$T$82,4,FALSE),0)</f>
        <v>0</v>
      </c>
      <c r="F126" s="4">
        <f>IFERROR(VLOOKUP($B126,'Datos Infanto'!$G$3:$T$82,5,FALSE),0)</f>
        <v>0</v>
      </c>
      <c r="G126" s="4">
        <f>IFERROR(VLOOKUP($B126,'Datos Infanto'!$G$3:$T$82,6,FALSE),0)</f>
        <v>0</v>
      </c>
      <c r="H126" s="4">
        <f>IFERROR(VLOOKUP($B126,'Datos Infanto'!$G$3:$T$82,7,FALSE),0)</f>
        <v>0</v>
      </c>
      <c r="I126" s="4">
        <f>IFERROR(VLOOKUP($B126,'Datos Infanto'!$G$3:$T$82,8,FALSE),0)</f>
        <v>0</v>
      </c>
      <c r="J126" s="4">
        <f>IFERROR(VLOOKUP($B126,'Datos Infanto'!$G$3:$T$82,9,FALSE),0)</f>
        <v>0</v>
      </c>
      <c r="K126" s="4">
        <f>IFERROR(VLOOKUP($B126,'Datos Infanto'!$G$3:$T$82,10,FALSE),0)</f>
        <v>0</v>
      </c>
      <c r="L126" s="4">
        <f>IFERROR(VLOOKUP($B126,'Datos Infanto'!$G$3:$T$82,11,FALSE),0)</f>
        <v>0</v>
      </c>
      <c r="M126" s="4">
        <f>IFERROR(VLOOKUP($B126,'Datos Infanto'!$G$3:$T$82,12,FALSE),0)</f>
        <v>0</v>
      </c>
      <c r="N126" s="4">
        <f>IFERROR(VLOOKUP($B126,'Datos Infanto'!$G$3:$T$82,13,FALSE),0)</f>
        <v>0</v>
      </c>
      <c r="O126" s="20">
        <f t="shared" si="17"/>
        <v>0</v>
      </c>
    </row>
    <row r="127" spans="1:15" ht="15.75" thickBot="1" x14ac:dyDescent="0.3">
      <c r="A127" s="51" t="s">
        <v>247</v>
      </c>
      <c r="B127" s="52"/>
      <c r="C127" s="49">
        <f>SUM(C115:C126)</f>
        <v>1</v>
      </c>
      <c r="D127" s="47">
        <f>SUM(D115:D126)</f>
        <v>1</v>
      </c>
      <c r="E127" s="47">
        <f>SUM(E115:E126)</f>
        <v>1</v>
      </c>
      <c r="F127" s="47">
        <f>SUM(F115:F126)</f>
        <v>0</v>
      </c>
      <c r="G127" s="47">
        <f t="shared" ref="G127:O127" si="18">SUM(G115:G126)</f>
        <v>1</v>
      </c>
      <c r="H127" s="47">
        <f t="shared" si="18"/>
        <v>1</v>
      </c>
      <c r="I127" s="47">
        <f t="shared" si="18"/>
        <v>1</v>
      </c>
      <c r="J127" s="47">
        <f t="shared" si="18"/>
        <v>0</v>
      </c>
      <c r="K127" s="47">
        <f t="shared" si="18"/>
        <v>1</v>
      </c>
      <c r="L127" s="47">
        <f t="shared" si="18"/>
        <v>0</v>
      </c>
      <c r="M127" s="47">
        <f t="shared" si="18"/>
        <v>1</v>
      </c>
      <c r="N127" s="48">
        <f>SUM(N115:N126)</f>
        <v>1</v>
      </c>
      <c r="O127" s="36">
        <f t="shared" si="18"/>
        <v>9</v>
      </c>
    </row>
    <row r="128" spans="1:15" x14ac:dyDescent="0.25">
      <c r="A128" s="2" t="s">
        <v>139</v>
      </c>
      <c r="B128" s="2" t="s">
        <v>140</v>
      </c>
      <c r="C128" s="4">
        <f>IFERROR(VLOOKUP($B128,'Datos Infanto'!$G$3:$T$82,2,FALSE),0)</f>
        <v>0</v>
      </c>
      <c r="D128" s="4">
        <f>IFERROR(VLOOKUP($B128,'Datos Infanto'!$G$3:$T$82,3,FALSE),0)</f>
        <v>1</v>
      </c>
      <c r="E128" s="4">
        <f>IFERROR(VLOOKUP($B128,'Datos Infanto'!$G$3:$T$82,4,FALSE),0)</f>
        <v>0</v>
      </c>
      <c r="F128" s="4">
        <f>IFERROR(VLOOKUP($B128,'Datos Infanto'!$G$3:$T$82,5,FALSE),0)</f>
        <v>0</v>
      </c>
      <c r="G128" s="4">
        <f>IFERROR(VLOOKUP($B128,'Datos Infanto'!$G$3:$T$82,6,FALSE),0)</f>
        <v>0</v>
      </c>
      <c r="H128" s="4">
        <f>IFERROR(VLOOKUP($B128,'Datos Infanto'!$G$3:$T$82,7,FALSE),0)</f>
        <v>0</v>
      </c>
      <c r="I128" s="4">
        <f>IFERROR(VLOOKUP($B128,'Datos Infanto'!$G$3:$T$82,8,FALSE),0)</f>
        <v>0</v>
      </c>
      <c r="J128" s="4">
        <f>IFERROR(VLOOKUP($B128,'Datos Infanto'!$G$3:$T$82,9,FALSE),0)</f>
        <v>0</v>
      </c>
      <c r="K128" s="4">
        <f>IFERROR(VLOOKUP($B128,'Datos Infanto'!$G$3:$T$82,10,FALSE),0)</f>
        <v>0</v>
      </c>
      <c r="L128" s="4">
        <f>IFERROR(VLOOKUP($B128,'Datos Infanto'!$G$3:$T$82,11,FALSE),0)</f>
        <v>0</v>
      </c>
      <c r="M128" s="4">
        <f>IFERROR(VLOOKUP($B128,'Datos Infanto'!$G$3:$T$82,12,FALSE),0)</f>
        <v>0</v>
      </c>
      <c r="N128" s="4">
        <f>IFERROR(VLOOKUP($B128,'Datos Infanto'!$G$3:$T$82,13,FALSE),0)</f>
        <v>1</v>
      </c>
      <c r="O128" s="20">
        <f t="shared" ref="O128:O140" si="19">SUM(C128:N128)</f>
        <v>2</v>
      </c>
    </row>
    <row r="129" spans="1:15" x14ac:dyDescent="0.25">
      <c r="A129" s="2" t="s">
        <v>139</v>
      </c>
      <c r="B129" s="2" t="s">
        <v>141</v>
      </c>
      <c r="C129" s="4">
        <f>IFERROR(VLOOKUP($B129,'Datos Infanto'!$G$3:$T$82,2,FALSE),0)</f>
        <v>1</v>
      </c>
      <c r="D129" s="4">
        <f>IFERROR(VLOOKUP($B129,'Datos Infanto'!$G$3:$T$82,3,FALSE),0)</f>
        <v>0</v>
      </c>
      <c r="E129" s="4">
        <f>IFERROR(VLOOKUP($B129,'Datos Infanto'!$G$3:$T$82,4,FALSE),0)</f>
        <v>1</v>
      </c>
      <c r="F129" s="4">
        <f>IFERROR(VLOOKUP($B129,'Datos Infanto'!$G$3:$T$82,5,FALSE),0)</f>
        <v>0</v>
      </c>
      <c r="G129" s="4">
        <f>IFERROR(VLOOKUP($B129,'Datos Infanto'!$G$3:$T$82,6,FALSE),0)</f>
        <v>0</v>
      </c>
      <c r="H129" s="4">
        <f>IFERROR(VLOOKUP($B129,'Datos Infanto'!$G$3:$T$82,7,FALSE),0)</f>
        <v>1</v>
      </c>
      <c r="I129" s="4">
        <f>IFERROR(VLOOKUP($B129,'Datos Infanto'!$G$3:$T$82,8,FALSE),0)</f>
        <v>1</v>
      </c>
      <c r="J129" s="4">
        <f>IFERROR(VLOOKUP($B129,'Datos Infanto'!$G$3:$T$82,9,FALSE),0)</f>
        <v>1</v>
      </c>
      <c r="K129" s="4">
        <f>IFERROR(VLOOKUP($B129,'Datos Infanto'!$G$3:$T$82,10,FALSE),0)</f>
        <v>0</v>
      </c>
      <c r="L129" s="4">
        <f>IFERROR(VLOOKUP($B129,'Datos Infanto'!$G$3:$T$82,11,FALSE),0)</f>
        <v>1</v>
      </c>
      <c r="M129" s="4">
        <f>IFERROR(VLOOKUP($B129,'Datos Infanto'!$G$3:$T$82,12,FALSE),0)</f>
        <v>0</v>
      </c>
      <c r="N129" s="4">
        <f>IFERROR(VLOOKUP($B129,'Datos Infanto'!$G$3:$T$82,13,FALSE),0)</f>
        <v>2</v>
      </c>
      <c r="O129" s="20">
        <f t="shared" si="19"/>
        <v>8</v>
      </c>
    </row>
    <row r="130" spans="1:15" x14ac:dyDescent="0.25">
      <c r="A130" s="2" t="s">
        <v>139</v>
      </c>
      <c r="B130" s="2" t="s">
        <v>142</v>
      </c>
      <c r="C130" s="4">
        <f>IFERROR(VLOOKUP($B130,'Datos Infanto'!$G$3:$T$82,2,FALSE),0)</f>
        <v>0</v>
      </c>
      <c r="D130" s="4">
        <f>IFERROR(VLOOKUP($B130,'Datos Infanto'!$G$3:$T$82,3,FALSE),0)</f>
        <v>0</v>
      </c>
      <c r="E130" s="4">
        <f>IFERROR(VLOOKUP($B130,'Datos Infanto'!$G$3:$T$82,4,FALSE),0)</f>
        <v>0</v>
      </c>
      <c r="F130" s="4">
        <f>IFERROR(VLOOKUP($B130,'Datos Infanto'!$G$3:$T$82,5,FALSE),0)</f>
        <v>0</v>
      </c>
      <c r="G130" s="4">
        <f>IFERROR(VLOOKUP($B130,'Datos Infanto'!$G$3:$T$82,6,FALSE),0)</f>
        <v>0</v>
      </c>
      <c r="H130" s="4">
        <f>IFERROR(VLOOKUP($B130,'Datos Infanto'!$G$3:$T$82,7,FALSE),0)</f>
        <v>0</v>
      </c>
      <c r="I130" s="4">
        <f>IFERROR(VLOOKUP($B130,'Datos Infanto'!$G$3:$T$82,8,FALSE),0)</f>
        <v>0</v>
      </c>
      <c r="J130" s="4">
        <f>IFERROR(VLOOKUP($B130,'Datos Infanto'!$G$3:$T$82,9,FALSE),0)</f>
        <v>0</v>
      </c>
      <c r="K130" s="4">
        <f>IFERROR(VLOOKUP($B130,'Datos Infanto'!$G$3:$T$82,10,FALSE),0)</f>
        <v>0</v>
      </c>
      <c r="L130" s="4">
        <f>IFERROR(VLOOKUP($B130,'Datos Infanto'!$G$3:$T$82,11,FALSE),0)</f>
        <v>0</v>
      </c>
      <c r="M130" s="4">
        <f>IFERROR(VLOOKUP($B130,'Datos Infanto'!$G$3:$T$82,12,FALSE),0)</f>
        <v>0</v>
      </c>
      <c r="N130" s="4">
        <f>IFERROR(VLOOKUP($B130,'Datos Infanto'!$G$3:$T$82,13,FALSE),0)</f>
        <v>0</v>
      </c>
      <c r="O130" s="20">
        <f t="shared" si="19"/>
        <v>0</v>
      </c>
    </row>
    <row r="131" spans="1:15" x14ac:dyDescent="0.25">
      <c r="A131" s="2" t="s">
        <v>139</v>
      </c>
      <c r="B131" s="2" t="s">
        <v>143</v>
      </c>
      <c r="C131" s="4">
        <f>IFERROR(VLOOKUP($B131,'Datos Infanto'!$G$3:$T$82,2,FALSE),0)</f>
        <v>0</v>
      </c>
      <c r="D131" s="4">
        <f>IFERROR(VLOOKUP($B131,'Datos Infanto'!$G$3:$T$82,3,FALSE),0)</f>
        <v>1</v>
      </c>
      <c r="E131" s="4">
        <f>IFERROR(VLOOKUP($B131,'Datos Infanto'!$G$3:$T$82,4,FALSE),0)</f>
        <v>1</v>
      </c>
      <c r="F131" s="4">
        <f>IFERROR(VLOOKUP($B131,'Datos Infanto'!$G$3:$T$82,5,FALSE),0)</f>
        <v>0</v>
      </c>
      <c r="G131" s="4">
        <f>IFERROR(VLOOKUP($B131,'Datos Infanto'!$G$3:$T$82,6,FALSE),0)</f>
        <v>0</v>
      </c>
      <c r="H131" s="4">
        <f>IFERROR(VLOOKUP($B131,'Datos Infanto'!$G$3:$T$82,7,FALSE),0)</f>
        <v>1</v>
      </c>
      <c r="I131" s="4">
        <f>IFERROR(VLOOKUP($B131,'Datos Infanto'!$G$3:$T$82,8,FALSE),0)</f>
        <v>1</v>
      </c>
      <c r="J131" s="4">
        <f>IFERROR(VLOOKUP($B131,'Datos Infanto'!$G$3:$T$82,9,FALSE),0)</f>
        <v>1</v>
      </c>
      <c r="K131" s="4">
        <f>IFERROR(VLOOKUP($B131,'Datos Infanto'!$G$3:$T$82,10,FALSE),0)</f>
        <v>1</v>
      </c>
      <c r="L131" s="4">
        <f>IFERROR(VLOOKUP($B131,'Datos Infanto'!$G$3:$T$82,11,FALSE),0)</f>
        <v>0</v>
      </c>
      <c r="M131" s="4">
        <f>IFERROR(VLOOKUP($B131,'Datos Infanto'!$G$3:$T$82,12,FALSE),0)</f>
        <v>0</v>
      </c>
      <c r="N131" s="4">
        <f>IFERROR(VLOOKUP($B131,'Datos Infanto'!$G$3:$T$82,13,FALSE),0)</f>
        <v>0</v>
      </c>
      <c r="O131" s="20">
        <f t="shared" si="19"/>
        <v>6</v>
      </c>
    </row>
    <row r="132" spans="1:15" x14ac:dyDescent="0.25">
      <c r="A132" s="2" t="s">
        <v>139</v>
      </c>
      <c r="B132" s="2" t="s">
        <v>144</v>
      </c>
      <c r="C132" s="4">
        <f>IFERROR(VLOOKUP($B132,'Datos Infanto'!$G$3:$T$82,2,FALSE),0)</f>
        <v>0</v>
      </c>
      <c r="D132" s="4">
        <f>IFERROR(VLOOKUP($B132,'Datos Infanto'!$G$3:$T$82,3,FALSE),0)</f>
        <v>0</v>
      </c>
      <c r="E132" s="4">
        <f>IFERROR(VLOOKUP($B132,'Datos Infanto'!$G$3:$T$82,4,FALSE),0)</f>
        <v>0</v>
      </c>
      <c r="F132" s="4">
        <f>IFERROR(VLOOKUP($B132,'Datos Infanto'!$G$3:$T$82,5,FALSE),0)</f>
        <v>0</v>
      </c>
      <c r="G132" s="4">
        <f>IFERROR(VLOOKUP($B132,'Datos Infanto'!$G$3:$T$82,6,FALSE),0)</f>
        <v>0</v>
      </c>
      <c r="H132" s="4">
        <f>IFERROR(VLOOKUP($B132,'Datos Infanto'!$G$3:$T$82,7,FALSE),0)</f>
        <v>0</v>
      </c>
      <c r="I132" s="4">
        <f>IFERROR(VLOOKUP($B132,'Datos Infanto'!$G$3:$T$82,8,FALSE),0)</f>
        <v>0</v>
      </c>
      <c r="J132" s="4">
        <f>IFERROR(VLOOKUP($B132,'Datos Infanto'!$G$3:$T$82,9,FALSE),0)</f>
        <v>0</v>
      </c>
      <c r="K132" s="4">
        <f>IFERROR(VLOOKUP($B132,'Datos Infanto'!$G$3:$T$82,10,FALSE),0)</f>
        <v>0</v>
      </c>
      <c r="L132" s="4">
        <f>IFERROR(VLOOKUP($B132,'Datos Infanto'!$G$3:$T$82,11,FALSE),0)</f>
        <v>0</v>
      </c>
      <c r="M132" s="4">
        <f>IFERROR(VLOOKUP($B132,'Datos Infanto'!$G$3:$T$82,12,FALSE),0)</f>
        <v>0</v>
      </c>
      <c r="N132" s="4">
        <f>IFERROR(VLOOKUP($B132,'Datos Infanto'!$G$3:$T$82,13,FALSE),0)</f>
        <v>0</v>
      </c>
      <c r="O132" s="20">
        <f t="shared" si="19"/>
        <v>0</v>
      </c>
    </row>
    <row r="133" spans="1:15" x14ac:dyDescent="0.25">
      <c r="A133" s="2" t="s">
        <v>139</v>
      </c>
      <c r="B133" s="2" t="s">
        <v>145</v>
      </c>
      <c r="C133" s="4">
        <f>IFERROR(VLOOKUP($B133,'Datos Infanto'!$G$3:$T$82,2,FALSE),0)</f>
        <v>0</v>
      </c>
      <c r="D133" s="4">
        <f>IFERROR(VLOOKUP($B133,'Datos Infanto'!$G$3:$T$82,3,FALSE),0)</f>
        <v>0</v>
      </c>
      <c r="E133" s="4">
        <f>IFERROR(VLOOKUP($B133,'Datos Infanto'!$G$3:$T$82,4,FALSE),0)</f>
        <v>0</v>
      </c>
      <c r="F133" s="4">
        <f>IFERROR(VLOOKUP($B133,'Datos Infanto'!$G$3:$T$82,5,FALSE),0)</f>
        <v>0</v>
      </c>
      <c r="G133" s="4">
        <f>IFERROR(VLOOKUP($B133,'Datos Infanto'!$G$3:$T$82,6,FALSE),0)</f>
        <v>0</v>
      </c>
      <c r="H133" s="4">
        <f>IFERROR(VLOOKUP($B133,'Datos Infanto'!$G$3:$T$82,7,FALSE),0)</f>
        <v>0</v>
      </c>
      <c r="I133" s="4">
        <f>IFERROR(VLOOKUP($B133,'Datos Infanto'!$G$3:$T$82,8,FALSE),0)</f>
        <v>0</v>
      </c>
      <c r="J133" s="4">
        <f>IFERROR(VLOOKUP($B133,'Datos Infanto'!$G$3:$T$82,9,FALSE),0)</f>
        <v>0</v>
      </c>
      <c r="K133" s="4">
        <f>IFERROR(VLOOKUP($B133,'Datos Infanto'!$G$3:$T$82,10,FALSE),0)</f>
        <v>0</v>
      </c>
      <c r="L133" s="4">
        <f>IFERROR(VLOOKUP($B133,'Datos Infanto'!$G$3:$T$82,11,FALSE),0)</f>
        <v>0</v>
      </c>
      <c r="M133" s="4">
        <f>IFERROR(VLOOKUP($B133,'Datos Infanto'!$G$3:$T$82,12,FALSE),0)</f>
        <v>0</v>
      </c>
      <c r="N133" s="4">
        <f>IFERROR(VLOOKUP($B133,'Datos Infanto'!$G$3:$T$82,13,FALSE),0)</f>
        <v>0</v>
      </c>
      <c r="O133" s="20">
        <f t="shared" si="19"/>
        <v>0</v>
      </c>
    </row>
    <row r="134" spans="1:15" x14ac:dyDescent="0.25">
      <c r="A134" s="2" t="s">
        <v>139</v>
      </c>
      <c r="B134" s="2" t="s">
        <v>146</v>
      </c>
      <c r="C134" s="4">
        <f>IFERROR(VLOOKUP($B134,'Datos Infanto'!$G$3:$T$82,2,FALSE),0)</f>
        <v>0</v>
      </c>
      <c r="D134" s="4">
        <f>IFERROR(VLOOKUP($B134,'Datos Infanto'!$G$3:$T$82,3,FALSE),0)</f>
        <v>0</v>
      </c>
      <c r="E134" s="4">
        <f>IFERROR(VLOOKUP($B134,'Datos Infanto'!$G$3:$T$82,4,FALSE),0)</f>
        <v>0</v>
      </c>
      <c r="F134" s="4">
        <f>IFERROR(VLOOKUP($B134,'Datos Infanto'!$G$3:$T$82,5,FALSE),0)</f>
        <v>0</v>
      </c>
      <c r="G134" s="4">
        <f>IFERROR(VLOOKUP($B134,'Datos Infanto'!$G$3:$T$82,6,FALSE),0)</f>
        <v>0</v>
      </c>
      <c r="H134" s="4">
        <f>IFERROR(VLOOKUP($B134,'Datos Infanto'!$G$3:$T$82,7,FALSE),0)</f>
        <v>0</v>
      </c>
      <c r="I134" s="4">
        <f>IFERROR(VLOOKUP($B134,'Datos Infanto'!$G$3:$T$82,8,FALSE),0)</f>
        <v>0</v>
      </c>
      <c r="J134" s="4">
        <f>IFERROR(VLOOKUP($B134,'Datos Infanto'!$G$3:$T$82,9,FALSE),0)</f>
        <v>0</v>
      </c>
      <c r="K134" s="4">
        <f>IFERROR(VLOOKUP($B134,'Datos Infanto'!$G$3:$T$82,10,FALSE),0)</f>
        <v>0</v>
      </c>
      <c r="L134" s="4">
        <f>IFERROR(VLOOKUP($B134,'Datos Infanto'!$G$3:$T$82,11,FALSE),0)</f>
        <v>0</v>
      </c>
      <c r="M134" s="4">
        <f>IFERROR(VLOOKUP($B134,'Datos Infanto'!$G$3:$T$82,12,FALSE),0)</f>
        <v>0</v>
      </c>
      <c r="N134" s="4">
        <f>IFERROR(VLOOKUP($B134,'Datos Infanto'!$G$3:$T$82,13,FALSE),0)</f>
        <v>0</v>
      </c>
      <c r="O134" s="20">
        <f t="shared" si="19"/>
        <v>0</v>
      </c>
    </row>
    <row r="135" spans="1:15" x14ac:dyDescent="0.25">
      <c r="A135" s="2" t="s">
        <v>139</v>
      </c>
      <c r="B135" s="2" t="s">
        <v>147</v>
      </c>
      <c r="C135" s="4">
        <f>IFERROR(VLOOKUP($B135,'Datos Infanto'!$G$3:$T$82,2,FALSE),0)</f>
        <v>0</v>
      </c>
      <c r="D135" s="4">
        <f>IFERROR(VLOOKUP($B135,'Datos Infanto'!$G$3:$T$82,3,FALSE),0)</f>
        <v>0</v>
      </c>
      <c r="E135" s="4">
        <f>IFERROR(VLOOKUP($B135,'Datos Infanto'!$G$3:$T$82,4,FALSE),0)</f>
        <v>0</v>
      </c>
      <c r="F135" s="4">
        <f>IFERROR(VLOOKUP($B135,'Datos Infanto'!$G$3:$T$82,5,FALSE),0)</f>
        <v>0</v>
      </c>
      <c r="G135" s="4">
        <f>IFERROR(VLOOKUP($B135,'Datos Infanto'!$G$3:$T$82,6,FALSE),0)</f>
        <v>0</v>
      </c>
      <c r="H135" s="4">
        <f>IFERROR(VLOOKUP($B135,'Datos Infanto'!$G$3:$T$82,7,FALSE),0)</f>
        <v>0</v>
      </c>
      <c r="I135" s="4">
        <f>IFERROR(VLOOKUP($B135,'Datos Infanto'!$G$3:$T$82,8,FALSE),0)</f>
        <v>0</v>
      </c>
      <c r="J135" s="4">
        <f>IFERROR(VLOOKUP($B135,'Datos Infanto'!$G$3:$T$82,9,FALSE),0)</f>
        <v>0</v>
      </c>
      <c r="K135" s="4">
        <f>IFERROR(VLOOKUP($B135,'Datos Infanto'!$G$3:$T$82,10,FALSE),0)</f>
        <v>0</v>
      </c>
      <c r="L135" s="4">
        <f>IFERROR(VLOOKUP($B135,'Datos Infanto'!$G$3:$T$82,11,FALSE),0)</f>
        <v>0</v>
      </c>
      <c r="M135" s="4">
        <f>IFERROR(VLOOKUP($B135,'Datos Infanto'!$G$3:$T$82,12,FALSE),0)</f>
        <v>0</v>
      </c>
      <c r="N135" s="4">
        <f>IFERROR(VLOOKUP($B135,'Datos Infanto'!$G$3:$T$82,13,FALSE),0)</f>
        <v>0</v>
      </c>
      <c r="O135" s="20">
        <f t="shared" si="19"/>
        <v>0</v>
      </c>
    </row>
    <row r="136" spans="1:15" x14ac:dyDescent="0.25">
      <c r="A136" s="2" t="s">
        <v>139</v>
      </c>
      <c r="B136" s="2" t="s">
        <v>148</v>
      </c>
      <c r="C136" s="4">
        <f>IFERROR(VLOOKUP($B136,'Datos Infanto'!$G$3:$T$82,2,FALSE),0)</f>
        <v>0</v>
      </c>
      <c r="D136" s="4">
        <f>IFERROR(VLOOKUP($B136,'Datos Infanto'!$G$3:$T$82,3,FALSE),0)</f>
        <v>0</v>
      </c>
      <c r="E136" s="4">
        <f>IFERROR(VLOOKUP($B136,'Datos Infanto'!$G$3:$T$82,4,FALSE),0)</f>
        <v>0</v>
      </c>
      <c r="F136" s="4">
        <f>IFERROR(VLOOKUP($B136,'Datos Infanto'!$G$3:$T$82,5,FALSE),0)</f>
        <v>0</v>
      </c>
      <c r="G136" s="4">
        <f>IFERROR(VLOOKUP($B136,'Datos Infanto'!$G$3:$T$82,6,FALSE),0)</f>
        <v>0</v>
      </c>
      <c r="H136" s="4">
        <f>IFERROR(VLOOKUP($B136,'Datos Infanto'!$G$3:$T$82,7,FALSE),0)</f>
        <v>0</v>
      </c>
      <c r="I136" s="4">
        <f>IFERROR(VLOOKUP($B136,'Datos Infanto'!$G$3:$T$82,8,FALSE),0)</f>
        <v>0</v>
      </c>
      <c r="J136" s="4">
        <f>IFERROR(VLOOKUP($B136,'Datos Infanto'!$G$3:$T$82,9,FALSE),0)</f>
        <v>0</v>
      </c>
      <c r="K136" s="4">
        <f>IFERROR(VLOOKUP($B136,'Datos Infanto'!$G$3:$T$82,10,FALSE),0)</f>
        <v>0</v>
      </c>
      <c r="L136" s="4">
        <f>IFERROR(VLOOKUP($B136,'Datos Infanto'!$G$3:$T$82,11,FALSE),0)</f>
        <v>0</v>
      </c>
      <c r="M136" s="4">
        <f>IFERROR(VLOOKUP($B136,'Datos Infanto'!$G$3:$T$82,12,FALSE),0)</f>
        <v>0</v>
      </c>
      <c r="N136" s="4">
        <f>IFERROR(VLOOKUP($B136,'Datos Infanto'!$G$3:$T$82,13,FALSE),0)</f>
        <v>0</v>
      </c>
      <c r="O136" s="20">
        <f t="shared" si="19"/>
        <v>0</v>
      </c>
    </row>
    <row r="137" spans="1:15" x14ac:dyDescent="0.25">
      <c r="A137" s="2" t="s">
        <v>139</v>
      </c>
      <c r="B137" s="2" t="s">
        <v>149</v>
      </c>
      <c r="C137" s="4">
        <f>IFERROR(VLOOKUP($B137,'Datos Infanto'!$G$3:$T$82,2,FALSE),0)</f>
        <v>0</v>
      </c>
      <c r="D137" s="4">
        <f>IFERROR(VLOOKUP($B137,'Datos Infanto'!$G$3:$T$82,3,FALSE),0)</f>
        <v>0</v>
      </c>
      <c r="E137" s="4">
        <f>IFERROR(VLOOKUP($B137,'Datos Infanto'!$G$3:$T$82,4,FALSE),0)</f>
        <v>0</v>
      </c>
      <c r="F137" s="4">
        <f>IFERROR(VLOOKUP($B137,'Datos Infanto'!$G$3:$T$82,5,FALSE),0)</f>
        <v>0</v>
      </c>
      <c r="G137" s="4">
        <f>IFERROR(VLOOKUP($B137,'Datos Infanto'!$G$3:$T$82,6,FALSE),0)</f>
        <v>0</v>
      </c>
      <c r="H137" s="4">
        <f>IFERROR(VLOOKUP($B137,'Datos Infanto'!$G$3:$T$82,7,FALSE),0)</f>
        <v>0</v>
      </c>
      <c r="I137" s="4">
        <f>IFERROR(VLOOKUP($B137,'Datos Infanto'!$G$3:$T$82,8,FALSE),0)</f>
        <v>0</v>
      </c>
      <c r="J137" s="4">
        <f>IFERROR(VLOOKUP($B137,'Datos Infanto'!$G$3:$T$82,9,FALSE),0)</f>
        <v>0</v>
      </c>
      <c r="K137" s="4">
        <f>IFERROR(VLOOKUP($B137,'Datos Infanto'!$G$3:$T$82,10,FALSE),0)</f>
        <v>0</v>
      </c>
      <c r="L137" s="4">
        <f>IFERROR(VLOOKUP($B137,'Datos Infanto'!$G$3:$T$82,11,FALSE),0)</f>
        <v>0</v>
      </c>
      <c r="M137" s="4">
        <f>IFERROR(VLOOKUP($B137,'Datos Infanto'!$G$3:$T$82,12,FALSE),0)</f>
        <v>0</v>
      </c>
      <c r="N137" s="4">
        <f>IFERROR(VLOOKUP($B137,'Datos Infanto'!$G$3:$T$82,13,FALSE),0)</f>
        <v>0</v>
      </c>
      <c r="O137" s="20">
        <f t="shared" si="19"/>
        <v>0</v>
      </c>
    </row>
    <row r="138" spans="1:15" x14ac:dyDescent="0.25">
      <c r="A138" s="2" t="s">
        <v>139</v>
      </c>
      <c r="B138" s="2" t="s">
        <v>150</v>
      </c>
      <c r="C138" s="4">
        <f>IFERROR(VLOOKUP($B138,'Datos Infanto'!$G$3:$T$82,2,FALSE),0)</f>
        <v>0</v>
      </c>
      <c r="D138" s="4">
        <f>IFERROR(VLOOKUP($B138,'Datos Infanto'!$G$3:$T$82,3,FALSE),0)</f>
        <v>0</v>
      </c>
      <c r="E138" s="4">
        <f>IFERROR(VLOOKUP($B138,'Datos Infanto'!$G$3:$T$82,4,FALSE),0)</f>
        <v>0</v>
      </c>
      <c r="F138" s="4">
        <f>IFERROR(VLOOKUP($B138,'Datos Infanto'!$G$3:$T$82,5,FALSE),0)</f>
        <v>0</v>
      </c>
      <c r="G138" s="4">
        <f>IFERROR(VLOOKUP($B138,'Datos Infanto'!$G$3:$T$82,6,FALSE),0)</f>
        <v>0</v>
      </c>
      <c r="H138" s="4">
        <f>IFERROR(VLOOKUP($B138,'Datos Infanto'!$G$3:$T$82,7,FALSE),0)</f>
        <v>0</v>
      </c>
      <c r="I138" s="4">
        <f>IFERROR(VLOOKUP($B138,'Datos Infanto'!$G$3:$T$82,8,FALSE),0)</f>
        <v>0</v>
      </c>
      <c r="J138" s="4">
        <f>IFERROR(VLOOKUP($B138,'Datos Infanto'!$G$3:$T$82,9,FALSE),0)</f>
        <v>0</v>
      </c>
      <c r="K138" s="4">
        <f>IFERROR(VLOOKUP($B138,'Datos Infanto'!$G$3:$T$82,10,FALSE),0)</f>
        <v>0</v>
      </c>
      <c r="L138" s="4">
        <f>IFERROR(VLOOKUP($B138,'Datos Infanto'!$G$3:$T$82,11,FALSE),0)</f>
        <v>0</v>
      </c>
      <c r="M138" s="4">
        <f>IFERROR(VLOOKUP($B138,'Datos Infanto'!$G$3:$T$82,12,FALSE),0)</f>
        <v>0</v>
      </c>
      <c r="N138" s="4">
        <f>IFERROR(VLOOKUP($B138,'Datos Infanto'!$G$3:$T$82,13,FALSE),0)</f>
        <v>0</v>
      </c>
      <c r="O138" s="20">
        <f t="shared" si="19"/>
        <v>0</v>
      </c>
    </row>
    <row r="139" spans="1:15" x14ac:dyDescent="0.25">
      <c r="A139" s="2" t="s">
        <v>139</v>
      </c>
      <c r="B139" s="2" t="s">
        <v>151</v>
      </c>
      <c r="C139" s="4">
        <f>IFERROR(VLOOKUP($B139,'Datos Infanto'!$G$3:$T$82,2,FALSE),0)</f>
        <v>0</v>
      </c>
      <c r="D139" s="4">
        <f>IFERROR(VLOOKUP($B139,'Datos Infanto'!$G$3:$T$82,3,FALSE),0)</f>
        <v>0</v>
      </c>
      <c r="E139" s="4">
        <f>IFERROR(VLOOKUP($B139,'Datos Infanto'!$G$3:$T$82,4,FALSE),0)</f>
        <v>0</v>
      </c>
      <c r="F139" s="4">
        <f>IFERROR(VLOOKUP($B139,'Datos Infanto'!$G$3:$T$82,5,FALSE),0)</f>
        <v>0</v>
      </c>
      <c r="G139" s="4">
        <f>IFERROR(VLOOKUP($B139,'Datos Infanto'!$G$3:$T$82,6,FALSE),0)</f>
        <v>0</v>
      </c>
      <c r="H139" s="4">
        <f>IFERROR(VLOOKUP($B139,'Datos Infanto'!$G$3:$T$82,7,FALSE),0)</f>
        <v>0</v>
      </c>
      <c r="I139" s="4">
        <f>IFERROR(VLOOKUP($B139,'Datos Infanto'!$G$3:$T$82,8,FALSE),0)</f>
        <v>0</v>
      </c>
      <c r="J139" s="4">
        <f>IFERROR(VLOOKUP($B139,'Datos Infanto'!$G$3:$T$82,9,FALSE),0)</f>
        <v>0</v>
      </c>
      <c r="K139" s="4">
        <f>IFERROR(VLOOKUP($B139,'Datos Infanto'!$G$3:$T$82,10,FALSE),0)</f>
        <v>0</v>
      </c>
      <c r="L139" s="4">
        <f>IFERROR(VLOOKUP($B139,'Datos Infanto'!$G$3:$T$82,11,FALSE),0)</f>
        <v>0</v>
      </c>
      <c r="M139" s="4">
        <f>IFERROR(VLOOKUP($B139,'Datos Infanto'!$G$3:$T$82,12,FALSE),0)</f>
        <v>0</v>
      </c>
      <c r="N139" s="4">
        <f>IFERROR(VLOOKUP($B139,'Datos Infanto'!$G$3:$T$82,13,FALSE),0)</f>
        <v>0</v>
      </c>
      <c r="O139" s="20">
        <f t="shared" si="19"/>
        <v>0</v>
      </c>
    </row>
    <row r="140" spans="1:15" ht="15.75" thickBot="1" x14ac:dyDescent="0.3">
      <c r="A140" s="2" t="s">
        <v>139</v>
      </c>
      <c r="B140" s="2" t="s">
        <v>152</v>
      </c>
      <c r="C140" s="4">
        <f>IFERROR(VLOOKUP($B140,'Datos Infanto'!$G$3:$T$82,2,FALSE),0)</f>
        <v>0</v>
      </c>
      <c r="D140" s="4">
        <f>IFERROR(VLOOKUP($B140,'Datos Infanto'!$G$3:$T$82,3,FALSE),0)</f>
        <v>0</v>
      </c>
      <c r="E140" s="4">
        <f>IFERROR(VLOOKUP($B140,'Datos Infanto'!$G$3:$T$82,4,FALSE),0)</f>
        <v>0</v>
      </c>
      <c r="F140" s="4">
        <f>IFERROR(VLOOKUP($B140,'Datos Infanto'!$G$3:$T$82,5,FALSE),0)</f>
        <v>0</v>
      </c>
      <c r="G140" s="4">
        <f>IFERROR(VLOOKUP($B140,'Datos Infanto'!$G$3:$T$82,6,FALSE),0)</f>
        <v>0</v>
      </c>
      <c r="H140" s="4">
        <f>IFERROR(VLOOKUP($B140,'Datos Infanto'!$G$3:$T$82,7,FALSE),0)</f>
        <v>0</v>
      </c>
      <c r="I140" s="4">
        <f>IFERROR(VLOOKUP($B140,'Datos Infanto'!$G$3:$T$82,8,FALSE),0)</f>
        <v>0</v>
      </c>
      <c r="J140" s="4">
        <f>IFERROR(VLOOKUP($B140,'Datos Infanto'!$G$3:$T$82,9,FALSE),0)</f>
        <v>0</v>
      </c>
      <c r="K140" s="4">
        <f>IFERROR(VLOOKUP($B140,'Datos Infanto'!$G$3:$T$82,10,FALSE),0)</f>
        <v>0</v>
      </c>
      <c r="L140" s="4">
        <f>IFERROR(VLOOKUP($B140,'Datos Infanto'!$G$3:$T$82,11,FALSE),0)</f>
        <v>0</v>
      </c>
      <c r="M140" s="4">
        <f>IFERROR(VLOOKUP($B140,'Datos Infanto'!$G$3:$T$82,12,FALSE),0)</f>
        <v>0</v>
      </c>
      <c r="N140" s="4">
        <f>IFERROR(VLOOKUP($B140,'Datos Infanto'!$G$3:$T$82,13,FALSE),0)</f>
        <v>0</v>
      </c>
      <c r="O140" s="20">
        <f t="shared" si="19"/>
        <v>0</v>
      </c>
    </row>
    <row r="141" spans="1:15" ht="15.75" thickBot="1" x14ac:dyDescent="0.3">
      <c r="A141" s="51" t="s">
        <v>248</v>
      </c>
      <c r="B141" s="52"/>
      <c r="C141" s="49">
        <f>SUM(C128:C140)</f>
        <v>1</v>
      </c>
      <c r="D141" s="47">
        <f>SUM(D128:D140)</f>
        <v>2</v>
      </c>
      <c r="E141" s="47">
        <f>SUM(E128:E140)</f>
        <v>2</v>
      </c>
      <c r="F141" s="47">
        <f>SUM(F128:F140)</f>
        <v>0</v>
      </c>
      <c r="G141" s="47">
        <f t="shared" ref="G141:O141" si="20">SUM(G128:G140)</f>
        <v>0</v>
      </c>
      <c r="H141" s="47">
        <f t="shared" si="20"/>
        <v>2</v>
      </c>
      <c r="I141" s="47">
        <f t="shared" si="20"/>
        <v>2</v>
      </c>
      <c r="J141" s="47">
        <f t="shared" si="20"/>
        <v>2</v>
      </c>
      <c r="K141" s="47">
        <f t="shared" si="20"/>
        <v>1</v>
      </c>
      <c r="L141" s="47">
        <f t="shared" si="20"/>
        <v>1</v>
      </c>
      <c r="M141" s="47">
        <f t="shared" si="20"/>
        <v>0</v>
      </c>
      <c r="N141" s="48">
        <f>SUM(N128:N140)</f>
        <v>3</v>
      </c>
      <c r="O141" s="36">
        <f t="shared" si="20"/>
        <v>16</v>
      </c>
    </row>
    <row r="142" spans="1:15" s="8" customFormat="1" x14ac:dyDescent="0.25">
      <c r="A142" s="2" t="s">
        <v>153</v>
      </c>
      <c r="B142" s="2" t="s">
        <v>154</v>
      </c>
      <c r="C142" s="4">
        <f>IFERROR(VLOOKUP($B142,'Datos Infanto'!$G$3:$T$82,2,FALSE),0)</f>
        <v>1</v>
      </c>
      <c r="D142" s="4">
        <f>IFERROR(VLOOKUP($B142,'Datos Infanto'!$G$3:$T$82,3,FALSE),0)</f>
        <v>1</v>
      </c>
      <c r="E142" s="4">
        <f>IFERROR(VLOOKUP($B142,'Datos Infanto'!$G$3:$T$82,4,FALSE),0)</f>
        <v>1</v>
      </c>
      <c r="F142" s="4">
        <f>IFERROR(VLOOKUP($B142,'Datos Infanto'!$G$3:$T$82,5,FALSE),0)</f>
        <v>1</v>
      </c>
      <c r="G142" s="4">
        <f>IFERROR(VLOOKUP($B142,'Datos Infanto'!$G$3:$T$82,6,FALSE),0)</f>
        <v>2</v>
      </c>
      <c r="H142" s="4">
        <f>IFERROR(VLOOKUP($B142,'Datos Infanto'!$G$3:$T$82,7,FALSE),0)</f>
        <v>1</v>
      </c>
      <c r="I142" s="4">
        <f>IFERROR(VLOOKUP($B142,'Datos Infanto'!$G$3:$T$82,8,FALSE),0)</f>
        <v>0</v>
      </c>
      <c r="J142" s="4">
        <f>IFERROR(VLOOKUP($B142,'Datos Infanto'!$G$3:$T$82,9,FALSE),0)</f>
        <v>0</v>
      </c>
      <c r="K142" s="4">
        <f>IFERROR(VLOOKUP($B142,'Datos Infanto'!$G$3:$T$82,10,FALSE),0)</f>
        <v>0</v>
      </c>
      <c r="L142" s="4">
        <f>IFERROR(VLOOKUP($B142,'Datos Infanto'!$G$3:$T$82,11,FALSE),0)</f>
        <v>0</v>
      </c>
      <c r="M142" s="4">
        <f>IFERROR(VLOOKUP($B142,'Datos Infanto'!$G$3:$T$82,12,FALSE),0)</f>
        <v>1</v>
      </c>
      <c r="N142" s="4">
        <f>IFERROR(VLOOKUP($B142,'Datos Infanto'!$G$3:$T$82,13,FALSE),0)</f>
        <v>1</v>
      </c>
      <c r="O142" s="20">
        <f>SUM(C142:N142)</f>
        <v>9</v>
      </c>
    </row>
    <row r="143" spans="1:15" x14ac:dyDescent="0.25">
      <c r="A143" s="2" t="s">
        <v>153</v>
      </c>
      <c r="B143" s="2" t="s">
        <v>155</v>
      </c>
      <c r="C143" s="4">
        <f>IFERROR(VLOOKUP($B143,'Datos Infanto'!$G$3:$T$82,2,FALSE),0)</f>
        <v>0</v>
      </c>
      <c r="D143" s="4">
        <f>IFERROR(VLOOKUP($B143,'Datos Infanto'!$G$3:$T$82,3,FALSE),0)</f>
        <v>0</v>
      </c>
      <c r="E143" s="4">
        <f>IFERROR(VLOOKUP($B143,'Datos Infanto'!$G$3:$T$82,4,FALSE),0)</f>
        <v>0</v>
      </c>
      <c r="F143" s="4">
        <f>IFERROR(VLOOKUP($B143,'Datos Infanto'!$G$3:$T$82,5,FALSE),0)</f>
        <v>0</v>
      </c>
      <c r="G143" s="4">
        <f>IFERROR(VLOOKUP($B143,'Datos Infanto'!$G$3:$T$82,6,FALSE),0)</f>
        <v>0</v>
      </c>
      <c r="H143" s="4">
        <f>IFERROR(VLOOKUP($B143,'Datos Infanto'!$G$3:$T$82,7,FALSE),0)</f>
        <v>0</v>
      </c>
      <c r="I143" s="4">
        <f>IFERROR(VLOOKUP($B143,'Datos Infanto'!$G$3:$T$82,8,FALSE),0)</f>
        <v>0</v>
      </c>
      <c r="J143" s="4">
        <f>IFERROR(VLOOKUP($B143,'Datos Infanto'!$G$3:$T$82,9,FALSE),0)</f>
        <v>0</v>
      </c>
      <c r="K143" s="4">
        <f>IFERROR(VLOOKUP($B143,'Datos Infanto'!$G$3:$T$82,10,FALSE),0)</f>
        <v>0</v>
      </c>
      <c r="L143" s="4">
        <f>IFERROR(VLOOKUP($B143,'Datos Infanto'!$G$3:$T$82,11,FALSE),0)</f>
        <v>0</v>
      </c>
      <c r="M143" s="4">
        <f>IFERROR(VLOOKUP($B143,'Datos Infanto'!$G$3:$T$82,12,FALSE),0)</f>
        <v>0</v>
      </c>
      <c r="N143" s="4">
        <f>IFERROR(VLOOKUP($B143,'Datos Infanto'!$G$3:$T$82,13,FALSE),0)</f>
        <v>0</v>
      </c>
      <c r="O143" s="20">
        <f>SUM(C143:N143)</f>
        <v>0</v>
      </c>
    </row>
    <row r="144" spans="1:15" x14ac:dyDescent="0.25">
      <c r="A144" s="2" t="s">
        <v>153</v>
      </c>
      <c r="B144" s="2" t="s">
        <v>156</v>
      </c>
      <c r="C144" s="4">
        <f>IFERROR(VLOOKUP($B144,'Datos Infanto'!$G$3:$T$82,2,FALSE),0)</f>
        <v>0</v>
      </c>
      <c r="D144" s="4">
        <f>IFERROR(VLOOKUP($B144,'Datos Infanto'!$G$3:$T$82,3,FALSE),0)</f>
        <v>0</v>
      </c>
      <c r="E144" s="4">
        <f>IFERROR(VLOOKUP($B144,'Datos Infanto'!$G$3:$T$82,4,FALSE),0)</f>
        <v>0</v>
      </c>
      <c r="F144" s="4">
        <f>IFERROR(VLOOKUP($B144,'Datos Infanto'!$G$3:$T$82,5,FALSE),0)</f>
        <v>0</v>
      </c>
      <c r="G144" s="4">
        <f>IFERROR(VLOOKUP($B144,'Datos Infanto'!$G$3:$T$82,6,FALSE),0)</f>
        <v>0</v>
      </c>
      <c r="H144" s="4">
        <f>IFERROR(VLOOKUP($B144,'Datos Infanto'!$G$3:$T$82,7,FALSE),0)</f>
        <v>0</v>
      </c>
      <c r="I144" s="4">
        <f>IFERROR(VLOOKUP($B144,'Datos Infanto'!$G$3:$T$82,8,FALSE),0)</f>
        <v>0</v>
      </c>
      <c r="J144" s="4">
        <f>IFERROR(VLOOKUP($B144,'Datos Infanto'!$G$3:$T$82,9,FALSE),0)</f>
        <v>0</v>
      </c>
      <c r="K144" s="4">
        <f>IFERROR(VLOOKUP($B144,'Datos Infanto'!$G$3:$T$82,10,FALSE),0)</f>
        <v>0</v>
      </c>
      <c r="L144" s="4">
        <f>IFERROR(VLOOKUP($B144,'Datos Infanto'!$G$3:$T$82,11,FALSE),0)</f>
        <v>0</v>
      </c>
      <c r="M144" s="4">
        <f>IFERROR(VLOOKUP($B144,'Datos Infanto'!$G$3:$T$82,12,FALSE),0)</f>
        <v>0</v>
      </c>
      <c r="N144" s="4">
        <f>IFERROR(VLOOKUP($B144,'Datos Infanto'!$G$3:$T$82,13,FALSE),0)</f>
        <v>0</v>
      </c>
      <c r="O144" s="20">
        <f>SUM(C144:N144)</f>
        <v>0</v>
      </c>
    </row>
    <row r="145" spans="1:15" ht="15.75" thickBot="1" x14ac:dyDescent="0.3">
      <c r="A145" s="2" t="s">
        <v>153</v>
      </c>
      <c r="B145" s="2" t="s">
        <v>157</v>
      </c>
      <c r="C145" s="4">
        <f>IFERROR(VLOOKUP($B145,'Datos Infanto'!$G$3:$T$82,2,FALSE),0)</f>
        <v>0</v>
      </c>
      <c r="D145" s="4">
        <f>IFERROR(VLOOKUP($B145,'Datos Infanto'!$G$3:$T$82,3,FALSE),0)</f>
        <v>0</v>
      </c>
      <c r="E145" s="4">
        <f>IFERROR(VLOOKUP($B145,'Datos Infanto'!$G$3:$T$82,4,FALSE),0)</f>
        <v>0</v>
      </c>
      <c r="F145" s="4">
        <f>IFERROR(VLOOKUP($B145,'Datos Infanto'!$G$3:$T$82,5,FALSE),0)</f>
        <v>0</v>
      </c>
      <c r="G145" s="4">
        <f>IFERROR(VLOOKUP($B145,'Datos Infanto'!$G$3:$T$82,6,FALSE),0)</f>
        <v>0</v>
      </c>
      <c r="H145" s="4">
        <f>IFERROR(VLOOKUP($B145,'Datos Infanto'!$G$3:$T$82,7,FALSE),0)</f>
        <v>0</v>
      </c>
      <c r="I145" s="4">
        <f>IFERROR(VLOOKUP($B145,'Datos Infanto'!$G$3:$T$82,8,FALSE),0)</f>
        <v>0</v>
      </c>
      <c r="J145" s="4">
        <f>IFERROR(VLOOKUP($B145,'Datos Infanto'!$G$3:$T$82,9,FALSE),0)</f>
        <v>0</v>
      </c>
      <c r="K145" s="4">
        <f>IFERROR(VLOOKUP($B145,'Datos Infanto'!$G$3:$T$82,10,FALSE),0)</f>
        <v>0</v>
      </c>
      <c r="L145" s="4">
        <f>IFERROR(VLOOKUP($B145,'Datos Infanto'!$G$3:$T$82,11,FALSE),0)</f>
        <v>0</v>
      </c>
      <c r="M145" s="4">
        <f>IFERROR(VLOOKUP($B145,'Datos Infanto'!$G$3:$T$82,12,FALSE),0)</f>
        <v>0</v>
      </c>
      <c r="N145" s="4">
        <f>IFERROR(VLOOKUP($B145,'Datos Infanto'!$G$3:$T$82,13,FALSE),0)</f>
        <v>0</v>
      </c>
      <c r="O145" s="20">
        <f>SUM(C145:N145)</f>
        <v>0</v>
      </c>
    </row>
    <row r="146" spans="1:15" ht="15.75" thickBot="1" x14ac:dyDescent="0.3">
      <c r="A146" s="51" t="s">
        <v>249</v>
      </c>
      <c r="B146" s="52"/>
      <c r="C146" s="49">
        <f>SUM(C142:C145)</f>
        <v>1</v>
      </c>
      <c r="D146" s="47">
        <f>SUM(D142:D145)</f>
        <v>1</v>
      </c>
      <c r="E146" s="47">
        <f>SUM(E142:E145)</f>
        <v>1</v>
      </c>
      <c r="F146" s="47">
        <f>SUM(F142:F145)</f>
        <v>1</v>
      </c>
      <c r="G146" s="47">
        <f t="shared" ref="G146:O146" si="21">SUM(G142:G145)</f>
        <v>2</v>
      </c>
      <c r="H146" s="47">
        <f t="shared" si="21"/>
        <v>1</v>
      </c>
      <c r="I146" s="47">
        <f t="shared" si="21"/>
        <v>0</v>
      </c>
      <c r="J146" s="47">
        <f t="shared" si="21"/>
        <v>0</v>
      </c>
      <c r="K146" s="47">
        <f t="shared" si="21"/>
        <v>0</v>
      </c>
      <c r="L146" s="47">
        <f t="shared" si="21"/>
        <v>0</v>
      </c>
      <c r="M146" s="47">
        <f t="shared" si="21"/>
        <v>1</v>
      </c>
      <c r="N146" s="48">
        <f t="shared" si="21"/>
        <v>1</v>
      </c>
      <c r="O146" s="36">
        <f t="shared" si="21"/>
        <v>9</v>
      </c>
    </row>
    <row r="147" spans="1:15" x14ac:dyDescent="0.25">
      <c r="A147" s="2" t="s">
        <v>158</v>
      </c>
      <c r="B147" s="2" t="s">
        <v>159</v>
      </c>
      <c r="C147" s="4">
        <f>IFERROR(VLOOKUP($B147,'Datos Infanto'!$G$3:$T$82,2,FALSE),0)</f>
        <v>0</v>
      </c>
      <c r="D147" s="4">
        <f>IFERROR(VLOOKUP($B147,'Datos Infanto'!$G$3:$T$82,3,FALSE),0)</f>
        <v>0</v>
      </c>
      <c r="E147" s="4">
        <f>IFERROR(VLOOKUP($B147,'Datos Infanto'!$G$3:$T$82,4,FALSE),0)</f>
        <v>2</v>
      </c>
      <c r="F147" s="4">
        <f>IFERROR(VLOOKUP($B147,'Datos Infanto'!$G$3:$T$82,5,FALSE),0)</f>
        <v>0</v>
      </c>
      <c r="G147" s="4">
        <f>IFERROR(VLOOKUP($B147,'Datos Infanto'!$G$3:$T$82,6,FALSE),0)</f>
        <v>1</v>
      </c>
      <c r="H147" s="4">
        <f>IFERROR(VLOOKUP($B147,'Datos Infanto'!$G$3:$T$82,7,FALSE),0)</f>
        <v>0</v>
      </c>
      <c r="I147" s="4">
        <f>IFERROR(VLOOKUP($B147,'Datos Infanto'!$G$3:$T$82,8,FALSE),0)</f>
        <v>0</v>
      </c>
      <c r="J147" s="4">
        <f>IFERROR(VLOOKUP($B147,'Datos Infanto'!$G$3:$T$82,9,FALSE),0)</f>
        <v>0</v>
      </c>
      <c r="K147" s="4">
        <f>IFERROR(VLOOKUP($B147,'Datos Infanto'!$G$3:$T$82,10,FALSE),0)</f>
        <v>0</v>
      </c>
      <c r="L147" s="4">
        <f>IFERROR(VLOOKUP($B147,'Datos Infanto'!$G$3:$T$82,11,FALSE),0)</f>
        <v>0</v>
      </c>
      <c r="M147" s="4">
        <f>IFERROR(VLOOKUP($B147,'Datos Infanto'!$G$3:$T$82,12,FALSE),0)</f>
        <v>0</v>
      </c>
      <c r="N147" s="4">
        <f>IFERROR(VLOOKUP($B147,'Datos Infanto'!$G$3:$T$82,13,FALSE),0)</f>
        <v>0</v>
      </c>
      <c r="O147" s="20">
        <f t="shared" ref="O147:O152" si="22">SUM(C147:N147)</f>
        <v>3</v>
      </c>
    </row>
    <row r="148" spans="1:15" x14ac:dyDescent="0.25">
      <c r="A148" s="2" t="s">
        <v>158</v>
      </c>
      <c r="B148" s="2" t="s">
        <v>160</v>
      </c>
      <c r="C148" s="4">
        <f>IFERROR(VLOOKUP($B148,'Datos Infanto'!$G$3:$T$82,2,FALSE),0)</f>
        <v>0</v>
      </c>
      <c r="D148" s="4">
        <f>IFERROR(VLOOKUP($B148,'Datos Infanto'!$G$3:$T$82,3,FALSE),0)</f>
        <v>0</v>
      </c>
      <c r="E148" s="4">
        <f>IFERROR(VLOOKUP($B148,'Datos Infanto'!$G$3:$T$82,4,FALSE),0)</f>
        <v>0</v>
      </c>
      <c r="F148" s="4">
        <f>IFERROR(VLOOKUP($B148,'Datos Infanto'!$G$3:$T$82,5,FALSE),0)</f>
        <v>0</v>
      </c>
      <c r="G148" s="4">
        <f>IFERROR(VLOOKUP($B148,'Datos Infanto'!$G$3:$T$82,6,FALSE),0)</f>
        <v>0</v>
      </c>
      <c r="H148" s="4">
        <f>IFERROR(VLOOKUP($B148,'Datos Infanto'!$G$3:$T$82,7,FALSE),0)</f>
        <v>0</v>
      </c>
      <c r="I148" s="4">
        <f>IFERROR(VLOOKUP($B148,'Datos Infanto'!$G$3:$T$82,8,FALSE),0)</f>
        <v>0</v>
      </c>
      <c r="J148" s="4">
        <f>IFERROR(VLOOKUP($B148,'Datos Infanto'!$G$3:$T$82,9,FALSE),0)</f>
        <v>0</v>
      </c>
      <c r="K148" s="4">
        <f>IFERROR(VLOOKUP($B148,'Datos Infanto'!$G$3:$T$82,10,FALSE),0)</f>
        <v>0</v>
      </c>
      <c r="L148" s="4">
        <f>IFERROR(VLOOKUP($B148,'Datos Infanto'!$G$3:$T$82,11,FALSE),0)</f>
        <v>0</v>
      </c>
      <c r="M148" s="4">
        <f>IFERROR(VLOOKUP($B148,'Datos Infanto'!$G$3:$T$82,12,FALSE),0)</f>
        <v>0</v>
      </c>
      <c r="N148" s="4">
        <f>IFERROR(VLOOKUP($B148,'Datos Infanto'!$G$3:$T$82,13,FALSE),0)</f>
        <v>0</v>
      </c>
      <c r="O148" s="20">
        <f t="shared" si="22"/>
        <v>0</v>
      </c>
    </row>
    <row r="149" spans="1:15" x14ac:dyDescent="0.25">
      <c r="A149" s="2" t="s">
        <v>158</v>
      </c>
      <c r="B149" s="2" t="s">
        <v>161</v>
      </c>
      <c r="C149" s="4">
        <f>IFERROR(VLOOKUP($B149,'Datos Infanto'!$G$3:$T$82,2,FALSE),0)</f>
        <v>0</v>
      </c>
      <c r="D149" s="4">
        <f>IFERROR(VLOOKUP($B149,'Datos Infanto'!$G$3:$T$82,3,FALSE),0)</f>
        <v>0</v>
      </c>
      <c r="E149" s="4">
        <f>IFERROR(VLOOKUP($B149,'Datos Infanto'!$G$3:$T$82,4,FALSE),0)</f>
        <v>0</v>
      </c>
      <c r="F149" s="4">
        <f>IFERROR(VLOOKUP($B149,'Datos Infanto'!$G$3:$T$82,5,FALSE),0)</f>
        <v>0</v>
      </c>
      <c r="G149" s="4">
        <f>IFERROR(VLOOKUP($B149,'Datos Infanto'!$G$3:$T$82,6,FALSE),0)</f>
        <v>0</v>
      </c>
      <c r="H149" s="4">
        <f>IFERROR(VLOOKUP($B149,'Datos Infanto'!$G$3:$T$82,7,FALSE),0)</f>
        <v>0</v>
      </c>
      <c r="I149" s="4">
        <f>IFERROR(VLOOKUP($B149,'Datos Infanto'!$G$3:$T$82,8,FALSE),0)</f>
        <v>0</v>
      </c>
      <c r="J149" s="4">
        <f>IFERROR(VLOOKUP($B149,'Datos Infanto'!$G$3:$T$82,9,FALSE),0)</f>
        <v>0</v>
      </c>
      <c r="K149" s="4">
        <f>IFERROR(VLOOKUP($B149,'Datos Infanto'!$G$3:$T$82,10,FALSE),0)</f>
        <v>0</v>
      </c>
      <c r="L149" s="4">
        <f>IFERROR(VLOOKUP($B149,'Datos Infanto'!$G$3:$T$82,11,FALSE),0)</f>
        <v>0</v>
      </c>
      <c r="M149" s="4">
        <f>IFERROR(VLOOKUP($B149,'Datos Infanto'!$G$3:$T$82,12,FALSE),0)</f>
        <v>0</v>
      </c>
      <c r="N149" s="4">
        <f>IFERROR(VLOOKUP($B149,'Datos Infanto'!$G$3:$T$82,13,FALSE),0)</f>
        <v>0</v>
      </c>
      <c r="O149" s="20">
        <f t="shared" si="22"/>
        <v>0</v>
      </c>
    </row>
    <row r="150" spans="1:15" x14ac:dyDescent="0.25">
      <c r="A150" s="2" t="s">
        <v>158</v>
      </c>
      <c r="B150" s="2" t="s">
        <v>162</v>
      </c>
      <c r="C150" s="4">
        <f>IFERROR(VLOOKUP($B150,'Datos Infanto'!$G$3:$T$82,2,FALSE),0)</f>
        <v>0</v>
      </c>
      <c r="D150" s="4">
        <f>IFERROR(VLOOKUP($B150,'Datos Infanto'!$G$3:$T$82,3,FALSE),0)</f>
        <v>0</v>
      </c>
      <c r="E150" s="4">
        <f>IFERROR(VLOOKUP($B150,'Datos Infanto'!$G$3:$T$82,4,FALSE),0)</f>
        <v>0</v>
      </c>
      <c r="F150" s="4">
        <f>IFERROR(VLOOKUP($B150,'Datos Infanto'!$G$3:$T$82,5,FALSE),0)</f>
        <v>0</v>
      </c>
      <c r="G150" s="4">
        <f>IFERROR(VLOOKUP($B150,'Datos Infanto'!$G$3:$T$82,6,FALSE),0)</f>
        <v>0</v>
      </c>
      <c r="H150" s="4">
        <f>IFERROR(VLOOKUP($B150,'Datos Infanto'!$G$3:$T$82,7,FALSE),0)</f>
        <v>0</v>
      </c>
      <c r="I150" s="4">
        <f>IFERROR(VLOOKUP($B150,'Datos Infanto'!$G$3:$T$82,8,FALSE),0)</f>
        <v>0</v>
      </c>
      <c r="J150" s="4">
        <f>IFERROR(VLOOKUP($B150,'Datos Infanto'!$G$3:$T$82,9,FALSE),0)</f>
        <v>0</v>
      </c>
      <c r="K150" s="4">
        <f>IFERROR(VLOOKUP($B150,'Datos Infanto'!$G$3:$T$82,10,FALSE),0)</f>
        <v>0</v>
      </c>
      <c r="L150" s="4">
        <f>IFERROR(VLOOKUP($B150,'Datos Infanto'!$G$3:$T$82,11,FALSE),0)</f>
        <v>0</v>
      </c>
      <c r="M150" s="4">
        <f>IFERROR(VLOOKUP($B150,'Datos Infanto'!$G$3:$T$82,12,FALSE),0)</f>
        <v>0</v>
      </c>
      <c r="N150" s="4">
        <f>IFERROR(VLOOKUP($B150,'Datos Infanto'!$G$3:$T$82,13,FALSE),0)</f>
        <v>0</v>
      </c>
      <c r="O150" s="20">
        <f t="shared" si="22"/>
        <v>0</v>
      </c>
    </row>
    <row r="151" spans="1:15" x14ac:dyDescent="0.25">
      <c r="A151" s="2" t="s">
        <v>158</v>
      </c>
      <c r="B151" s="2" t="s">
        <v>163</v>
      </c>
      <c r="C151" s="4">
        <f>IFERROR(VLOOKUP($B151,'Datos Infanto'!$G$3:$T$82,2,FALSE),0)</f>
        <v>0</v>
      </c>
      <c r="D151" s="4">
        <f>IFERROR(VLOOKUP($B151,'Datos Infanto'!$G$3:$T$82,3,FALSE),0)</f>
        <v>0</v>
      </c>
      <c r="E151" s="4">
        <f>IFERROR(VLOOKUP($B151,'Datos Infanto'!$G$3:$T$82,4,FALSE),0)</f>
        <v>0</v>
      </c>
      <c r="F151" s="4">
        <f>IFERROR(VLOOKUP($B151,'Datos Infanto'!$G$3:$T$82,5,FALSE),0)</f>
        <v>0</v>
      </c>
      <c r="G151" s="4">
        <f>IFERROR(VLOOKUP($B151,'Datos Infanto'!$G$3:$T$82,6,FALSE),0)</f>
        <v>0</v>
      </c>
      <c r="H151" s="4">
        <f>IFERROR(VLOOKUP($B151,'Datos Infanto'!$G$3:$T$82,7,FALSE),0)</f>
        <v>0</v>
      </c>
      <c r="I151" s="4">
        <f>IFERROR(VLOOKUP($B151,'Datos Infanto'!$G$3:$T$82,8,FALSE),0)</f>
        <v>0</v>
      </c>
      <c r="J151" s="4">
        <f>IFERROR(VLOOKUP($B151,'Datos Infanto'!$G$3:$T$82,9,FALSE),0)</f>
        <v>0</v>
      </c>
      <c r="K151" s="4">
        <f>IFERROR(VLOOKUP($B151,'Datos Infanto'!$G$3:$T$82,10,FALSE),0)</f>
        <v>0</v>
      </c>
      <c r="L151" s="4">
        <f>IFERROR(VLOOKUP($B151,'Datos Infanto'!$G$3:$T$82,11,FALSE),0)</f>
        <v>0</v>
      </c>
      <c r="M151" s="4">
        <f>IFERROR(VLOOKUP($B151,'Datos Infanto'!$G$3:$T$82,12,FALSE),0)</f>
        <v>0</v>
      </c>
      <c r="N151" s="4">
        <f>IFERROR(VLOOKUP($B151,'Datos Infanto'!$G$3:$T$82,13,FALSE),0)</f>
        <v>0</v>
      </c>
      <c r="O151" s="20">
        <f t="shared" si="22"/>
        <v>0</v>
      </c>
    </row>
    <row r="152" spans="1:15" x14ac:dyDescent="0.25">
      <c r="A152" s="2" t="s">
        <v>158</v>
      </c>
      <c r="B152" s="2" t="s">
        <v>164</v>
      </c>
      <c r="C152" s="4">
        <f>IFERROR(VLOOKUP($B152,'Datos Infanto'!$G$3:$T$82,2,FALSE),0)</f>
        <v>0</v>
      </c>
      <c r="D152" s="4">
        <f>IFERROR(VLOOKUP($B152,'Datos Infanto'!$G$3:$T$82,3,FALSE),0)</f>
        <v>0</v>
      </c>
      <c r="E152" s="4">
        <f>IFERROR(VLOOKUP($B152,'Datos Infanto'!$G$3:$T$82,4,FALSE),0)</f>
        <v>0</v>
      </c>
      <c r="F152" s="4">
        <f>IFERROR(VLOOKUP($B152,'Datos Infanto'!$G$3:$T$82,5,FALSE),0)</f>
        <v>0</v>
      </c>
      <c r="G152" s="4">
        <f>IFERROR(VLOOKUP($B152,'Datos Infanto'!$G$3:$T$82,6,FALSE),0)</f>
        <v>0</v>
      </c>
      <c r="H152" s="4">
        <f>IFERROR(VLOOKUP($B152,'Datos Infanto'!$G$3:$T$82,7,FALSE),0)</f>
        <v>0</v>
      </c>
      <c r="I152" s="4">
        <f>IFERROR(VLOOKUP($B152,'Datos Infanto'!$G$3:$T$82,8,FALSE),0)</f>
        <v>0</v>
      </c>
      <c r="J152" s="4">
        <f>IFERROR(VLOOKUP($B152,'Datos Infanto'!$G$3:$T$82,9,FALSE),0)</f>
        <v>0</v>
      </c>
      <c r="K152" s="4">
        <f>IFERROR(VLOOKUP($B152,'Datos Infanto'!$G$3:$T$82,10,FALSE),0)</f>
        <v>0</v>
      </c>
      <c r="L152" s="4">
        <f>IFERROR(VLOOKUP($B152,'Datos Infanto'!$G$3:$T$82,11,FALSE),0)</f>
        <v>0</v>
      </c>
      <c r="M152" s="4">
        <f>IFERROR(VLOOKUP($B152,'Datos Infanto'!$G$3:$T$82,12,FALSE),0)</f>
        <v>0</v>
      </c>
      <c r="N152" s="4">
        <f>IFERROR(VLOOKUP($B152,'Datos Infanto'!$G$3:$T$82,13,FALSE),0)</f>
        <v>0</v>
      </c>
      <c r="O152" s="20">
        <f t="shared" si="22"/>
        <v>0</v>
      </c>
    </row>
    <row r="153" spans="1:15" ht="15.75" thickBot="1" x14ac:dyDescent="0.3">
      <c r="A153" s="2" t="s">
        <v>158</v>
      </c>
      <c r="B153" s="2" t="s">
        <v>165</v>
      </c>
      <c r="C153" s="4">
        <f>IFERROR(VLOOKUP($B153,'Datos Infanto'!$G$3:$T$82,2,FALSE),0)</f>
        <v>0</v>
      </c>
      <c r="D153" s="4">
        <f>IFERROR(VLOOKUP($B153,'Datos Infanto'!$G$3:$T$82,3,FALSE),0)</f>
        <v>0</v>
      </c>
      <c r="E153" s="4">
        <f>IFERROR(VLOOKUP($B153,'Datos Infanto'!$G$3:$T$82,4,FALSE),0)</f>
        <v>0</v>
      </c>
      <c r="F153" s="4">
        <f>IFERROR(VLOOKUP($B153,'Datos Infanto'!$G$3:$T$82,5,FALSE),0)</f>
        <v>0</v>
      </c>
      <c r="G153" s="4">
        <f>IFERROR(VLOOKUP($B153,'Datos Infanto'!$G$3:$T$82,6,FALSE),0)</f>
        <v>0</v>
      </c>
      <c r="H153" s="4">
        <f>IFERROR(VLOOKUP($B153,'Datos Infanto'!$G$3:$T$82,7,FALSE),0)</f>
        <v>0</v>
      </c>
      <c r="I153" s="4">
        <f>IFERROR(VLOOKUP($B153,'Datos Infanto'!$G$3:$T$82,8,FALSE),0)</f>
        <v>0</v>
      </c>
      <c r="J153" s="4">
        <f>IFERROR(VLOOKUP($B153,'Datos Infanto'!$G$3:$T$82,9,FALSE),0)</f>
        <v>0</v>
      </c>
      <c r="K153" s="4">
        <f>IFERROR(VLOOKUP($B153,'Datos Infanto'!$G$3:$T$82,10,FALSE),0)</f>
        <v>0</v>
      </c>
      <c r="L153" s="4">
        <f>IFERROR(VLOOKUP($B153,'Datos Infanto'!$G$3:$T$82,11,FALSE),0)</f>
        <v>0</v>
      </c>
      <c r="M153" s="4">
        <f>IFERROR(VLOOKUP($B153,'Datos Infanto'!$G$3:$T$82,12,FALSE),0)</f>
        <v>0</v>
      </c>
      <c r="N153" s="4">
        <f>IFERROR(VLOOKUP($B153,'Datos Infanto'!$G$3:$T$82,13,FALSE),0)</f>
        <v>0</v>
      </c>
      <c r="O153" s="20">
        <f>SUM(C153:N153)</f>
        <v>0</v>
      </c>
    </row>
    <row r="154" spans="1:15" ht="15.75" thickBot="1" x14ac:dyDescent="0.3">
      <c r="A154" s="51" t="s">
        <v>250</v>
      </c>
      <c r="B154" s="52"/>
      <c r="C154" s="39">
        <f>SUM(C147:C153)</f>
        <v>0</v>
      </c>
      <c r="D154" s="47">
        <f t="shared" ref="D154:O154" si="23">SUM(D147:D153)</f>
        <v>0</v>
      </c>
      <c r="E154" s="47">
        <f t="shared" si="23"/>
        <v>2</v>
      </c>
      <c r="F154" s="47">
        <f t="shared" si="23"/>
        <v>0</v>
      </c>
      <c r="G154" s="47">
        <f t="shared" si="23"/>
        <v>1</v>
      </c>
      <c r="H154" s="47">
        <f t="shared" si="23"/>
        <v>0</v>
      </c>
      <c r="I154" s="47">
        <f t="shared" si="23"/>
        <v>0</v>
      </c>
      <c r="J154" s="47">
        <f t="shared" si="23"/>
        <v>0</v>
      </c>
      <c r="K154" s="47">
        <f t="shared" si="23"/>
        <v>0</v>
      </c>
      <c r="L154" s="47">
        <f t="shared" si="23"/>
        <v>0</v>
      </c>
      <c r="M154" s="47">
        <f t="shared" si="23"/>
        <v>0</v>
      </c>
      <c r="N154" s="48">
        <f t="shared" si="23"/>
        <v>0</v>
      </c>
      <c r="O154" s="36">
        <f t="shared" si="23"/>
        <v>3</v>
      </c>
    </row>
    <row r="155" spans="1:15" ht="15.75" thickBot="1" x14ac:dyDescent="0.3">
      <c r="A155" s="37" t="s">
        <v>0</v>
      </c>
      <c r="B155" s="38" t="s">
        <v>238</v>
      </c>
      <c r="C155" s="61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3"/>
    </row>
    <row r="156" spans="1:15" x14ac:dyDescent="0.25">
      <c r="A156" s="2" t="s">
        <v>97</v>
      </c>
      <c r="B156" s="2" t="s">
        <v>168</v>
      </c>
      <c r="C156" s="4">
        <f>IFERROR(VLOOKUP($B156,'Datos Infanto'!$G$3:$T$82,2,FALSE),0)</f>
        <v>0</v>
      </c>
      <c r="D156" s="4">
        <f>IFERROR(VLOOKUP($B156,'Datos Infanto'!$G$3:$T$82,3,FALSE),0)</f>
        <v>0</v>
      </c>
      <c r="E156" s="4">
        <f>IFERROR(VLOOKUP($B156,'Datos Infanto'!$G$3:$T$82,4,FALSE),0)</f>
        <v>0</v>
      </c>
      <c r="F156" s="4">
        <f>IFERROR(VLOOKUP($B156,'Datos Infanto'!$G$3:$T$82,5,FALSE),0)</f>
        <v>0</v>
      </c>
      <c r="G156" s="4">
        <f>IFERROR(VLOOKUP($B156,'Datos Infanto'!$G$3:$T$82,6,FALSE),0)</f>
        <v>0</v>
      </c>
      <c r="H156" s="4">
        <f>IFERROR(VLOOKUP($B156,'Datos Infanto'!$G$3:$T$82,7,FALSE),0)</f>
        <v>1</v>
      </c>
      <c r="I156" s="4">
        <f>IFERROR(VLOOKUP($B156,'Datos Infanto'!$G$3:$T$82,8,FALSE),0)</f>
        <v>0</v>
      </c>
      <c r="J156" s="4">
        <f>IFERROR(VLOOKUP($B156,'Datos Infanto'!$G$3:$T$82,9,FALSE),0)</f>
        <v>1</v>
      </c>
      <c r="K156" s="4">
        <f>IFERROR(VLOOKUP($B156,'Datos Infanto'!$G$3:$T$82,10,FALSE),0)</f>
        <v>1</v>
      </c>
      <c r="L156" s="4">
        <f>IFERROR(VLOOKUP($B156,'Datos Infanto'!$G$3:$T$82,11,FALSE),0)</f>
        <v>1</v>
      </c>
      <c r="M156" s="4">
        <f>IFERROR(VLOOKUP($B156,'Datos Infanto'!$G$3:$T$82,12,FALSE),0)</f>
        <v>1</v>
      </c>
      <c r="N156" s="4">
        <f>IFERROR(VLOOKUP($B156,'Datos Infanto'!$G$3:$T$82,13,FALSE),0)</f>
        <v>0</v>
      </c>
      <c r="O156" s="21">
        <f>SUM(C156:N156)</f>
        <v>5</v>
      </c>
    </row>
    <row r="157" spans="1:15" x14ac:dyDescent="0.25">
      <c r="A157" s="2" t="s">
        <v>126</v>
      </c>
      <c r="B157" s="2" t="s">
        <v>169</v>
      </c>
      <c r="C157" s="4">
        <f>IFERROR(VLOOKUP($B157,'Datos Infanto'!$G$3:$T$82,2,FALSE),0)</f>
        <v>1</v>
      </c>
      <c r="D157" s="4">
        <f>IFERROR(VLOOKUP($B157,'Datos Infanto'!$G$3:$T$82,3,FALSE),0)</f>
        <v>1</v>
      </c>
      <c r="E157" s="4">
        <f>IFERROR(VLOOKUP($B157,'Datos Infanto'!$G$3:$T$82,4,FALSE),0)</f>
        <v>0</v>
      </c>
      <c r="F157" s="4">
        <f>IFERROR(VLOOKUP($B157,'Datos Infanto'!$G$3:$T$82,5,FALSE),0)</f>
        <v>1</v>
      </c>
      <c r="G157" s="4">
        <f>IFERROR(VLOOKUP($B157,'Datos Infanto'!$G$3:$T$82,6,FALSE),0)</f>
        <v>1</v>
      </c>
      <c r="H157" s="4">
        <f>IFERROR(VLOOKUP($B157,'Datos Infanto'!$G$3:$T$82,7,FALSE),0)</f>
        <v>1</v>
      </c>
      <c r="I157" s="4">
        <f>IFERROR(VLOOKUP($B157,'Datos Infanto'!$G$3:$T$82,8,FALSE),0)</f>
        <v>1</v>
      </c>
      <c r="J157" s="4">
        <f>IFERROR(VLOOKUP($B157,'Datos Infanto'!$G$3:$T$82,9,FALSE),0)</f>
        <v>0</v>
      </c>
      <c r="K157" s="4">
        <f>IFERROR(VLOOKUP($B157,'Datos Infanto'!$G$3:$T$82,10,FALSE),0)</f>
        <v>1</v>
      </c>
      <c r="L157" s="4">
        <f>IFERROR(VLOOKUP($B157,'Datos Infanto'!$G$3:$T$82,11,FALSE),0)</f>
        <v>0</v>
      </c>
      <c r="M157" s="4">
        <f>IFERROR(VLOOKUP($B157,'Datos Infanto'!$G$3:$T$82,12,FALSE),0)</f>
        <v>2</v>
      </c>
      <c r="N157" s="4">
        <f>IFERROR(VLOOKUP($B157,'Datos Infanto'!$G$3:$T$82,13,FALSE),0)</f>
        <v>1</v>
      </c>
      <c r="O157" s="21">
        <f t="shared" ref="O157:O160" si="24">SUM(C157:N157)</f>
        <v>10</v>
      </c>
    </row>
    <row r="158" spans="1:15" x14ac:dyDescent="0.25">
      <c r="A158" s="2" t="s">
        <v>221</v>
      </c>
      <c r="B158" s="2" t="s">
        <v>170</v>
      </c>
      <c r="C158" s="4">
        <f>IFERROR(VLOOKUP($B158,'Datos Infanto'!$G$3:$T$82,2,FALSE),0)</f>
        <v>1</v>
      </c>
      <c r="D158" s="4">
        <f>IFERROR(VLOOKUP($B158,'Datos Infanto'!$G$3:$T$82,3,FALSE),0)</f>
        <v>0</v>
      </c>
      <c r="E158" s="4">
        <f>IFERROR(VLOOKUP($B158,'Datos Infanto'!$G$3:$T$82,4,FALSE),0)</f>
        <v>0</v>
      </c>
      <c r="F158" s="4">
        <f>IFERROR(VLOOKUP($B158,'Datos Infanto'!$G$3:$T$82,5,FALSE),0)</f>
        <v>1</v>
      </c>
      <c r="G158" s="4">
        <f>IFERROR(VLOOKUP($B158,'Datos Infanto'!$G$3:$T$82,6,FALSE),0)</f>
        <v>1</v>
      </c>
      <c r="H158" s="4">
        <f>IFERROR(VLOOKUP($B158,'Datos Infanto'!$G$3:$T$82,7,FALSE),0)</f>
        <v>0</v>
      </c>
      <c r="I158" s="4">
        <f>IFERROR(VLOOKUP($B158,'Datos Infanto'!$G$3:$T$82,8,FALSE),0)</f>
        <v>1</v>
      </c>
      <c r="J158" s="4">
        <f>IFERROR(VLOOKUP($B158,'Datos Infanto'!$G$3:$T$82,9,FALSE),0)</f>
        <v>2</v>
      </c>
      <c r="K158" s="4">
        <f>IFERROR(VLOOKUP($B158,'Datos Infanto'!$G$3:$T$82,10,FALSE),0)</f>
        <v>0</v>
      </c>
      <c r="L158" s="4">
        <f>IFERROR(VLOOKUP($B158,'Datos Infanto'!$G$3:$T$82,11,FALSE),0)</f>
        <v>2</v>
      </c>
      <c r="M158" s="4">
        <f>IFERROR(VLOOKUP($B158,'Datos Infanto'!$G$3:$T$82,12,FALSE),0)</f>
        <v>1</v>
      </c>
      <c r="N158" s="4">
        <f>IFERROR(VLOOKUP($B158,'Datos Infanto'!$G$3:$T$82,13,FALSE),0)</f>
        <v>2</v>
      </c>
      <c r="O158" s="21">
        <f t="shared" si="24"/>
        <v>11</v>
      </c>
    </row>
    <row r="159" spans="1:15" x14ac:dyDescent="0.25">
      <c r="A159" s="2" t="s">
        <v>54</v>
      </c>
      <c r="B159" s="2" t="s">
        <v>166</v>
      </c>
      <c r="C159" s="4">
        <f>IFERROR(VLOOKUP($B159,'Datos Infanto'!$G$3:$T$82,2,FALSE),0)</f>
        <v>0</v>
      </c>
      <c r="D159" s="4">
        <f>IFERROR(VLOOKUP($B159,'Datos Infanto'!$G$3:$T$82,3,FALSE),0)</f>
        <v>1</v>
      </c>
      <c r="E159" s="4">
        <f>IFERROR(VLOOKUP($B159,'Datos Infanto'!$G$3:$T$82,4,FALSE),0)</f>
        <v>1</v>
      </c>
      <c r="F159" s="4">
        <f>IFERROR(VLOOKUP($B159,'Datos Infanto'!$G$3:$T$82,5,FALSE),0)</f>
        <v>1</v>
      </c>
      <c r="G159" s="4">
        <f>IFERROR(VLOOKUP($B159,'Datos Infanto'!$G$3:$T$82,6,FALSE),0)</f>
        <v>1</v>
      </c>
      <c r="H159" s="4">
        <f>IFERROR(VLOOKUP($B159,'Datos Infanto'!$G$3:$T$82,7,FALSE),0)</f>
        <v>1</v>
      </c>
      <c r="I159" s="4">
        <f>IFERROR(VLOOKUP($B159,'Datos Infanto'!$G$3:$T$82,8,FALSE),0)</f>
        <v>1</v>
      </c>
      <c r="J159" s="4">
        <f>IFERROR(VLOOKUP($B159,'Datos Infanto'!$G$3:$T$82,9,FALSE),0)</f>
        <v>1</v>
      </c>
      <c r="K159" s="4">
        <f>IFERROR(VLOOKUP($B159,'Datos Infanto'!$G$3:$T$82,10,FALSE),0)</f>
        <v>1</v>
      </c>
      <c r="L159" s="4">
        <f>IFERROR(VLOOKUP($B159,'Datos Infanto'!$G$3:$T$82,11,FALSE),0)</f>
        <v>1</v>
      </c>
      <c r="M159" s="4">
        <f>IFERROR(VLOOKUP($B159,'Datos Infanto'!$G$3:$T$82,12,FALSE),0)</f>
        <v>0</v>
      </c>
      <c r="N159" s="4">
        <f>IFERROR(VLOOKUP($B159,'Datos Infanto'!$G$3:$T$82,13,FALSE),0)</f>
        <v>1</v>
      </c>
      <c r="O159" s="21">
        <f t="shared" si="24"/>
        <v>10</v>
      </c>
    </row>
    <row r="160" spans="1:15" x14ac:dyDescent="0.25">
      <c r="A160" s="2" t="s">
        <v>91</v>
      </c>
      <c r="B160" s="2" t="s">
        <v>167</v>
      </c>
      <c r="C160" s="4">
        <f>IFERROR(VLOOKUP($B160,'Datos Infanto'!$G$3:$T$82,2,FALSE),0)</f>
        <v>0</v>
      </c>
      <c r="D160" s="4">
        <f>IFERROR(VLOOKUP($B160,'Datos Infanto'!$G$3:$T$82,3,FALSE),0)</f>
        <v>1</v>
      </c>
      <c r="E160" s="4">
        <f>IFERROR(VLOOKUP($B160,'Datos Infanto'!$G$3:$T$82,4,FALSE),0)</f>
        <v>1</v>
      </c>
      <c r="F160" s="4">
        <f>IFERROR(VLOOKUP($B160,'Datos Infanto'!$G$3:$T$82,5,FALSE),0)</f>
        <v>0</v>
      </c>
      <c r="G160" s="4">
        <f>IFERROR(VLOOKUP($B160,'Datos Infanto'!$G$3:$T$82,6,FALSE),0)</f>
        <v>1</v>
      </c>
      <c r="H160" s="4">
        <f>IFERROR(VLOOKUP($B160,'Datos Infanto'!$G$3:$T$82,7,FALSE),0)</f>
        <v>1</v>
      </c>
      <c r="I160" s="4">
        <f>IFERROR(VLOOKUP($B160,'Datos Infanto'!$G$3:$T$82,8,FALSE),0)</f>
        <v>0</v>
      </c>
      <c r="J160" s="4">
        <f>IFERROR(VLOOKUP($B160,'Datos Infanto'!$G$3:$T$82,9,FALSE),0)</f>
        <v>1</v>
      </c>
      <c r="K160" s="4">
        <f>IFERROR(VLOOKUP($B160,'Datos Infanto'!$G$3:$T$82,10,FALSE),0)</f>
        <v>1</v>
      </c>
      <c r="L160" s="4">
        <f>IFERROR(VLOOKUP($B160,'Datos Infanto'!$G$3:$T$82,11,FALSE),0)</f>
        <v>1</v>
      </c>
      <c r="M160" s="4">
        <f>IFERROR(VLOOKUP($B160,'Datos Infanto'!$G$3:$T$82,12,FALSE),0)</f>
        <v>1</v>
      </c>
      <c r="N160" s="4">
        <f>IFERROR(VLOOKUP($B160,'Datos Infanto'!$G$3:$T$82,13,FALSE),0)</f>
        <v>1</v>
      </c>
      <c r="O160" s="21">
        <f t="shared" si="24"/>
        <v>9</v>
      </c>
    </row>
  </sheetData>
  <mergeCells count="18">
    <mergeCell ref="A127:B127"/>
    <mergeCell ref="A141:B141"/>
    <mergeCell ref="A146:B146"/>
    <mergeCell ref="A154:B154"/>
    <mergeCell ref="C155:O155"/>
    <mergeCell ref="A114:B114"/>
    <mergeCell ref="A94:B94"/>
    <mergeCell ref="A1:A2"/>
    <mergeCell ref="B1:B2"/>
    <mergeCell ref="C1:O1"/>
    <mergeCell ref="A17:B17"/>
    <mergeCell ref="A30:B30"/>
    <mergeCell ref="A35:B35"/>
    <mergeCell ref="A40:B40"/>
    <mergeCell ref="A51:B51"/>
    <mergeCell ref="A66:B66"/>
    <mergeCell ref="A77:B77"/>
    <mergeCell ref="A83:B8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D3F5-2BA6-4109-AA5F-5410A3019309}">
  <dimension ref="A1:T445"/>
  <sheetViews>
    <sheetView workbookViewId="0"/>
  </sheetViews>
  <sheetFormatPr baseColWidth="10" defaultRowHeight="15" x14ac:dyDescent="0.25"/>
  <cols>
    <col min="1" max="1" width="17.28515625" bestFit="1" customWidth="1"/>
    <col min="2" max="2" width="37.7109375" bestFit="1" customWidth="1"/>
    <col min="3" max="3" width="20.28515625" bestFit="1" customWidth="1"/>
    <col min="4" max="4" width="4.7109375" bestFit="1" customWidth="1"/>
    <col min="5" max="5" width="5.42578125" bestFit="1" customWidth="1"/>
    <col min="7" max="7" width="41.42578125" bestFit="1" customWidth="1"/>
    <col min="8" max="8" width="22.42578125" bestFit="1" customWidth="1"/>
    <col min="9" max="19" width="3" bestFit="1" customWidth="1"/>
    <col min="20" max="20" width="12.5703125" bestFit="1" customWidth="1"/>
  </cols>
  <sheetData>
    <row r="1" spans="1:20" x14ac:dyDescent="0.25">
      <c r="A1" s="64" t="s">
        <v>174</v>
      </c>
      <c r="B1" s="64" t="s">
        <v>254</v>
      </c>
      <c r="C1" s="64" t="s">
        <v>237</v>
      </c>
      <c r="D1" s="64" t="s">
        <v>175</v>
      </c>
      <c r="E1" s="64" t="s">
        <v>176</v>
      </c>
    </row>
    <row r="2" spans="1:20" x14ac:dyDescent="0.25">
      <c r="A2" s="65" t="s">
        <v>255</v>
      </c>
      <c r="B2" s="65" t="str">
        <f>IFERROR(VLOOKUP($A2,[1]Establecimientos!$A$1:$E$175,3,FALSE),0)</f>
        <v>105100-HOSPITAL LA SERENA</v>
      </c>
      <c r="C2" s="65" t="str">
        <f>IFERROR(VLOOKUP($A2,[1]Establecimientos!$A$1:$E$175,4,FALSE),0)</f>
        <v>04101-LA SERENA</v>
      </c>
      <c r="D2" s="66">
        <v>9</v>
      </c>
      <c r="E2" s="66">
        <v>0</v>
      </c>
    </row>
    <row r="3" spans="1:20" x14ac:dyDescent="0.25">
      <c r="A3" s="65" t="s">
        <v>177</v>
      </c>
      <c r="B3" s="65" t="str">
        <f>IFERROR(VLOOKUP($A3,[1]Establecimientos!$A$1:$E$175,3,FALSE),0)</f>
        <v>105103-HOSPITAL ILLAPEL</v>
      </c>
      <c r="C3" s="65" t="str">
        <f>IFERROR(VLOOKUP($A3,[1]Establecimientos!$A$1:$E$175,4,FALSE),0)</f>
        <v>04201-ILLAPEL</v>
      </c>
      <c r="D3" s="66">
        <v>1</v>
      </c>
      <c r="E3" s="66">
        <v>1</v>
      </c>
      <c r="G3" s="12" t="s">
        <v>214</v>
      </c>
      <c r="H3" s="12" t="s">
        <v>215</v>
      </c>
    </row>
    <row r="4" spans="1:20" x14ac:dyDescent="0.25">
      <c r="A4" s="65" t="s">
        <v>177</v>
      </c>
      <c r="B4" s="65" t="str">
        <f>IFERROR(VLOOKUP($A4,[1]Establecimientos!$A$1:$E$175,3,FALSE),0)</f>
        <v>105103-HOSPITAL ILLAPEL</v>
      </c>
      <c r="C4" s="65" t="str">
        <f>IFERROR(VLOOKUP($A4,[1]Establecimientos!$A$1:$E$175,4,FALSE),0)</f>
        <v>04201-ILLAPEL</v>
      </c>
      <c r="D4" s="66">
        <v>2</v>
      </c>
      <c r="E4" s="66">
        <v>1</v>
      </c>
      <c r="G4" s="12" t="s">
        <v>211</v>
      </c>
      <c r="H4">
        <v>1</v>
      </c>
      <c r="I4">
        <v>2</v>
      </c>
      <c r="J4">
        <v>3</v>
      </c>
      <c r="K4">
        <v>4</v>
      </c>
      <c r="L4">
        <v>5</v>
      </c>
      <c r="M4">
        <v>6</v>
      </c>
      <c r="N4">
        <v>7</v>
      </c>
      <c r="O4">
        <v>8</v>
      </c>
      <c r="P4">
        <v>9</v>
      </c>
      <c r="Q4">
        <v>10</v>
      </c>
      <c r="R4">
        <v>11</v>
      </c>
      <c r="S4">
        <v>12</v>
      </c>
      <c r="T4" t="s">
        <v>212</v>
      </c>
    </row>
    <row r="5" spans="1:20" x14ac:dyDescent="0.25">
      <c r="A5" s="65" t="s">
        <v>177</v>
      </c>
      <c r="B5" s="65" t="str">
        <f>IFERROR(VLOOKUP($A5,[1]Establecimientos!$A$1:$E$175,3,FALSE),0)</f>
        <v>105103-HOSPITAL ILLAPEL</v>
      </c>
      <c r="C5" s="65" t="str">
        <f>IFERROR(VLOOKUP($A5,[1]Establecimientos!$A$1:$E$175,4,FALSE),0)</f>
        <v>04201-ILLAPEL</v>
      </c>
      <c r="D5" s="66">
        <v>3</v>
      </c>
      <c r="E5" s="66">
        <v>1</v>
      </c>
      <c r="G5" s="13" t="s">
        <v>15</v>
      </c>
      <c r="H5" s="14">
        <v>6</v>
      </c>
      <c r="I5" s="14">
        <v>4</v>
      </c>
      <c r="J5" s="14">
        <v>5</v>
      </c>
      <c r="K5" s="14">
        <v>4</v>
      </c>
      <c r="L5" s="14">
        <v>9</v>
      </c>
      <c r="M5" s="14">
        <v>4</v>
      </c>
      <c r="N5" s="14">
        <v>6</v>
      </c>
      <c r="O5" s="14">
        <v>6</v>
      </c>
      <c r="P5" s="14">
        <v>6</v>
      </c>
      <c r="Q5" s="14">
        <v>5</v>
      </c>
      <c r="R5" s="14">
        <v>5</v>
      </c>
      <c r="S5" s="14">
        <v>7</v>
      </c>
      <c r="T5" s="14">
        <v>67</v>
      </c>
    </row>
    <row r="6" spans="1:20" x14ac:dyDescent="0.25">
      <c r="A6" s="65" t="s">
        <v>177</v>
      </c>
      <c r="B6" s="65" t="str">
        <f>IFERROR(VLOOKUP($A6,[1]Establecimientos!$A$1:$E$175,3,FALSE),0)</f>
        <v>105103-HOSPITAL ILLAPEL</v>
      </c>
      <c r="C6" s="65" t="str">
        <f>IFERROR(VLOOKUP($A6,[1]Establecimientos!$A$1:$E$175,4,FALSE),0)</f>
        <v>04201-ILLAPEL</v>
      </c>
      <c r="D6" s="66">
        <v>4</v>
      </c>
      <c r="E6" s="66">
        <v>1</v>
      </c>
      <c r="G6" s="15" t="s">
        <v>256</v>
      </c>
      <c r="H6" s="14"/>
      <c r="I6" s="14"/>
      <c r="J6" s="14"/>
      <c r="K6" s="14"/>
      <c r="L6" s="14"/>
      <c r="M6" s="14"/>
      <c r="N6" s="14"/>
      <c r="O6" s="14"/>
      <c r="P6" s="14">
        <v>0</v>
      </c>
      <c r="Q6" s="14"/>
      <c r="R6" s="14"/>
      <c r="S6" s="14"/>
      <c r="T6" s="14">
        <v>0</v>
      </c>
    </row>
    <row r="7" spans="1:20" x14ac:dyDescent="0.25">
      <c r="A7" s="65" t="s">
        <v>177</v>
      </c>
      <c r="B7" s="65" t="str">
        <f>IFERROR(VLOOKUP($A7,[1]Establecimientos!$A$1:$E$175,3,FALSE),0)</f>
        <v>105103-HOSPITAL ILLAPEL</v>
      </c>
      <c r="C7" s="65" t="str">
        <f>IFERROR(VLOOKUP($A7,[1]Establecimientos!$A$1:$E$175,4,FALSE),0)</f>
        <v>04201-ILLAPEL</v>
      </c>
      <c r="D7" s="66">
        <v>5</v>
      </c>
      <c r="E7" s="66">
        <v>1</v>
      </c>
      <c r="G7" s="15" t="s">
        <v>16</v>
      </c>
      <c r="H7" s="14">
        <v>1</v>
      </c>
      <c r="I7" s="14"/>
      <c r="J7" s="14"/>
      <c r="K7" s="14"/>
      <c r="L7" s="14">
        <v>2</v>
      </c>
      <c r="M7" s="14"/>
      <c r="N7" s="14">
        <v>1</v>
      </c>
      <c r="O7" s="14">
        <v>1</v>
      </c>
      <c r="P7" s="14"/>
      <c r="Q7" s="14">
        <v>1</v>
      </c>
      <c r="R7" s="14">
        <v>1</v>
      </c>
      <c r="S7" s="14">
        <v>1</v>
      </c>
      <c r="T7" s="14">
        <v>8</v>
      </c>
    </row>
    <row r="8" spans="1:20" x14ac:dyDescent="0.25">
      <c r="A8" s="65" t="s">
        <v>178</v>
      </c>
      <c r="B8" s="65" t="str">
        <f>IFERROR(VLOOKUP($A8,[1]Establecimientos!$A$1:$E$175,3,FALSE),0)</f>
        <v>105104-HOSPITAL SALAMANCA</v>
      </c>
      <c r="C8" s="65" t="str">
        <f>IFERROR(VLOOKUP($A8,[1]Establecimientos!$A$1:$E$175,4,FALSE),0)</f>
        <v>04204-SALAMANCA</v>
      </c>
      <c r="D8" s="66">
        <v>1</v>
      </c>
      <c r="E8" s="66">
        <v>0</v>
      </c>
      <c r="G8" s="15" t="s">
        <v>17</v>
      </c>
      <c r="H8" s="14">
        <v>1</v>
      </c>
      <c r="I8" s="14">
        <v>0</v>
      </c>
      <c r="J8" s="14">
        <v>1</v>
      </c>
      <c r="K8" s="14">
        <v>1</v>
      </c>
      <c r="L8" s="14">
        <v>1</v>
      </c>
      <c r="M8" s="14">
        <v>0</v>
      </c>
      <c r="N8" s="14">
        <v>1</v>
      </c>
      <c r="O8" s="14">
        <v>1</v>
      </c>
      <c r="P8" s="14">
        <v>1</v>
      </c>
      <c r="Q8" s="14">
        <v>1</v>
      </c>
      <c r="R8" s="14">
        <v>0</v>
      </c>
      <c r="S8" s="14">
        <v>1</v>
      </c>
      <c r="T8" s="14">
        <v>9</v>
      </c>
    </row>
    <row r="9" spans="1:20" x14ac:dyDescent="0.25">
      <c r="A9" s="65" t="s">
        <v>178</v>
      </c>
      <c r="B9" s="65" t="str">
        <f>IFERROR(VLOOKUP($A9,[1]Establecimientos!$A$1:$E$175,3,FALSE),0)</f>
        <v>105104-HOSPITAL SALAMANCA</v>
      </c>
      <c r="C9" s="65" t="str">
        <f>IFERROR(VLOOKUP($A9,[1]Establecimientos!$A$1:$E$175,4,FALSE),0)</f>
        <v>04204-SALAMANCA</v>
      </c>
      <c r="D9" s="66">
        <v>2</v>
      </c>
      <c r="E9" s="66">
        <v>0</v>
      </c>
      <c r="G9" s="15" t="s">
        <v>18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4">
        <v>12</v>
      </c>
    </row>
    <row r="10" spans="1:20" x14ac:dyDescent="0.25">
      <c r="A10" s="65" t="s">
        <v>178</v>
      </c>
      <c r="B10" s="65" t="str">
        <f>IFERROR(VLOOKUP($A10,[1]Establecimientos!$A$1:$E$175,3,FALSE),0)</f>
        <v>105104-HOSPITAL SALAMANCA</v>
      </c>
      <c r="C10" s="65" t="str">
        <f>IFERROR(VLOOKUP($A10,[1]Establecimientos!$A$1:$E$175,4,FALSE),0)</f>
        <v>04204-SALAMANCA</v>
      </c>
      <c r="D10" s="66">
        <v>3</v>
      </c>
      <c r="E10" s="66">
        <v>0</v>
      </c>
      <c r="G10" s="15" t="s">
        <v>19</v>
      </c>
      <c r="H10" s="14">
        <v>1</v>
      </c>
      <c r="I10" s="14">
        <v>1</v>
      </c>
      <c r="J10" s="14">
        <v>0</v>
      </c>
      <c r="K10" s="14">
        <v>1</v>
      </c>
      <c r="L10" s="14">
        <v>2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  <c r="S10" s="14">
        <v>1</v>
      </c>
      <c r="T10" s="14">
        <v>12</v>
      </c>
    </row>
    <row r="11" spans="1:20" x14ac:dyDescent="0.25">
      <c r="A11" s="65" t="s">
        <v>178</v>
      </c>
      <c r="B11" s="65" t="str">
        <f>IFERROR(VLOOKUP($A11,[1]Establecimientos!$A$1:$E$175,3,FALSE),0)</f>
        <v>105104-HOSPITAL SALAMANCA</v>
      </c>
      <c r="C11" s="65" t="str">
        <f>IFERROR(VLOOKUP($A11,[1]Establecimientos!$A$1:$E$175,4,FALSE),0)</f>
        <v>04204-SALAMANCA</v>
      </c>
      <c r="D11" s="66">
        <v>4</v>
      </c>
      <c r="E11" s="66">
        <v>0</v>
      </c>
      <c r="G11" s="15" t="s">
        <v>20</v>
      </c>
      <c r="H11" s="14">
        <v>1</v>
      </c>
      <c r="I11" s="14">
        <v>1</v>
      </c>
      <c r="J11" s="14">
        <v>1</v>
      </c>
      <c r="K11" s="14">
        <v>1</v>
      </c>
      <c r="L11" s="14">
        <v>1</v>
      </c>
      <c r="M11" s="14">
        <v>1</v>
      </c>
      <c r="N11" s="14">
        <v>1</v>
      </c>
      <c r="O11" s="14">
        <v>1</v>
      </c>
      <c r="P11" s="14">
        <v>1</v>
      </c>
      <c r="Q11" s="14">
        <v>0</v>
      </c>
      <c r="R11" s="14">
        <v>0</v>
      </c>
      <c r="S11" s="14">
        <v>1</v>
      </c>
      <c r="T11" s="14">
        <v>10</v>
      </c>
    </row>
    <row r="12" spans="1:20" x14ac:dyDescent="0.25">
      <c r="A12" s="65" t="s">
        <v>178</v>
      </c>
      <c r="B12" s="65" t="str">
        <f>IFERROR(VLOOKUP($A12,[1]Establecimientos!$A$1:$E$175,3,FALSE),0)</f>
        <v>105104-HOSPITAL SALAMANCA</v>
      </c>
      <c r="C12" s="65" t="str">
        <f>IFERROR(VLOOKUP($A12,[1]Establecimientos!$A$1:$E$175,4,FALSE),0)</f>
        <v>04204-SALAMANCA</v>
      </c>
      <c r="D12" s="66">
        <v>6</v>
      </c>
      <c r="E12" s="66">
        <v>1</v>
      </c>
      <c r="G12" s="15" t="s">
        <v>21</v>
      </c>
      <c r="H12" s="14"/>
      <c r="I12" s="14">
        <v>0</v>
      </c>
      <c r="J12" s="14">
        <v>1</v>
      </c>
      <c r="K12" s="14"/>
      <c r="L12" s="14">
        <v>1</v>
      </c>
      <c r="M12" s="14">
        <v>1</v>
      </c>
      <c r="N12" s="14"/>
      <c r="O12" s="14">
        <v>1</v>
      </c>
      <c r="P12" s="14">
        <v>1</v>
      </c>
      <c r="Q12" s="14">
        <v>1</v>
      </c>
      <c r="R12" s="14">
        <v>1</v>
      </c>
      <c r="S12" s="14">
        <v>1</v>
      </c>
      <c r="T12" s="14">
        <v>8</v>
      </c>
    </row>
    <row r="13" spans="1:20" x14ac:dyDescent="0.25">
      <c r="A13" s="65" t="s">
        <v>178</v>
      </c>
      <c r="B13" s="65" t="str">
        <f>IFERROR(VLOOKUP($A13,[1]Establecimientos!$A$1:$E$175,3,FALSE),0)</f>
        <v>105104-HOSPITAL SALAMANCA</v>
      </c>
      <c r="C13" s="65" t="str">
        <f>IFERROR(VLOOKUP($A13,[1]Establecimientos!$A$1:$E$175,4,FALSE),0)</f>
        <v>04204-SALAMANCA</v>
      </c>
      <c r="D13" s="66">
        <v>8</v>
      </c>
      <c r="E13" s="66">
        <v>1</v>
      </c>
      <c r="G13" s="15" t="s">
        <v>22</v>
      </c>
      <c r="H13" s="14">
        <v>1</v>
      </c>
      <c r="I13" s="14">
        <v>1</v>
      </c>
      <c r="J13" s="14">
        <v>1</v>
      </c>
      <c r="K13" s="14">
        <v>0</v>
      </c>
      <c r="L13" s="14">
        <v>1</v>
      </c>
      <c r="M13" s="14">
        <v>0</v>
      </c>
      <c r="N13" s="14">
        <v>1</v>
      </c>
      <c r="O13" s="14">
        <v>0</v>
      </c>
      <c r="P13" s="14">
        <v>1</v>
      </c>
      <c r="Q13" s="14"/>
      <c r="R13" s="14">
        <v>1</v>
      </c>
      <c r="S13" s="14"/>
      <c r="T13" s="14">
        <v>7</v>
      </c>
    </row>
    <row r="14" spans="1:20" x14ac:dyDescent="0.25">
      <c r="A14" s="65" t="s">
        <v>178</v>
      </c>
      <c r="B14" s="65" t="str">
        <f>IFERROR(VLOOKUP($A14,[1]Establecimientos!$A$1:$E$175,3,FALSE),0)</f>
        <v>105104-HOSPITAL SALAMANCA</v>
      </c>
      <c r="C14" s="65" t="str">
        <f>IFERROR(VLOOKUP($A14,[1]Establecimientos!$A$1:$E$175,4,FALSE),0)</f>
        <v>04204-SALAMANCA</v>
      </c>
      <c r="D14" s="66">
        <v>9</v>
      </c>
      <c r="E14" s="66">
        <v>1</v>
      </c>
      <c r="G14" s="15" t="s">
        <v>23</v>
      </c>
      <c r="H14" s="14"/>
      <c r="I14" s="14"/>
      <c r="J14" s="14"/>
      <c r="K14" s="14"/>
      <c r="L14" s="14"/>
      <c r="M14" s="14"/>
      <c r="N14" s="14">
        <v>0</v>
      </c>
      <c r="O14" s="14"/>
      <c r="P14" s="14"/>
      <c r="Q14" s="14">
        <v>0</v>
      </c>
      <c r="R14" s="14">
        <v>0</v>
      </c>
      <c r="S14" s="14">
        <v>0</v>
      </c>
      <c r="T14" s="14">
        <v>0</v>
      </c>
    </row>
    <row r="15" spans="1:20" x14ac:dyDescent="0.25">
      <c r="A15" s="65" t="s">
        <v>178</v>
      </c>
      <c r="B15" s="65" t="str">
        <f>IFERROR(VLOOKUP($A15,[1]Establecimientos!$A$1:$E$175,3,FALSE),0)</f>
        <v>105104-HOSPITAL SALAMANCA</v>
      </c>
      <c r="C15" s="65" t="str">
        <f>IFERROR(VLOOKUP($A15,[1]Establecimientos!$A$1:$E$175,4,FALSE),0)</f>
        <v>04204-SALAMANCA</v>
      </c>
      <c r="D15" s="66">
        <v>10</v>
      </c>
      <c r="E15" s="66">
        <v>1</v>
      </c>
      <c r="G15" s="15" t="s">
        <v>24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>
        <v>0</v>
      </c>
      <c r="S15" s="14">
        <v>0</v>
      </c>
      <c r="T15" s="14">
        <v>0</v>
      </c>
    </row>
    <row r="16" spans="1:20" x14ac:dyDescent="0.25">
      <c r="A16" s="65" t="s">
        <v>178</v>
      </c>
      <c r="B16" s="65" t="str">
        <f>IFERROR(VLOOKUP($A16,[1]Establecimientos!$A$1:$E$175,3,FALSE),0)</f>
        <v>105104-HOSPITAL SALAMANCA</v>
      </c>
      <c r="C16" s="65" t="str">
        <f>IFERROR(VLOOKUP($A16,[1]Establecimientos!$A$1:$E$175,4,FALSE),0)</f>
        <v>04204-SALAMANCA</v>
      </c>
      <c r="D16" s="66">
        <v>11</v>
      </c>
      <c r="E16" s="66">
        <v>1</v>
      </c>
      <c r="G16" s="15" t="s">
        <v>25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>
        <v>1</v>
      </c>
      <c r="T16" s="14">
        <v>1</v>
      </c>
    </row>
    <row r="17" spans="1:20" x14ac:dyDescent="0.25">
      <c r="A17" s="65" t="s">
        <v>178</v>
      </c>
      <c r="B17" s="65" t="str">
        <f>IFERROR(VLOOKUP($A17,[1]Establecimientos!$A$1:$E$175,3,FALSE),0)</f>
        <v>105104-HOSPITAL SALAMANCA</v>
      </c>
      <c r="C17" s="65" t="str">
        <f>IFERROR(VLOOKUP($A17,[1]Establecimientos!$A$1:$E$175,4,FALSE),0)</f>
        <v>04204-SALAMANCA</v>
      </c>
      <c r="D17" s="66">
        <v>12</v>
      </c>
      <c r="E17" s="66">
        <v>0</v>
      </c>
      <c r="G17" s="15" t="s">
        <v>29</v>
      </c>
      <c r="H17" s="14">
        <v>0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>
        <v>0</v>
      </c>
    </row>
    <row r="18" spans="1:20" x14ac:dyDescent="0.25">
      <c r="A18" s="65" t="s">
        <v>179</v>
      </c>
      <c r="B18" s="65" t="str">
        <f>IFERROR(VLOOKUP($A18,[1]Establecimientos!$A$1:$E$175,3,FALSE),0)</f>
        <v>105105-HOSPITAL COMBARBALÁ</v>
      </c>
      <c r="C18" s="65" t="str">
        <f>IFERROR(VLOOKUP($A18,[1]Establecimientos!$A$1:$E$175,4,FALSE),0)</f>
        <v>04302-COMBARBALÁ</v>
      </c>
      <c r="D18" s="66">
        <v>1</v>
      </c>
      <c r="E18" s="66">
        <v>1</v>
      </c>
      <c r="G18" s="13" t="s">
        <v>30</v>
      </c>
      <c r="H18" s="14">
        <v>5</v>
      </c>
      <c r="I18" s="14">
        <v>3</v>
      </c>
      <c r="J18" s="14">
        <v>4</v>
      </c>
      <c r="K18" s="14">
        <v>7</v>
      </c>
      <c r="L18" s="14">
        <v>8</v>
      </c>
      <c r="M18" s="14">
        <v>5</v>
      </c>
      <c r="N18" s="14">
        <v>5</v>
      </c>
      <c r="O18" s="14">
        <v>5</v>
      </c>
      <c r="P18" s="14">
        <v>7</v>
      </c>
      <c r="Q18" s="14">
        <v>8</v>
      </c>
      <c r="R18" s="14">
        <v>8</v>
      </c>
      <c r="S18" s="14">
        <v>7</v>
      </c>
      <c r="T18" s="14">
        <v>72</v>
      </c>
    </row>
    <row r="19" spans="1:20" x14ac:dyDescent="0.25">
      <c r="A19" s="65" t="s">
        <v>179</v>
      </c>
      <c r="B19" s="65" t="str">
        <f>IFERROR(VLOOKUP($A19,[1]Establecimientos!$A$1:$E$175,3,FALSE),0)</f>
        <v>105105-HOSPITAL COMBARBALÁ</v>
      </c>
      <c r="C19" s="65" t="str">
        <f>IFERROR(VLOOKUP($A19,[1]Establecimientos!$A$1:$E$175,4,FALSE),0)</f>
        <v>04302-COMBARBALÁ</v>
      </c>
      <c r="D19" s="66">
        <v>2</v>
      </c>
      <c r="E19" s="66">
        <v>1</v>
      </c>
      <c r="G19" s="15" t="s">
        <v>31</v>
      </c>
      <c r="H19" s="14">
        <v>1</v>
      </c>
      <c r="I19" s="14">
        <v>1</v>
      </c>
      <c r="J19" s="14">
        <v>0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11</v>
      </c>
    </row>
    <row r="20" spans="1:20" x14ac:dyDescent="0.25">
      <c r="A20" s="65" t="s">
        <v>179</v>
      </c>
      <c r="B20" s="65" t="str">
        <f>IFERROR(VLOOKUP($A20,[1]Establecimientos!$A$1:$E$175,3,FALSE),0)</f>
        <v>105105-HOSPITAL COMBARBALÁ</v>
      </c>
      <c r="C20" s="65" t="str">
        <f>IFERROR(VLOOKUP($A20,[1]Establecimientos!$A$1:$E$175,4,FALSE),0)</f>
        <v>04302-COMBARBALÁ</v>
      </c>
      <c r="D20" s="66">
        <v>4</v>
      </c>
      <c r="E20" s="66">
        <v>1</v>
      </c>
      <c r="G20" s="15" t="s">
        <v>32</v>
      </c>
      <c r="H20" s="14">
        <v>1</v>
      </c>
      <c r="I20" s="14"/>
      <c r="J20" s="14">
        <v>1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1</v>
      </c>
      <c r="Q20" s="14">
        <v>1</v>
      </c>
      <c r="R20" s="14">
        <v>2</v>
      </c>
      <c r="S20" s="14">
        <v>0</v>
      </c>
      <c r="T20" s="14">
        <v>9</v>
      </c>
    </row>
    <row r="21" spans="1:20" x14ac:dyDescent="0.25">
      <c r="A21" s="65" t="s">
        <v>179</v>
      </c>
      <c r="B21" s="65" t="str">
        <f>IFERROR(VLOOKUP($A21,[1]Establecimientos!$A$1:$E$175,3,FALSE),0)</f>
        <v>105105-HOSPITAL COMBARBALÁ</v>
      </c>
      <c r="C21" s="65" t="str">
        <f>IFERROR(VLOOKUP($A21,[1]Establecimientos!$A$1:$E$175,4,FALSE),0)</f>
        <v>04302-COMBARBALÁ</v>
      </c>
      <c r="D21" s="66">
        <v>5</v>
      </c>
      <c r="E21" s="66">
        <v>1</v>
      </c>
      <c r="G21" s="15" t="s">
        <v>33</v>
      </c>
      <c r="H21" s="14">
        <v>1</v>
      </c>
      <c r="I21" s="14">
        <v>0</v>
      </c>
      <c r="J21" s="14">
        <v>1</v>
      </c>
      <c r="K21" s="14">
        <v>1</v>
      </c>
      <c r="L21" s="14">
        <v>1</v>
      </c>
      <c r="M21" s="14">
        <v>0</v>
      </c>
      <c r="N21" s="14">
        <v>1</v>
      </c>
      <c r="O21" s="14">
        <v>1</v>
      </c>
      <c r="P21" s="14">
        <v>1</v>
      </c>
      <c r="Q21" s="14">
        <v>1</v>
      </c>
      <c r="R21" s="14">
        <v>1</v>
      </c>
      <c r="S21" s="14">
        <v>1</v>
      </c>
      <c r="T21" s="14">
        <v>10</v>
      </c>
    </row>
    <row r="22" spans="1:20" x14ac:dyDescent="0.25">
      <c r="A22" s="65" t="s">
        <v>179</v>
      </c>
      <c r="B22" s="65" t="str">
        <f>IFERROR(VLOOKUP($A22,[1]Establecimientos!$A$1:$E$175,3,FALSE),0)</f>
        <v>105105-HOSPITAL COMBARBALÁ</v>
      </c>
      <c r="C22" s="65" t="str">
        <f>IFERROR(VLOOKUP($A22,[1]Establecimientos!$A$1:$E$175,4,FALSE),0)</f>
        <v>04302-COMBARBALÁ</v>
      </c>
      <c r="D22" s="66">
        <v>6</v>
      </c>
      <c r="E22" s="66">
        <v>1</v>
      </c>
      <c r="G22" s="15" t="s">
        <v>34</v>
      </c>
      <c r="H22" s="14"/>
      <c r="I22" s="14"/>
      <c r="J22" s="14">
        <v>0</v>
      </c>
      <c r="K22" s="14">
        <v>1</v>
      </c>
      <c r="L22" s="14">
        <v>1</v>
      </c>
      <c r="M22" s="14">
        <v>1</v>
      </c>
      <c r="N22" s="14">
        <v>0</v>
      </c>
      <c r="O22" s="14">
        <v>0</v>
      </c>
      <c r="P22" s="14">
        <v>1</v>
      </c>
      <c r="Q22" s="14">
        <v>1</v>
      </c>
      <c r="R22" s="14">
        <v>0</v>
      </c>
      <c r="S22" s="14">
        <v>1</v>
      </c>
      <c r="T22" s="14">
        <v>6</v>
      </c>
    </row>
    <row r="23" spans="1:20" x14ac:dyDescent="0.25">
      <c r="A23" s="65" t="s">
        <v>179</v>
      </c>
      <c r="B23" s="65" t="str">
        <f>IFERROR(VLOOKUP($A23,[1]Establecimientos!$A$1:$E$175,3,FALSE),0)</f>
        <v>105105-HOSPITAL COMBARBALÁ</v>
      </c>
      <c r="C23" s="65" t="str">
        <f>IFERROR(VLOOKUP($A23,[1]Establecimientos!$A$1:$E$175,4,FALSE),0)</f>
        <v>04302-COMBARBALÁ</v>
      </c>
      <c r="D23" s="66">
        <v>7</v>
      </c>
      <c r="E23" s="66">
        <v>1</v>
      </c>
      <c r="G23" s="15" t="s">
        <v>35</v>
      </c>
      <c r="H23" s="14"/>
      <c r="I23" s="14"/>
      <c r="J23" s="14">
        <v>0</v>
      </c>
      <c r="K23" s="14">
        <v>1</v>
      </c>
      <c r="L23" s="14">
        <v>1</v>
      </c>
      <c r="M23" s="14">
        <v>1</v>
      </c>
      <c r="N23" s="14">
        <v>0</v>
      </c>
      <c r="O23" s="14">
        <v>1</v>
      </c>
      <c r="P23" s="14">
        <v>1</v>
      </c>
      <c r="Q23" s="14">
        <v>1</v>
      </c>
      <c r="R23" s="14">
        <v>0</v>
      </c>
      <c r="S23" s="14">
        <v>1</v>
      </c>
      <c r="T23" s="14">
        <v>7</v>
      </c>
    </row>
    <row r="24" spans="1:20" x14ac:dyDescent="0.25">
      <c r="A24" s="65" t="s">
        <v>179</v>
      </c>
      <c r="B24" s="65" t="str">
        <f>IFERROR(VLOOKUP($A24,[1]Establecimientos!$A$1:$E$175,3,FALSE),0)</f>
        <v>105105-HOSPITAL COMBARBALÁ</v>
      </c>
      <c r="C24" s="65" t="str">
        <f>IFERROR(VLOOKUP($A24,[1]Establecimientos!$A$1:$E$175,4,FALSE),0)</f>
        <v>04302-COMBARBALÁ</v>
      </c>
      <c r="D24" s="66">
        <v>8</v>
      </c>
      <c r="E24" s="66">
        <v>0</v>
      </c>
      <c r="G24" s="15" t="s">
        <v>40</v>
      </c>
      <c r="H24" s="14">
        <v>0</v>
      </c>
      <c r="I24" s="14">
        <v>1</v>
      </c>
      <c r="J24" s="14">
        <v>1</v>
      </c>
      <c r="K24" s="14">
        <v>1</v>
      </c>
      <c r="L24" s="14">
        <v>1</v>
      </c>
      <c r="M24" s="14">
        <v>0</v>
      </c>
      <c r="N24" s="14">
        <v>1</v>
      </c>
      <c r="O24" s="14"/>
      <c r="P24" s="14">
        <v>1</v>
      </c>
      <c r="Q24" s="14">
        <v>1</v>
      </c>
      <c r="R24" s="14">
        <v>1</v>
      </c>
      <c r="S24" s="14">
        <v>1</v>
      </c>
      <c r="T24" s="14">
        <v>9</v>
      </c>
    </row>
    <row r="25" spans="1:20" x14ac:dyDescent="0.25">
      <c r="A25" s="65" t="s">
        <v>179</v>
      </c>
      <c r="B25" s="65" t="str">
        <f>IFERROR(VLOOKUP($A25,[1]Establecimientos!$A$1:$E$175,3,FALSE),0)</f>
        <v>105105-HOSPITAL COMBARBALÁ</v>
      </c>
      <c r="C25" s="65" t="str">
        <f>IFERROR(VLOOKUP($A25,[1]Establecimientos!$A$1:$E$175,4,FALSE),0)</f>
        <v>04302-COMBARBALÁ</v>
      </c>
      <c r="D25" s="66">
        <v>9</v>
      </c>
      <c r="E25" s="66">
        <v>1</v>
      </c>
      <c r="G25" s="15" t="s">
        <v>41</v>
      </c>
      <c r="H25" s="14">
        <v>1</v>
      </c>
      <c r="I25" s="14">
        <v>1</v>
      </c>
      <c r="J25" s="14">
        <v>1</v>
      </c>
      <c r="K25" s="14">
        <v>1</v>
      </c>
      <c r="L25" s="14">
        <v>1</v>
      </c>
      <c r="M25" s="14">
        <v>1</v>
      </c>
      <c r="N25" s="14">
        <v>1</v>
      </c>
      <c r="O25" s="14">
        <v>1</v>
      </c>
      <c r="P25" s="14">
        <v>1</v>
      </c>
      <c r="Q25" s="14">
        <v>1</v>
      </c>
      <c r="R25" s="14">
        <v>1</v>
      </c>
      <c r="S25" s="14">
        <v>1</v>
      </c>
      <c r="T25" s="14">
        <v>12</v>
      </c>
    </row>
    <row r="26" spans="1:20" x14ac:dyDescent="0.25">
      <c r="A26" s="65" t="s">
        <v>179</v>
      </c>
      <c r="B26" s="65" t="str">
        <f>IFERROR(VLOOKUP($A26,[1]Establecimientos!$A$1:$E$175,3,FALSE),0)</f>
        <v>105105-HOSPITAL COMBARBALÁ</v>
      </c>
      <c r="C26" s="65" t="str">
        <f>IFERROR(VLOOKUP($A26,[1]Establecimientos!$A$1:$E$175,4,FALSE),0)</f>
        <v>04302-COMBARBALÁ</v>
      </c>
      <c r="D26" s="66">
        <v>10</v>
      </c>
      <c r="E26" s="66">
        <v>0</v>
      </c>
      <c r="G26" s="15" t="s">
        <v>173</v>
      </c>
      <c r="H26" s="14">
        <v>1</v>
      </c>
      <c r="I26" s="14"/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0</v>
      </c>
      <c r="P26" s="14">
        <v>0</v>
      </c>
      <c r="Q26" s="14">
        <v>1</v>
      </c>
      <c r="R26" s="14">
        <v>2</v>
      </c>
      <c r="S26" s="14">
        <v>1</v>
      </c>
      <c r="T26" s="14">
        <v>8</v>
      </c>
    </row>
    <row r="27" spans="1:20" x14ac:dyDescent="0.25">
      <c r="A27" s="65" t="s">
        <v>179</v>
      </c>
      <c r="B27" s="65" t="str">
        <f>IFERROR(VLOOKUP($A27,[1]Establecimientos!$A$1:$E$175,3,FALSE),0)</f>
        <v>105105-HOSPITAL COMBARBALÁ</v>
      </c>
      <c r="C27" s="65" t="str">
        <f>IFERROR(VLOOKUP($A27,[1]Establecimientos!$A$1:$E$175,4,FALSE),0)</f>
        <v>04302-COMBARBALÁ</v>
      </c>
      <c r="D27" s="66">
        <v>11</v>
      </c>
      <c r="E27" s="66">
        <v>2</v>
      </c>
      <c r="G27" s="13" t="s">
        <v>221</v>
      </c>
      <c r="H27" s="14">
        <v>1</v>
      </c>
      <c r="I27" s="14"/>
      <c r="J27" s="14">
        <v>0</v>
      </c>
      <c r="K27" s="14">
        <v>1</v>
      </c>
      <c r="L27" s="14">
        <v>1</v>
      </c>
      <c r="M27" s="14">
        <v>0</v>
      </c>
      <c r="N27" s="14">
        <v>1</v>
      </c>
      <c r="O27" s="14">
        <v>2</v>
      </c>
      <c r="P27" s="14">
        <v>0</v>
      </c>
      <c r="Q27" s="14">
        <v>2</v>
      </c>
      <c r="R27" s="14">
        <v>1</v>
      </c>
      <c r="S27" s="14">
        <v>2</v>
      </c>
      <c r="T27" s="14">
        <v>11</v>
      </c>
    </row>
    <row r="28" spans="1:20" x14ac:dyDescent="0.25">
      <c r="A28" s="65" t="s">
        <v>179</v>
      </c>
      <c r="B28" s="65" t="str">
        <f>IFERROR(VLOOKUP($A28,[1]Establecimientos!$A$1:$E$175,3,FALSE),0)</f>
        <v>105105-HOSPITAL COMBARBALÁ</v>
      </c>
      <c r="C28" s="65" t="str">
        <f>IFERROR(VLOOKUP($A28,[1]Establecimientos!$A$1:$E$175,4,FALSE),0)</f>
        <v>04302-COMBARBALÁ</v>
      </c>
      <c r="D28" s="66">
        <v>12</v>
      </c>
      <c r="E28" s="66">
        <v>1</v>
      </c>
      <c r="G28" s="15" t="s">
        <v>170</v>
      </c>
      <c r="H28" s="14">
        <v>1</v>
      </c>
      <c r="I28" s="14"/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2</v>
      </c>
      <c r="P28" s="14">
        <v>0</v>
      </c>
      <c r="Q28" s="14">
        <v>2</v>
      </c>
      <c r="R28" s="14">
        <v>1</v>
      </c>
      <c r="S28" s="14">
        <v>2</v>
      </c>
      <c r="T28" s="14">
        <v>11</v>
      </c>
    </row>
    <row r="29" spans="1:20" x14ac:dyDescent="0.25">
      <c r="A29" s="65" t="s">
        <v>180</v>
      </c>
      <c r="B29" s="65" t="str">
        <f>IFERROR(VLOOKUP($A29,[1]Establecimientos!$A$1:$E$175,3,FALSE),0)</f>
        <v>105106-HOSPITAL ANDACOLLO</v>
      </c>
      <c r="C29" s="65" t="str">
        <f>IFERROR(VLOOKUP($A29,[1]Establecimientos!$A$1:$E$175,4,FALSE),0)</f>
        <v>04103-ANDACOLLO</v>
      </c>
      <c r="D29" s="66">
        <v>1</v>
      </c>
      <c r="E29" s="66">
        <v>1</v>
      </c>
      <c r="G29" s="13" t="s">
        <v>42</v>
      </c>
      <c r="H29" s="14">
        <v>1</v>
      </c>
      <c r="I29" s="14">
        <v>2</v>
      </c>
      <c r="J29" s="14">
        <v>1</v>
      </c>
      <c r="K29" s="14">
        <v>1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2</v>
      </c>
      <c r="R29" s="14"/>
      <c r="S29" s="14"/>
      <c r="T29" s="14">
        <v>10</v>
      </c>
    </row>
    <row r="30" spans="1:20" x14ac:dyDescent="0.25">
      <c r="A30" s="65" t="s">
        <v>180</v>
      </c>
      <c r="B30" s="65" t="str">
        <f>IFERROR(VLOOKUP($A30,[1]Establecimientos!$A$1:$E$175,3,FALSE),0)</f>
        <v>105106-HOSPITAL ANDACOLLO</v>
      </c>
      <c r="C30" s="65" t="str">
        <f>IFERROR(VLOOKUP($A30,[1]Establecimientos!$A$1:$E$175,4,FALSE),0)</f>
        <v>04103-ANDACOLLO</v>
      </c>
      <c r="D30" s="66">
        <v>3</v>
      </c>
      <c r="E30" s="66">
        <v>0</v>
      </c>
      <c r="G30" s="15" t="s">
        <v>43</v>
      </c>
      <c r="H30" s="14">
        <v>1</v>
      </c>
      <c r="I30" s="14"/>
      <c r="J30" s="14">
        <v>1</v>
      </c>
      <c r="K30" s="14">
        <v>1</v>
      </c>
      <c r="L30" s="14">
        <v>1</v>
      </c>
      <c r="M30" s="14">
        <v>1</v>
      </c>
      <c r="N30" s="14">
        <v>0</v>
      </c>
      <c r="O30" s="14">
        <v>1</v>
      </c>
      <c r="P30" s="14">
        <v>0</v>
      </c>
      <c r="Q30" s="14">
        <v>1</v>
      </c>
      <c r="R30" s="14"/>
      <c r="S30" s="14"/>
      <c r="T30" s="14">
        <v>7</v>
      </c>
    </row>
    <row r="31" spans="1:20" x14ac:dyDescent="0.25">
      <c r="A31" s="65" t="s">
        <v>180</v>
      </c>
      <c r="B31" s="65" t="str">
        <f>IFERROR(VLOOKUP($A31,[1]Establecimientos!$A$1:$E$175,3,FALSE),0)</f>
        <v>105106-HOSPITAL ANDACOLLO</v>
      </c>
      <c r="C31" s="65" t="str">
        <f>IFERROR(VLOOKUP($A31,[1]Establecimientos!$A$1:$E$175,4,FALSE),0)</f>
        <v>04103-ANDACOLLO</v>
      </c>
      <c r="D31" s="66">
        <v>4</v>
      </c>
      <c r="E31" s="66">
        <v>1</v>
      </c>
      <c r="G31" s="15" t="s">
        <v>44</v>
      </c>
      <c r="H31" s="14"/>
      <c r="I31" s="14"/>
      <c r="J31" s="14"/>
      <c r="K31" s="14"/>
      <c r="L31" s="14"/>
      <c r="M31" s="14"/>
      <c r="N31" s="14"/>
      <c r="O31" s="14"/>
      <c r="P31" s="14"/>
      <c r="Q31" s="14">
        <v>1</v>
      </c>
      <c r="R31" s="14"/>
      <c r="S31" s="14"/>
      <c r="T31" s="14">
        <v>1</v>
      </c>
    </row>
    <row r="32" spans="1:20" x14ac:dyDescent="0.25">
      <c r="A32" s="65" t="s">
        <v>180</v>
      </c>
      <c r="B32" s="65" t="str">
        <f>IFERROR(VLOOKUP($A32,[1]Establecimientos!$A$1:$E$175,3,FALSE),0)</f>
        <v>105106-HOSPITAL ANDACOLLO</v>
      </c>
      <c r="C32" s="65" t="str">
        <f>IFERROR(VLOOKUP($A32,[1]Establecimientos!$A$1:$E$175,4,FALSE),0)</f>
        <v>04103-ANDACOLLO</v>
      </c>
      <c r="D32" s="66">
        <v>5</v>
      </c>
      <c r="E32" s="66">
        <v>1</v>
      </c>
      <c r="G32" s="15" t="s">
        <v>45</v>
      </c>
      <c r="H32" s="14"/>
      <c r="I32" s="14">
        <v>1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>
        <v>1</v>
      </c>
    </row>
    <row r="33" spans="1:20" x14ac:dyDescent="0.25">
      <c r="A33" s="65" t="s">
        <v>180</v>
      </c>
      <c r="B33" s="65" t="str">
        <f>IFERROR(VLOOKUP($A33,[1]Establecimientos!$A$1:$E$175,3,FALSE),0)</f>
        <v>105106-HOSPITAL ANDACOLLO</v>
      </c>
      <c r="C33" s="65" t="str">
        <f>IFERROR(VLOOKUP($A33,[1]Establecimientos!$A$1:$E$175,4,FALSE),0)</f>
        <v>04103-ANDACOLLO</v>
      </c>
      <c r="D33" s="66">
        <v>6</v>
      </c>
      <c r="E33" s="66">
        <v>0</v>
      </c>
      <c r="G33" s="15" t="s">
        <v>46</v>
      </c>
      <c r="H33" s="14"/>
      <c r="I33" s="14">
        <v>1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>
        <v>1</v>
      </c>
    </row>
    <row r="34" spans="1:20" x14ac:dyDescent="0.25">
      <c r="A34" s="65" t="s">
        <v>180</v>
      </c>
      <c r="B34" s="65" t="str">
        <f>IFERROR(VLOOKUP($A34,[1]Establecimientos!$A$1:$E$175,3,FALSE),0)</f>
        <v>105106-HOSPITAL ANDACOLLO</v>
      </c>
      <c r="C34" s="65" t="str">
        <f>IFERROR(VLOOKUP($A34,[1]Establecimientos!$A$1:$E$175,4,FALSE),0)</f>
        <v>04103-ANDACOLLO</v>
      </c>
      <c r="D34" s="66">
        <v>7</v>
      </c>
      <c r="E34" s="66">
        <v>1</v>
      </c>
      <c r="G34" s="13" t="s">
        <v>48</v>
      </c>
      <c r="H34" s="14">
        <v>0</v>
      </c>
      <c r="I34" s="14">
        <v>0</v>
      </c>
      <c r="J34" s="14">
        <v>1</v>
      </c>
      <c r="K34" s="14">
        <v>1</v>
      </c>
      <c r="L34" s="14">
        <v>1</v>
      </c>
      <c r="M34" s="14">
        <v>1</v>
      </c>
      <c r="N34" s="14"/>
      <c r="O34" s="14">
        <v>0</v>
      </c>
      <c r="P34" s="14">
        <v>3</v>
      </c>
      <c r="Q34" s="14">
        <v>2</v>
      </c>
      <c r="R34" s="14">
        <v>1</v>
      </c>
      <c r="S34" s="14">
        <v>1</v>
      </c>
      <c r="T34" s="14">
        <v>11</v>
      </c>
    </row>
    <row r="35" spans="1:20" x14ac:dyDescent="0.25">
      <c r="A35" s="65" t="s">
        <v>180</v>
      </c>
      <c r="B35" s="65" t="str">
        <f>IFERROR(VLOOKUP($A35,[1]Establecimientos!$A$1:$E$175,3,FALSE),0)</f>
        <v>105106-HOSPITAL ANDACOLLO</v>
      </c>
      <c r="C35" s="65" t="str">
        <f>IFERROR(VLOOKUP($A35,[1]Establecimientos!$A$1:$E$175,4,FALSE),0)</f>
        <v>04103-ANDACOLLO</v>
      </c>
      <c r="D35" s="66">
        <v>8</v>
      </c>
      <c r="E35" s="66">
        <v>2</v>
      </c>
      <c r="G35" s="15" t="s">
        <v>49</v>
      </c>
      <c r="H35" s="14">
        <v>0</v>
      </c>
      <c r="I35" s="14">
        <v>0</v>
      </c>
      <c r="J35" s="14">
        <v>1</v>
      </c>
      <c r="K35" s="14">
        <v>1</v>
      </c>
      <c r="L35" s="14">
        <v>1</v>
      </c>
      <c r="M35" s="14">
        <v>1</v>
      </c>
      <c r="N35" s="14"/>
      <c r="O35" s="14">
        <v>0</v>
      </c>
      <c r="P35" s="14">
        <v>3</v>
      </c>
      <c r="Q35" s="14">
        <v>2</v>
      </c>
      <c r="R35" s="14">
        <v>1</v>
      </c>
      <c r="S35" s="14">
        <v>1</v>
      </c>
      <c r="T35" s="14">
        <v>11</v>
      </c>
    </row>
    <row r="36" spans="1:20" x14ac:dyDescent="0.25">
      <c r="A36" s="65" t="s">
        <v>180</v>
      </c>
      <c r="B36" s="65" t="str">
        <f>IFERROR(VLOOKUP($A36,[1]Establecimientos!$A$1:$E$175,3,FALSE),0)</f>
        <v>105106-HOSPITAL ANDACOLLO</v>
      </c>
      <c r="C36" s="65" t="str">
        <f>IFERROR(VLOOKUP($A36,[1]Establecimientos!$A$1:$E$175,4,FALSE),0)</f>
        <v>04103-ANDACOLLO</v>
      </c>
      <c r="D36" s="66">
        <v>9</v>
      </c>
      <c r="E36" s="66">
        <v>0</v>
      </c>
      <c r="G36" s="13" t="s">
        <v>54</v>
      </c>
      <c r="H36" s="14">
        <v>2</v>
      </c>
      <c r="I36" s="14">
        <v>2</v>
      </c>
      <c r="J36" s="14">
        <v>2</v>
      </c>
      <c r="K36" s="14">
        <v>2</v>
      </c>
      <c r="L36" s="14">
        <v>2</v>
      </c>
      <c r="M36" s="14">
        <v>2</v>
      </c>
      <c r="N36" s="14">
        <v>3</v>
      </c>
      <c r="O36" s="14">
        <v>1</v>
      </c>
      <c r="P36" s="14">
        <v>3</v>
      </c>
      <c r="Q36" s="14">
        <v>3</v>
      </c>
      <c r="R36" s="14">
        <v>2</v>
      </c>
      <c r="S36" s="14">
        <v>3</v>
      </c>
      <c r="T36" s="14">
        <v>27</v>
      </c>
    </row>
    <row r="37" spans="1:20" x14ac:dyDescent="0.25">
      <c r="A37" s="65" t="s">
        <v>180</v>
      </c>
      <c r="B37" s="65" t="str">
        <f>IFERROR(VLOOKUP($A37,[1]Establecimientos!$A$1:$E$175,3,FALSE),0)</f>
        <v>105106-HOSPITAL ANDACOLLO</v>
      </c>
      <c r="C37" s="65" t="str">
        <f>IFERROR(VLOOKUP($A37,[1]Establecimientos!$A$1:$E$175,4,FALSE),0)</f>
        <v>04103-ANDACOLLO</v>
      </c>
      <c r="D37" s="66">
        <v>10</v>
      </c>
      <c r="E37" s="66">
        <v>2</v>
      </c>
      <c r="G37" s="15" t="s">
        <v>166</v>
      </c>
      <c r="H37" s="14">
        <v>0</v>
      </c>
      <c r="I37" s="14">
        <v>1</v>
      </c>
      <c r="J37" s="14">
        <v>1</v>
      </c>
      <c r="K37" s="14">
        <v>1</v>
      </c>
      <c r="L37" s="14">
        <v>1</v>
      </c>
      <c r="M37" s="14">
        <v>1</v>
      </c>
      <c r="N37" s="14">
        <v>1</v>
      </c>
      <c r="O37" s="14">
        <v>1</v>
      </c>
      <c r="P37" s="14">
        <v>1</v>
      </c>
      <c r="Q37" s="14">
        <v>1</v>
      </c>
      <c r="R37" s="14">
        <v>0</v>
      </c>
      <c r="S37" s="14">
        <v>1</v>
      </c>
      <c r="T37" s="14">
        <v>10</v>
      </c>
    </row>
    <row r="38" spans="1:20" x14ac:dyDescent="0.25">
      <c r="A38" s="65" t="s">
        <v>180</v>
      </c>
      <c r="B38" s="65" t="str">
        <f>IFERROR(VLOOKUP($A38,[1]Establecimientos!$A$1:$E$175,3,FALSE),0)</f>
        <v>105106-HOSPITAL ANDACOLLO</v>
      </c>
      <c r="C38" s="65" t="str">
        <f>IFERROR(VLOOKUP($A38,[1]Establecimientos!$A$1:$E$175,4,FALSE),0)</f>
        <v>04103-ANDACOLLO</v>
      </c>
      <c r="D38" s="66">
        <v>11</v>
      </c>
      <c r="E38" s="66">
        <v>1</v>
      </c>
      <c r="G38" s="15" t="s">
        <v>55</v>
      </c>
      <c r="H38" s="14">
        <v>1</v>
      </c>
      <c r="I38" s="14">
        <v>0</v>
      </c>
      <c r="J38" s="14">
        <v>0</v>
      </c>
      <c r="K38" s="14">
        <v>0</v>
      </c>
      <c r="L38" s="14"/>
      <c r="M38" s="14"/>
      <c r="N38" s="14">
        <v>1</v>
      </c>
      <c r="O38" s="14"/>
      <c r="P38" s="14">
        <v>2</v>
      </c>
      <c r="Q38" s="14">
        <v>1</v>
      </c>
      <c r="R38" s="14">
        <v>1</v>
      </c>
      <c r="S38" s="14">
        <v>1</v>
      </c>
      <c r="T38" s="14">
        <v>7</v>
      </c>
    </row>
    <row r="39" spans="1:20" x14ac:dyDescent="0.25">
      <c r="A39" s="65" t="s">
        <v>180</v>
      </c>
      <c r="B39" s="65" t="str">
        <f>IFERROR(VLOOKUP($A39,[1]Establecimientos!$A$1:$E$175,3,FALSE),0)</f>
        <v>105106-HOSPITAL ANDACOLLO</v>
      </c>
      <c r="C39" s="65" t="str">
        <f>IFERROR(VLOOKUP($A39,[1]Establecimientos!$A$1:$E$175,4,FALSE),0)</f>
        <v>04103-ANDACOLLO</v>
      </c>
      <c r="D39" s="66">
        <v>12</v>
      </c>
      <c r="E39" s="66">
        <v>2</v>
      </c>
      <c r="G39" s="15" t="s">
        <v>64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/>
      <c r="P39" s="14">
        <v>0</v>
      </c>
      <c r="Q39" s="14">
        <v>1</v>
      </c>
      <c r="R39" s="14">
        <v>1</v>
      </c>
      <c r="S39" s="14">
        <v>1</v>
      </c>
      <c r="T39" s="14">
        <v>10</v>
      </c>
    </row>
    <row r="40" spans="1:20" x14ac:dyDescent="0.25">
      <c r="A40" s="65" t="s">
        <v>181</v>
      </c>
      <c r="B40" s="65" t="str">
        <f>IFERROR(VLOOKUP($A40,[1]Establecimientos!$A$1:$E$175,3,FALSE),0)</f>
        <v>105107-HOSPITAL VICUÑA</v>
      </c>
      <c r="C40" s="65" t="str">
        <f>IFERROR(VLOOKUP($A40,[1]Establecimientos!$A$1:$E$175,4,FALSE),0)</f>
        <v>04106-VICUÑA</v>
      </c>
      <c r="D40" s="66">
        <v>1</v>
      </c>
      <c r="E40" s="66">
        <v>0</v>
      </c>
      <c r="G40" s="13" t="s">
        <v>65</v>
      </c>
      <c r="H40" s="14">
        <v>1</v>
      </c>
      <c r="I40" s="14">
        <v>1</v>
      </c>
      <c r="J40" s="14">
        <v>2</v>
      </c>
      <c r="K40" s="14">
        <v>2</v>
      </c>
      <c r="L40" s="14">
        <v>1</v>
      </c>
      <c r="M40" s="14">
        <v>1</v>
      </c>
      <c r="N40" s="14">
        <v>1</v>
      </c>
      <c r="O40" s="14">
        <v>2</v>
      </c>
      <c r="P40" s="14">
        <v>2</v>
      </c>
      <c r="Q40" s="14">
        <v>2</v>
      </c>
      <c r="R40" s="14">
        <v>2</v>
      </c>
      <c r="S40" s="14">
        <v>2</v>
      </c>
      <c r="T40" s="14">
        <v>19</v>
      </c>
    </row>
    <row r="41" spans="1:20" x14ac:dyDescent="0.25">
      <c r="A41" s="65" t="s">
        <v>181</v>
      </c>
      <c r="B41" s="65" t="str">
        <f>IFERROR(VLOOKUP($A41,[1]Establecimientos!$A$1:$E$175,3,FALSE),0)</f>
        <v>105107-HOSPITAL VICUÑA</v>
      </c>
      <c r="C41" s="65" t="str">
        <f>IFERROR(VLOOKUP($A41,[1]Establecimientos!$A$1:$E$175,4,FALSE),0)</f>
        <v>04106-VICUÑA</v>
      </c>
      <c r="D41" s="66">
        <v>2</v>
      </c>
      <c r="E41" s="66">
        <v>1</v>
      </c>
      <c r="G41" s="15" t="s">
        <v>213</v>
      </c>
      <c r="H41" s="14">
        <v>1</v>
      </c>
      <c r="I41" s="14">
        <v>1</v>
      </c>
      <c r="J41" s="14">
        <v>1</v>
      </c>
      <c r="K41" s="14">
        <v>1</v>
      </c>
      <c r="L41" s="14">
        <v>1</v>
      </c>
      <c r="M41" s="14"/>
      <c r="N41" s="14"/>
      <c r="O41" s="14"/>
      <c r="P41" s="14"/>
      <c r="Q41" s="14"/>
      <c r="R41" s="14"/>
      <c r="S41" s="14"/>
      <c r="T41" s="14">
        <v>5</v>
      </c>
    </row>
    <row r="42" spans="1:20" x14ac:dyDescent="0.25">
      <c r="A42" s="65" t="s">
        <v>181</v>
      </c>
      <c r="B42" s="65" t="str">
        <f>IFERROR(VLOOKUP($A42,[1]Establecimientos!$A$1:$E$175,3,FALSE),0)</f>
        <v>105107-HOSPITAL VICUÑA</v>
      </c>
      <c r="C42" s="65" t="str">
        <f>IFERROR(VLOOKUP($A42,[1]Establecimientos!$A$1:$E$175,4,FALSE),0)</f>
        <v>04106-VICUÑA</v>
      </c>
      <c r="D42" s="66">
        <v>3</v>
      </c>
      <c r="E42" s="66">
        <v>1</v>
      </c>
      <c r="G42" s="15" t="s">
        <v>66</v>
      </c>
      <c r="H42" s="14"/>
      <c r="I42" s="14">
        <v>0</v>
      </c>
      <c r="J42" s="14">
        <v>0</v>
      </c>
      <c r="K42" s="14">
        <v>1</v>
      </c>
      <c r="L42" s="14"/>
      <c r="M42" s="14"/>
      <c r="N42" s="14">
        <v>0</v>
      </c>
      <c r="O42" s="14">
        <v>1</v>
      </c>
      <c r="P42" s="14">
        <v>1</v>
      </c>
      <c r="Q42" s="14">
        <v>1</v>
      </c>
      <c r="R42" s="14">
        <v>1</v>
      </c>
      <c r="S42" s="14">
        <v>0</v>
      </c>
      <c r="T42" s="14">
        <v>5</v>
      </c>
    </row>
    <row r="43" spans="1:20" x14ac:dyDescent="0.25">
      <c r="A43" s="65" t="s">
        <v>181</v>
      </c>
      <c r="B43" s="65" t="str">
        <f>IFERROR(VLOOKUP($A43,[1]Establecimientos!$A$1:$E$175,3,FALSE),0)</f>
        <v>105107-HOSPITAL VICUÑA</v>
      </c>
      <c r="C43" s="65" t="str">
        <f>IFERROR(VLOOKUP($A43,[1]Establecimientos!$A$1:$E$175,4,FALSE),0)</f>
        <v>04106-VICUÑA</v>
      </c>
      <c r="D43" s="66">
        <v>4</v>
      </c>
      <c r="E43" s="66">
        <v>1</v>
      </c>
      <c r="G43" s="15" t="s">
        <v>68</v>
      </c>
      <c r="H43" s="14"/>
      <c r="I43" s="14"/>
      <c r="J43" s="14">
        <v>1</v>
      </c>
      <c r="K43" s="14">
        <v>0</v>
      </c>
      <c r="L43" s="14">
        <v>0</v>
      </c>
      <c r="M43" s="14">
        <v>1</v>
      </c>
      <c r="N43" s="14">
        <v>0</v>
      </c>
      <c r="O43" s="14">
        <v>1</v>
      </c>
      <c r="P43" s="14">
        <v>1</v>
      </c>
      <c r="Q43" s="14"/>
      <c r="R43" s="14"/>
      <c r="S43" s="14">
        <v>2</v>
      </c>
      <c r="T43" s="14">
        <v>6</v>
      </c>
    </row>
    <row r="44" spans="1:20" x14ac:dyDescent="0.25">
      <c r="A44" s="65" t="s">
        <v>181</v>
      </c>
      <c r="B44" s="65" t="str">
        <f>IFERROR(VLOOKUP($A44,[1]Establecimientos!$A$1:$E$175,3,FALSE),0)</f>
        <v>105107-HOSPITAL VICUÑA</v>
      </c>
      <c r="C44" s="65" t="str">
        <f>IFERROR(VLOOKUP($A44,[1]Establecimientos!$A$1:$E$175,4,FALSE),0)</f>
        <v>04106-VICUÑA</v>
      </c>
      <c r="D44" s="66">
        <v>5</v>
      </c>
      <c r="E44" s="66">
        <v>1</v>
      </c>
      <c r="G44" s="15" t="s">
        <v>79</v>
      </c>
      <c r="H44" s="14"/>
      <c r="I44" s="14"/>
      <c r="J44" s="14"/>
      <c r="K44" s="14"/>
      <c r="L44" s="14"/>
      <c r="M44" s="14"/>
      <c r="N44" s="14">
        <v>1</v>
      </c>
      <c r="O44" s="14"/>
      <c r="P44" s="14"/>
      <c r="Q44" s="14">
        <v>1</v>
      </c>
      <c r="R44" s="14">
        <v>1</v>
      </c>
      <c r="S44" s="14"/>
      <c r="T44" s="14">
        <v>3</v>
      </c>
    </row>
    <row r="45" spans="1:20" x14ac:dyDescent="0.25">
      <c r="A45" s="65" t="s">
        <v>181</v>
      </c>
      <c r="B45" s="65" t="str">
        <f>IFERROR(VLOOKUP($A45,[1]Establecimientos!$A$1:$E$175,3,FALSE),0)</f>
        <v>105107-HOSPITAL VICUÑA</v>
      </c>
      <c r="C45" s="65" t="str">
        <f>IFERROR(VLOOKUP($A45,[1]Establecimientos!$A$1:$E$175,4,FALSE),0)</f>
        <v>04106-VICUÑA</v>
      </c>
      <c r="D45" s="66">
        <v>6</v>
      </c>
      <c r="E45" s="66">
        <v>1</v>
      </c>
      <c r="G45" s="13" t="s">
        <v>80</v>
      </c>
      <c r="H45" s="14">
        <v>0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1</v>
      </c>
      <c r="O45" s="14">
        <v>1</v>
      </c>
      <c r="P45" s="14">
        <v>0</v>
      </c>
      <c r="Q45" s="14">
        <v>1</v>
      </c>
      <c r="R45" s="14">
        <v>1</v>
      </c>
      <c r="S45" s="14">
        <v>1</v>
      </c>
      <c r="T45" s="14">
        <v>6</v>
      </c>
    </row>
    <row r="46" spans="1:20" x14ac:dyDescent="0.25">
      <c r="A46" s="65" t="s">
        <v>181</v>
      </c>
      <c r="B46" s="65" t="str">
        <f>IFERROR(VLOOKUP($A46,[1]Establecimientos!$A$1:$E$175,3,FALSE),0)</f>
        <v>105107-HOSPITAL VICUÑA</v>
      </c>
      <c r="C46" s="65" t="str">
        <f>IFERROR(VLOOKUP($A46,[1]Establecimientos!$A$1:$E$175,4,FALSE),0)</f>
        <v>04106-VICUÑA</v>
      </c>
      <c r="D46" s="66">
        <v>7</v>
      </c>
      <c r="E46" s="66">
        <v>1</v>
      </c>
      <c r="G46" s="15" t="s">
        <v>81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6</v>
      </c>
    </row>
    <row r="47" spans="1:20" x14ac:dyDescent="0.25">
      <c r="A47" s="65" t="s">
        <v>181</v>
      </c>
      <c r="B47" s="65" t="str">
        <f>IFERROR(VLOOKUP($A47,[1]Establecimientos!$A$1:$E$175,3,FALSE),0)</f>
        <v>105107-HOSPITAL VICUÑA</v>
      </c>
      <c r="C47" s="65" t="str">
        <f>IFERROR(VLOOKUP($A47,[1]Establecimientos!$A$1:$E$175,4,FALSE),0)</f>
        <v>04106-VICUÑA</v>
      </c>
      <c r="D47" s="66">
        <v>8</v>
      </c>
      <c r="E47" s="66">
        <v>1</v>
      </c>
      <c r="G47" s="13" t="s">
        <v>91</v>
      </c>
      <c r="H47" s="14"/>
      <c r="I47" s="14">
        <v>1</v>
      </c>
      <c r="J47" s="14">
        <v>2</v>
      </c>
      <c r="K47" s="14">
        <v>1</v>
      </c>
      <c r="L47" s="14">
        <v>1</v>
      </c>
      <c r="M47" s="14">
        <v>1</v>
      </c>
      <c r="N47" s="14"/>
      <c r="O47" s="14">
        <v>2</v>
      </c>
      <c r="P47" s="14">
        <v>2</v>
      </c>
      <c r="Q47" s="14">
        <v>1</v>
      </c>
      <c r="R47" s="14">
        <v>1</v>
      </c>
      <c r="S47" s="14">
        <v>1</v>
      </c>
      <c r="T47" s="14">
        <v>13</v>
      </c>
    </row>
    <row r="48" spans="1:20" x14ac:dyDescent="0.25">
      <c r="A48" s="65" t="s">
        <v>181</v>
      </c>
      <c r="B48" s="65" t="str">
        <f>IFERROR(VLOOKUP($A48,[1]Establecimientos!$A$1:$E$175,3,FALSE),0)</f>
        <v>105107-HOSPITAL VICUÑA</v>
      </c>
      <c r="C48" s="65" t="str">
        <f>IFERROR(VLOOKUP($A48,[1]Establecimientos!$A$1:$E$175,4,FALSE),0)</f>
        <v>04106-VICUÑA</v>
      </c>
      <c r="D48" s="66">
        <v>9</v>
      </c>
      <c r="E48" s="66">
        <v>1</v>
      </c>
      <c r="G48" s="15" t="s">
        <v>167</v>
      </c>
      <c r="H48" s="14"/>
      <c r="I48" s="14">
        <v>1</v>
      </c>
      <c r="J48" s="14">
        <v>1</v>
      </c>
      <c r="K48" s="14">
        <v>0</v>
      </c>
      <c r="L48" s="14">
        <v>1</v>
      </c>
      <c r="M48" s="14">
        <v>1</v>
      </c>
      <c r="N48" s="14"/>
      <c r="O48" s="14">
        <v>1</v>
      </c>
      <c r="P48" s="14">
        <v>1</v>
      </c>
      <c r="Q48" s="14">
        <v>1</v>
      </c>
      <c r="R48" s="14">
        <v>1</v>
      </c>
      <c r="S48" s="14">
        <v>1</v>
      </c>
      <c r="T48" s="14">
        <v>9</v>
      </c>
    </row>
    <row r="49" spans="1:20" x14ac:dyDescent="0.25">
      <c r="A49" s="65" t="s">
        <v>181</v>
      </c>
      <c r="B49" s="65" t="str">
        <f>IFERROR(VLOOKUP($A49,[1]Establecimientos!$A$1:$E$175,3,FALSE),0)</f>
        <v>105107-HOSPITAL VICUÑA</v>
      </c>
      <c r="C49" s="65" t="str">
        <f>IFERROR(VLOOKUP($A49,[1]Establecimientos!$A$1:$E$175,4,FALSE),0)</f>
        <v>04106-VICUÑA</v>
      </c>
      <c r="D49" s="66">
        <v>10</v>
      </c>
      <c r="E49" s="66">
        <v>1</v>
      </c>
      <c r="G49" s="15" t="s">
        <v>92</v>
      </c>
      <c r="H49" s="14"/>
      <c r="I49" s="14"/>
      <c r="J49" s="14">
        <v>1</v>
      </c>
      <c r="K49" s="14">
        <v>1</v>
      </c>
      <c r="L49" s="14"/>
      <c r="M49" s="14"/>
      <c r="N49" s="14"/>
      <c r="O49" s="14">
        <v>1</v>
      </c>
      <c r="P49" s="14">
        <v>1</v>
      </c>
      <c r="Q49" s="14"/>
      <c r="R49" s="14"/>
      <c r="S49" s="14"/>
      <c r="T49" s="14">
        <v>4</v>
      </c>
    </row>
    <row r="50" spans="1:20" x14ac:dyDescent="0.25">
      <c r="A50" s="65" t="s">
        <v>181</v>
      </c>
      <c r="B50" s="65" t="str">
        <f>IFERROR(VLOOKUP($A50,[1]Establecimientos!$A$1:$E$175,3,FALSE),0)</f>
        <v>105107-HOSPITAL VICUÑA</v>
      </c>
      <c r="C50" s="65" t="str">
        <f>IFERROR(VLOOKUP($A50,[1]Establecimientos!$A$1:$E$175,4,FALSE),0)</f>
        <v>04106-VICUÑA</v>
      </c>
      <c r="D50" s="66">
        <v>11</v>
      </c>
      <c r="E50" s="66">
        <v>0</v>
      </c>
      <c r="G50" s="15" t="s">
        <v>95</v>
      </c>
      <c r="H50" s="14"/>
      <c r="I50" s="14"/>
      <c r="J50" s="14"/>
      <c r="K50" s="14"/>
      <c r="L50" s="14"/>
      <c r="M50" s="14"/>
      <c r="N50" s="14"/>
      <c r="O50" s="14"/>
      <c r="P50" s="14"/>
      <c r="Q50" s="14">
        <v>0</v>
      </c>
      <c r="R50" s="14"/>
      <c r="S50" s="14"/>
      <c r="T50" s="14">
        <v>0</v>
      </c>
    </row>
    <row r="51" spans="1:20" x14ac:dyDescent="0.25">
      <c r="A51" s="65" t="s">
        <v>181</v>
      </c>
      <c r="B51" s="65" t="str">
        <f>IFERROR(VLOOKUP($A51,[1]Establecimientos!$A$1:$E$175,3,FALSE),0)</f>
        <v>105107-HOSPITAL VICUÑA</v>
      </c>
      <c r="C51" s="65" t="str">
        <f>IFERROR(VLOOKUP($A51,[1]Establecimientos!$A$1:$E$175,4,FALSE),0)</f>
        <v>04106-VICUÑA</v>
      </c>
      <c r="D51" s="66">
        <v>12</v>
      </c>
      <c r="E51" s="66">
        <v>1</v>
      </c>
      <c r="G51" s="13" t="s">
        <v>97</v>
      </c>
      <c r="H51" s="14">
        <v>1</v>
      </c>
      <c r="I51" s="14">
        <v>0</v>
      </c>
      <c r="J51" s="14">
        <v>1</v>
      </c>
      <c r="K51" s="14">
        <v>0</v>
      </c>
      <c r="L51" s="14"/>
      <c r="M51" s="14">
        <v>2</v>
      </c>
      <c r="N51" s="14"/>
      <c r="O51" s="14">
        <v>1</v>
      </c>
      <c r="P51" s="14">
        <v>3</v>
      </c>
      <c r="Q51" s="14">
        <v>2</v>
      </c>
      <c r="R51" s="14">
        <v>2</v>
      </c>
      <c r="S51" s="14">
        <v>1</v>
      </c>
      <c r="T51" s="14">
        <v>13</v>
      </c>
    </row>
    <row r="52" spans="1:20" x14ac:dyDescent="0.25">
      <c r="A52" s="65" t="s">
        <v>182</v>
      </c>
      <c r="B52" s="65" t="str">
        <f>IFERROR(VLOOKUP($A52,[1]Establecimientos!$A$1:$E$175,3,FALSE),0)</f>
        <v>105108-HOSPITAL LOS VILOS</v>
      </c>
      <c r="C52" s="65" t="str">
        <f>IFERROR(VLOOKUP($A52,[1]Establecimientos!$A$1:$E$175,4,FALSE),0)</f>
        <v>04203-LOS VILOS</v>
      </c>
      <c r="D52" s="66">
        <v>2</v>
      </c>
      <c r="E52" s="66">
        <v>1</v>
      </c>
      <c r="G52" s="15" t="s">
        <v>168</v>
      </c>
      <c r="H52" s="14">
        <v>0</v>
      </c>
      <c r="I52" s="14">
        <v>0</v>
      </c>
      <c r="J52" s="14">
        <v>0</v>
      </c>
      <c r="K52" s="14">
        <v>0</v>
      </c>
      <c r="L52" s="14"/>
      <c r="M52" s="14">
        <v>1</v>
      </c>
      <c r="N52" s="14"/>
      <c r="O52" s="14">
        <v>1</v>
      </c>
      <c r="P52" s="14">
        <v>1</v>
      </c>
      <c r="Q52" s="14">
        <v>1</v>
      </c>
      <c r="R52" s="14">
        <v>1</v>
      </c>
      <c r="S52" s="14">
        <v>0</v>
      </c>
      <c r="T52" s="14">
        <v>5</v>
      </c>
    </row>
    <row r="53" spans="1:20" x14ac:dyDescent="0.25">
      <c r="A53" s="65" t="s">
        <v>182</v>
      </c>
      <c r="B53" s="65" t="str">
        <f>IFERROR(VLOOKUP($A53,[1]Establecimientos!$A$1:$E$175,3,FALSE),0)</f>
        <v>105108-HOSPITAL LOS VILOS</v>
      </c>
      <c r="C53" s="65" t="str">
        <f>IFERROR(VLOOKUP($A53,[1]Establecimientos!$A$1:$E$175,4,FALSE),0)</f>
        <v>04203-LOS VILOS</v>
      </c>
      <c r="D53" s="66">
        <v>3</v>
      </c>
      <c r="E53" s="66">
        <v>1</v>
      </c>
      <c r="G53" s="15" t="s">
        <v>98</v>
      </c>
      <c r="H53" s="14"/>
      <c r="I53" s="14"/>
      <c r="J53" s="14"/>
      <c r="K53" s="14"/>
      <c r="L53" s="14"/>
      <c r="M53" s="14"/>
      <c r="N53" s="14"/>
      <c r="O53" s="14"/>
      <c r="P53" s="14"/>
      <c r="Q53" s="14">
        <v>1</v>
      </c>
      <c r="R53" s="14"/>
      <c r="S53" s="14"/>
      <c r="T53" s="14">
        <v>1</v>
      </c>
    </row>
    <row r="54" spans="1:20" x14ac:dyDescent="0.25">
      <c r="A54" s="65" t="s">
        <v>182</v>
      </c>
      <c r="B54" s="65" t="str">
        <f>IFERROR(VLOOKUP($A54,[1]Establecimientos!$A$1:$E$175,3,FALSE),0)</f>
        <v>105108-HOSPITAL LOS VILOS</v>
      </c>
      <c r="C54" s="65" t="str">
        <f>IFERROR(VLOOKUP($A54,[1]Establecimientos!$A$1:$E$175,4,FALSE),0)</f>
        <v>04203-LOS VILOS</v>
      </c>
      <c r="D54" s="66">
        <v>4</v>
      </c>
      <c r="E54" s="66">
        <v>0</v>
      </c>
      <c r="G54" s="15" t="s">
        <v>100</v>
      </c>
      <c r="H54" s="14">
        <v>1</v>
      </c>
      <c r="I54" s="14">
        <v>0</v>
      </c>
      <c r="J54" s="14">
        <v>1</v>
      </c>
      <c r="K54" s="14"/>
      <c r="L54" s="14"/>
      <c r="M54" s="14">
        <v>1</v>
      </c>
      <c r="N54" s="14"/>
      <c r="O54" s="14"/>
      <c r="P54" s="14">
        <v>2</v>
      </c>
      <c r="Q54" s="14"/>
      <c r="R54" s="14">
        <v>1</v>
      </c>
      <c r="S54" s="14"/>
      <c r="T54" s="14">
        <v>6</v>
      </c>
    </row>
    <row r="55" spans="1:20" x14ac:dyDescent="0.25">
      <c r="A55" s="65" t="s">
        <v>182</v>
      </c>
      <c r="B55" s="65" t="str">
        <f>IFERROR(VLOOKUP($A55,[1]Establecimientos!$A$1:$E$175,3,FALSE),0)</f>
        <v>105108-HOSPITAL LOS VILOS</v>
      </c>
      <c r="C55" s="65" t="str">
        <f>IFERROR(VLOOKUP($A55,[1]Establecimientos!$A$1:$E$175,4,FALSE),0)</f>
        <v>04203-LOS VILOS</v>
      </c>
      <c r="D55" s="66">
        <v>5</v>
      </c>
      <c r="E55" s="66">
        <v>1</v>
      </c>
      <c r="G55" s="15" t="s">
        <v>101</v>
      </c>
      <c r="H55" s="14"/>
      <c r="I55" s="14"/>
      <c r="J55" s="14"/>
      <c r="K55" s="14">
        <v>0</v>
      </c>
      <c r="L55" s="14"/>
      <c r="M55" s="14"/>
      <c r="N55" s="14"/>
      <c r="O55" s="14"/>
      <c r="P55" s="14"/>
      <c r="Q55" s="14"/>
      <c r="R55" s="14"/>
      <c r="S55" s="14">
        <v>1</v>
      </c>
      <c r="T55" s="14">
        <v>1</v>
      </c>
    </row>
    <row r="56" spans="1:20" x14ac:dyDescent="0.25">
      <c r="A56" s="65" t="s">
        <v>182</v>
      </c>
      <c r="B56" s="65" t="str">
        <f>IFERROR(VLOOKUP($A56,[1]Establecimientos!$A$1:$E$175,3,FALSE),0)</f>
        <v>105108-HOSPITAL LOS VILOS</v>
      </c>
      <c r="C56" s="65" t="str">
        <f>IFERROR(VLOOKUP($A56,[1]Establecimientos!$A$1:$E$175,4,FALSE),0)</f>
        <v>04203-LOS VILOS</v>
      </c>
      <c r="D56" s="66">
        <v>6</v>
      </c>
      <c r="E56" s="66">
        <v>1</v>
      </c>
      <c r="G56" s="13" t="s">
        <v>108</v>
      </c>
      <c r="H56" s="14">
        <v>5</v>
      </c>
      <c r="I56" s="14">
        <v>5</v>
      </c>
      <c r="J56" s="14">
        <v>6</v>
      </c>
      <c r="K56" s="14">
        <v>6</v>
      </c>
      <c r="L56" s="14">
        <v>12</v>
      </c>
      <c r="M56" s="14">
        <v>6</v>
      </c>
      <c r="N56" s="14">
        <v>6</v>
      </c>
      <c r="O56" s="14">
        <v>2</v>
      </c>
      <c r="P56" s="14">
        <v>8</v>
      </c>
      <c r="Q56" s="14">
        <v>3</v>
      </c>
      <c r="R56" s="14">
        <v>4</v>
      </c>
      <c r="S56" s="14">
        <v>8</v>
      </c>
      <c r="T56" s="14">
        <v>71</v>
      </c>
    </row>
    <row r="57" spans="1:20" x14ac:dyDescent="0.25">
      <c r="A57" s="65" t="s">
        <v>182</v>
      </c>
      <c r="B57" s="65" t="str">
        <f>IFERROR(VLOOKUP($A57,[1]Establecimientos!$A$1:$E$175,3,FALSE),0)</f>
        <v>105108-HOSPITAL LOS VILOS</v>
      </c>
      <c r="C57" s="65" t="str">
        <f>IFERROR(VLOOKUP($A57,[1]Establecimientos!$A$1:$E$175,4,FALSE),0)</f>
        <v>04203-LOS VILOS</v>
      </c>
      <c r="D57" s="66">
        <v>8</v>
      </c>
      <c r="E57" s="66">
        <v>1</v>
      </c>
      <c r="G57" s="15" t="s">
        <v>109</v>
      </c>
      <c r="H57" s="14">
        <v>1</v>
      </c>
      <c r="I57" s="14"/>
      <c r="J57" s="14">
        <v>1</v>
      </c>
      <c r="K57" s="14"/>
      <c r="L57" s="14">
        <v>3</v>
      </c>
      <c r="M57" s="14">
        <v>1</v>
      </c>
      <c r="N57" s="14">
        <v>1</v>
      </c>
      <c r="O57" s="14"/>
      <c r="P57" s="14"/>
      <c r="Q57" s="14"/>
      <c r="R57" s="14"/>
      <c r="S57" s="14"/>
      <c r="T57" s="14">
        <v>7</v>
      </c>
    </row>
    <row r="58" spans="1:20" x14ac:dyDescent="0.25">
      <c r="A58" s="65" t="s">
        <v>182</v>
      </c>
      <c r="B58" s="65" t="str">
        <f>IFERROR(VLOOKUP($A58,[1]Establecimientos!$A$1:$E$175,3,FALSE),0)</f>
        <v>105108-HOSPITAL LOS VILOS</v>
      </c>
      <c r="C58" s="65" t="str">
        <f>IFERROR(VLOOKUP($A58,[1]Establecimientos!$A$1:$E$175,4,FALSE),0)</f>
        <v>04203-LOS VILOS</v>
      </c>
      <c r="D58" s="66">
        <v>9</v>
      </c>
      <c r="E58" s="66">
        <v>1</v>
      </c>
      <c r="G58" s="15" t="s">
        <v>110</v>
      </c>
      <c r="H58" s="14">
        <v>1</v>
      </c>
      <c r="I58" s="14">
        <v>1</v>
      </c>
      <c r="J58" s="14">
        <v>1</v>
      </c>
      <c r="K58" s="14">
        <v>1</v>
      </c>
      <c r="L58" s="14">
        <v>1</v>
      </c>
      <c r="M58" s="14">
        <v>1</v>
      </c>
      <c r="N58" s="14">
        <v>0</v>
      </c>
      <c r="O58" s="14">
        <v>1</v>
      </c>
      <c r="P58" s="14">
        <v>1</v>
      </c>
      <c r="Q58" s="14">
        <v>1</v>
      </c>
      <c r="R58" s="14">
        <v>1</v>
      </c>
      <c r="S58" s="14">
        <v>1</v>
      </c>
      <c r="T58" s="14">
        <v>11</v>
      </c>
    </row>
    <row r="59" spans="1:20" x14ac:dyDescent="0.25">
      <c r="A59" s="65" t="s">
        <v>182</v>
      </c>
      <c r="B59" s="65" t="str">
        <f>IFERROR(VLOOKUP($A59,[1]Establecimientos!$A$1:$E$175,3,FALSE),0)</f>
        <v>105108-HOSPITAL LOS VILOS</v>
      </c>
      <c r="C59" s="65" t="str">
        <f>IFERROR(VLOOKUP($A59,[1]Establecimientos!$A$1:$E$175,4,FALSE),0)</f>
        <v>04203-LOS VILOS</v>
      </c>
      <c r="D59" s="66">
        <v>10</v>
      </c>
      <c r="E59" s="66">
        <v>1</v>
      </c>
      <c r="G59" s="15" t="s">
        <v>111</v>
      </c>
      <c r="H59" s="14">
        <v>0</v>
      </c>
      <c r="I59" s="14">
        <v>1</v>
      </c>
      <c r="J59" s="14">
        <v>1</v>
      </c>
      <c r="K59" s="14">
        <v>1</v>
      </c>
      <c r="L59" s="14">
        <v>1</v>
      </c>
      <c r="M59" s="14">
        <v>0</v>
      </c>
      <c r="N59" s="14">
        <v>1</v>
      </c>
      <c r="O59" s="14">
        <v>0</v>
      </c>
      <c r="P59" s="14"/>
      <c r="Q59" s="14">
        <v>1</v>
      </c>
      <c r="R59" s="14"/>
      <c r="S59" s="14">
        <v>1</v>
      </c>
      <c r="T59" s="14">
        <v>7</v>
      </c>
    </row>
    <row r="60" spans="1:20" x14ac:dyDescent="0.25">
      <c r="A60" s="65" t="s">
        <v>182</v>
      </c>
      <c r="B60" s="65" t="str">
        <f>IFERROR(VLOOKUP($A60,[1]Establecimientos!$A$1:$E$175,3,FALSE),0)</f>
        <v>105108-HOSPITAL LOS VILOS</v>
      </c>
      <c r="C60" s="65" t="str">
        <f>IFERROR(VLOOKUP($A60,[1]Establecimientos!$A$1:$E$175,4,FALSE),0)</f>
        <v>04203-LOS VILOS</v>
      </c>
      <c r="D60" s="66">
        <v>11</v>
      </c>
      <c r="E60" s="66">
        <v>1</v>
      </c>
      <c r="G60" s="15" t="s">
        <v>112</v>
      </c>
      <c r="H60" s="14">
        <v>1</v>
      </c>
      <c r="I60" s="14">
        <v>1</v>
      </c>
      <c r="J60" s="14">
        <v>1</v>
      </c>
      <c r="K60" s="14">
        <v>1</v>
      </c>
      <c r="L60" s="14">
        <v>1</v>
      </c>
      <c r="M60" s="14">
        <v>1</v>
      </c>
      <c r="N60" s="14">
        <v>1</v>
      </c>
      <c r="O60" s="14"/>
      <c r="P60" s="14">
        <v>1</v>
      </c>
      <c r="Q60" s="14">
        <v>0</v>
      </c>
      <c r="R60" s="14"/>
      <c r="S60" s="14">
        <v>1</v>
      </c>
      <c r="T60" s="14">
        <v>9</v>
      </c>
    </row>
    <row r="61" spans="1:20" x14ac:dyDescent="0.25">
      <c r="A61" s="65" t="s">
        <v>182</v>
      </c>
      <c r="B61" s="65" t="str">
        <f>IFERROR(VLOOKUP($A61,[1]Establecimientos!$A$1:$E$175,3,FALSE),0)</f>
        <v>105108-HOSPITAL LOS VILOS</v>
      </c>
      <c r="C61" s="65" t="str">
        <f>IFERROR(VLOOKUP($A61,[1]Establecimientos!$A$1:$E$175,4,FALSE),0)</f>
        <v>04203-LOS VILOS</v>
      </c>
      <c r="D61" s="66">
        <v>12</v>
      </c>
      <c r="E61" s="66">
        <v>1</v>
      </c>
      <c r="G61" s="15" t="s">
        <v>118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>
        <v>0</v>
      </c>
      <c r="S61" s="14"/>
      <c r="T61" s="14">
        <v>0</v>
      </c>
    </row>
    <row r="62" spans="1:20" x14ac:dyDescent="0.25">
      <c r="A62" s="65" t="s">
        <v>183</v>
      </c>
      <c r="B62" s="65" t="str">
        <f>IFERROR(VLOOKUP($A62,[1]Establecimientos!$A$1:$E$175,3,FALSE),0)</f>
        <v>105300-CES. CARDENAL CARO</v>
      </c>
      <c r="C62" s="65" t="str">
        <f>IFERROR(VLOOKUP($A62,[1]Establecimientos!$A$1:$E$175,4,FALSE),0)</f>
        <v>04101-LA SERENA</v>
      </c>
      <c r="D62" s="66">
        <v>1</v>
      </c>
      <c r="E62" s="66">
        <v>1</v>
      </c>
      <c r="G62" s="15" t="s">
        <v>121</v>
      </c>
      <c r="H62" s="14">
        <v>0</v>
      </c>
      <c r="I62" s="14"/>
      <c r="J62" s="14">
        <v>1</v>
      </c>
      <c r="K62" s="14"/>
      <c r="L62" s="14">
        <v>1</v>
      </c>
      <c r="M62" s="14"/>
      <c r="N62" s="14"/>
      <c r="O62" s="14"/>
      <c r="P62" s="14">
        <v>1</v>
      </c>
      <c r="Q62" s="14">
        <v>0</v>
      </c>
      <c r="R62" s="14">
        <v>1</v>
      </c>
      <c r="S62" s="14"/>
      <c r="T62" s="14">
        <v>4</v>
      </c>
    </row>
    <row r="63" spans="1:20" x14ac:dyDescent="0.25">
      <c r="A63" s="65" t="s">
        <v>183</v>
      </c>
      <c r="B63" s="65" t="str">
        <f>IFERROR(VLOOKUP($A63,[1]Establecimientos!$A$1:$E$175,3,FALSE),0)</f>
        <v>105300-CES. CARDENAL CARO</v>
      </c>
      <c r="C63" s="65" t="str">
        <f>IFERROR(VLOOKUP($A63,[1]Establecimientos!$A$1:$E$175,4,FALSE),0)</f>
        <v>04101-LA SERENA</v>
      </c>
      <c r="D63" s="66">
        <v>5</v>
      </c>
      <c r="E63" s="66">
        <v>2</v>
      </c>
      <c r="G63" s="15" t="s">
        <v>122</v>
      </c>
      <c r="H63" s="14"/>
      <c r="I63" s="14"/>
      <c r="J63" s="14"/>
      <c r="K63" s="14"/>
      <c r="L63" s="14"/>
      <c r="M63" s="14">
        <v>0</v>
      </c>
      <c r="N63" s="14">
        <v>3</v>
      </c>
      <c r="O63" s="14"/>
      <c r="P63" s="14">
        <v>0</v>
      </c>
      <c r="Q63" s="14"/>
      <c r="R63" s="14"/>
      <c r="S63" s="14">
        <v>2</v>
      </c>
      <c r="T63" s="14">
        <v>5</v>
      </c>
    </row>
    <row r="64" spans="1:20" x14ac:dyDescent="0.25">
      <c r="A64" s="65" t="s">
        <v>183</v>
      </c>
      <c r="B64" s="65" t="str">
        <f>IFERROR(VLOOKUP($A64,[1]Establecimientos!$A$1:$E$175,3,FALSE),0)</f>
        <v>105300-CES. CARDENAL CARO</v>
      </c>
      <c r="C64" s="65" t="str">
        <f>IFERROR(VLOOKUP($A64,[1]Establecimientos!$A$1:$E$175,4,FALSE),0)</f>
        <v>04101-LA SERENA</v>
      </c>
      <c r="D64" s="66">
        <v>7</v>
      </c>
      <c r="E64" s="66">
        <v>1</v>
      </c>
      <c r="G64" s="15" t="s">
        <v>123</v>
      </c>
      <c r="H64" s="14"/>
      <c r="I64" s="14">
        <v>1</v>
      </c>
      <c r="J64" s="14">
        <v>1</v>
      </c>
      <c r="K64" s="14">
        <v>1</v>
      </c>
      <c r="L64" s="14">
        <v>1</v>
      </c>
      <c r="M64" s="14">
        <v>1</v>
      </c>
      <c r="N64" s="14"/>
      <c r="O64" s="14">
        <v>1</v>
      </c>
      <c r="P64" s="14">
        <v>1</v>
      </c>
      <c r="Q64" s="14">
        <v>0</v>
      </c>
      <c r="R64" s="14">
        <v>1</v>
      </c>
      <c r="S64" s="14"/>
      <c r="T64" s="14">
        <v>8</v>
      </c>
    </row>
    <row r="65" spans="1:20" x14ac:dyDescent="0.25">
      <c r="A65" s="65" t="s">
        <v>183</v>
      </c>
      <c r="B65" s="65" t="str">
        <f>IFERROR(VLOOKUP($A65,[1]Establecimientos!$A$1:$E$175,3,FALSE),0)</f>
        <v>105300-CES. CARDENAL CARO</v>
      </c>
      <c r="C65" s="65" t="str">
        <f>IFERROR(VLOOKUP($A65,[1]Establecimientos!$A$1:$E$175,4,FALSE),0)</f>
        <v>04101-LA SERENA</v>
      </c>
      <c r="D65" s="66">
        <v>8</v>
      </c>
      <c r="E65" s="66">
        <v>1</v>
      </c>
      <c r="G65" s="15" t="s">
        <v>124</v>
      </c>
      <c r="H65" s="14"/>
      <c r="I65" s="14"/>
      <c r="J65" s="14">
        <v>0</v>
      </c>
      <c r="K65" s="14">
        <v>2</v>
      </c>
      <c r="L65" s="14"/>
      <c r="M65" s="14">
        <v>1</v>
      </c>
      <c r="N65" s="14"/>
      <c r="O65" s="14">
        <v>0</v>
      </c>
      <c r="P65" s="14">
        <v>3</v>
      </c>
      <c r="Q65" s="14">
        <v>1</v>
      </c>
      <c r="R65" s="14">
        <v>1</v>
      </c>
      <c r="S65" s="14">
        <v>2</v>
      </c>
      <c r="T65" s="14">
        <v>10</v>
      </c>
    </row>
    <row r="66" spans="1:20" x14ac:dyDescent="0.25">
      <c r="A66" s="65" t="s">
        <v>183</v>
      </c>
      <c r="B66" s="65" t="str">
        <f>IFERROR(VLOOKUP($A66,[1]Establecimientos!$A$1:$E$175,3,FALSE),0)</f>
        <v>105300-CES. CARDENAL CARO</v>
      </c>
      <c r="C66" s="65" t="str">
        <f>IFERROR(VLOOKUP($A66,[1]Establecimientos!$A$1:$E$175,4,FALSE),0)</f>
        <v>04101-LA SERENA</v>
      </c>
      <c r="D66" s="66">
        <v>10</v>
      </c>
      <c r="E66" s="66">
        <v>1</v>
      </c>
      <c r="G66" s="15" t="s">
        <v>125</v>
      </c>
      <c r="H66" s="14">
        <v>1</v>
      </c>
      <c r="I66" s="14"/>
      <c r="J66" s="14"/>
      <c r="K66" s="14"/>
      <c r="L66" s="14">
        <v>1</v>
      </c>
      <c r="M66" s="14"/>
      <c r="N66" s="14"/>
      <c r="O66" s="14"/>
      <c r="P66" s="14"/>
      <c r="Q66" s="14"/>
      <c r="R66" s="14"/>
      <c r="S66" s="14"/>
      <c r="T66" s="14">
        <v>2</v>
      </c>
    </row>
    <row r="67" spans="1:20" x14ac:dyDescent="0.25">
      <c r="A67" s="65" t="s">
        <v>183</v>
      </c>
      <c r="B67" s="65" t="str">
        <f>IFERROR(VLOOKUP($A67,[1]Establecimientos!$A$1:$E$175,3,FALSE),0)</f>
        <v>105300-CES. CARDENAL CARO</v>
      </c>
      <c r="C67" s="65" t="str">
        <f>IFERROR(VLOOKUP($A67,[1]Establecimientos!$A$1:$E$175,4,FALSE),0)</f>
        <v>04101-LA SERENA</v>
      </c>
      <c r="D67" s="66">
        <v>11</v>
      </c>
      <c r="E67" s="66">
        <v>1</v>
      </c>
      <c r="G67" s="15" t="s">
        <v>172</v>
      </c>
      <c r="H67" s="14">
        <v>1</v>
      </c>
      <c r="I67" s="14">
        <v>1</v>
      </c>
      <c r="J67" s="14">
        <v>0</v>
      </c>
      <c r="K67" s="14"/>
      <c r="L67" s="14">
        <v>3</v>
      </c>
      <c r="M67" s="14">
        <v>1</v>
      </c>
      <c r="N67" s="14">
        <v>0</v>
      </c>
      <c r="O67" s="14">
        <v>0</v>
      </c>
      <c r="P67" s="14">
        <v>1</v>
      </c>
      <c r="Q67" s="14">
        <v>0</v>
      </c>
      <c r="R67" s="14">
        <v>0</v>
      </c>
      <c r="S67" s="14">
        <v>1</v>
      </c>
      <c r="T67" s="14">
        <v>8</v>
      </c>
    </row>
    <row r="68" spans="1:20" x14ac:dyDescent="0.25">
      <c r="A68" s="65" t="s">
        <v>183</v>
      </c>
      <c r="B68" s="65" t="str">
        <f>IFERROR(VLOOKUP($A68,[1]Establecimientos!$A$1:$E$175,3,FALSE),0)</f>
        <v>105300-CES. CARDENAL CARO</v>
      </c>
      <c r="C68" s="65" t="str">
        <f>IFERROR(VLOOKUP($A68,[1]Establecimientos!$A$1:$E$175,4,FALSE),0)</f>
        <v>04101-LA SERENA</v>
      </c>
      <c r="D68" s="66">
        <v>12</v>
      </c>
      <c r="E68" s="66">
        <v>1</v>
      </c>
      <c r="G68" s="13" t="s">
        <v>126</v>
      </c>
      <c r="H68" s="14">
        <v>2</v>
      </c>
      <c r="I68" s="14">
        <v>2</v>
      </c>
      <c r="J68" s="14">
        <v>1</v>
      </c>
      <c r="K68" s="14">
        <v>1</v>
      </c>
      <c r="L68" s="14">
        <v>2</v>
      </c>
      <c r="M68" s="14">
        <v>2</v>
      </c>
      <c r="N68" s="14">
        <v>2</v>
      </c>
      <c r="O68" s="14">
        <v>0</v>
      </c>
      <c r="P68" s="14">
        <v>2</v>
      </c>
      <c r="Q68" s="14">
        <v>0</v>
      </c>
      <c r="R68" s="14">
        <v>3</v>
      </c>
      <c r="S68" s="14">
        <v>2</v>
      </c>
      <c r="T68" s="14">
        <v>19</v>
      </c>
    </row>
    <row r="69" spans="1:20" x14ac:dyDescent="0.25">
      <c r="A69" s="65" t="s">
        <v>184</v>
      </c>
      <c r="B69" s="65" t="str">
        <f>IFERROR(VLOOKUP($A69,[1]Establecimientos!$A$1:$E$175,3,FALSE),0)</f>
        <v>105301-CES. LAS COMPAÑIAS</v>
      </c>
      <c r="C69" s="65" t="str">
        <f>IFERROR(VLOOKUP($A69,[1]Establecimientos!$A$1:$E$175,4,FALSE),0)</f>
        <v>04101-LA SERENA</v>
      </c>
      <c r="D69" s="66">
        <v>1</v>
      </c>
      <c r="E69" s="66">
        <v>1</v>
      </c>
      <c r="G69" s="15" t="s">
        <v>169</v>
      </c>
      <c r="H69" s="14">
        <v>1</v>
      </c>
      <c r="I69" s="14">
        <v>1</v>
      </c>
      <c r="J69" s="14"/>
      <c r="K69" s="14">
        <v>1</v>
      </c>
      <c r="L69" s="14">
        <v>1</v>
      </c>
      <c r="M69" s="14">
        <v>1</v>
      </c>
      <c r="N69" s="14">
        <v>1</v>
      </c>
      <c r="O69" s="14">
        <v>0</v>
      </c>
      <c r="P69" s="14">
        <v>1</v>
      </c>
      <c r="Q69" s="14">
        <v>0</v>
      </c>
      <c r="R69" s="14">
        <v>2</v>
      </c>
      <c r="S69" s="14">
        <v>1</v>
      </c>
      <c r="T69" s="14">
        <v>10</v>
      </c>
    </row>
    <row r="70" spans="1:20" x14ac:dyDescent="0.25">
      <c r="A70" s="65" t="s">
        <v>184</v>
      </c>
      <c r="B70" s="65" t="str">
        <f>IFERROR(VLOOKUP($A70,[1]Establecimientos!$A$1:$E$175,3,FALSE),0)</f>
        <v>105301-CES. LAS COMPAÑIAS</v>
      </c>
      <c r="C70" s="65" t="str">
        <f>IFERROR(VLOOKUP($A70,[1]Establecimientos!$A$1:$E$175,4,FALSE),0)</f>
        <v>04101-LA SERENA</v>
      </c>
      <c r="D70" s="66">
        <v>2</v>
      </c>
      <c r="E70" s="66">
        <v>0</v>
      </c>
      <c r="G70" s="15" t="s">
        <v>127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>
        <v>0</v>
      </c>
      <c r="T70" s="14">
        <v>0</v>
      </c>
    </row>
    <row r="71" spans="1:20" x14ac:dyDescent="0.25">
      <c r="A71" s="65" t="s">
        <v>184</v>
      </c>
      <c r="B71" s="65" t="str">
        <f>IFERROR(VLOOKUP($A71,[1]Establecimientos!$A$1:$E$175,3,FALSE),0)</f>
        <v>105301-CES. LAS COMPAÑIAS</v>
      </c>
      <c r="C71" s="65" t="str">
        <f>IFERROR(VLOOKUP($A71,[1]Establecimientos!$A$1:$E$175,4,FALSE),0)</f>
        <v>04101-LA SERENA</v>
      </c>
      <c r="D71" s="66">
        <v>3</v>
      </c>
      <c r="E71" s="66">
        <v>1</v>
      </c>
      <c r="G71" s="15" t="s">
        <v>131</v>
      </c>
      <c r="H71" s="14"/>
      <c r="I71" s="14"/>
      <c r="J71" s="14"/>
      <c r="K71" s="14">
        <v>0</v>
      </c>
      <c r="L71" s="14"/>
      <c r="M71" s="14"/>
      <c r="N71" s="14">
        <v>1</v>
      </c>
      <c r="O71" s="14"/>
      <c r="P71" s="14"/>
      <c r="Q71" s="14"/>
      <c r="R71" s="14"/>
      <c r="S71" s="14"/>
      <c r="T71" s="14">
        <v>1</v>
      </c>
    </row>
    <row r="72" spans="1:20" x14ac:dyDescent="0.25">
      <c r="A72" s="65" t="s">
        <v>184</v>
      </c>
      <c r="B72" s="65" t="str">
        <f>IFERROR(VLOOKUP($A72,[1]Establecimientos!$A$1:$E$175,3,FALSE),0)</f>
        <v>105301-CES. LAS COMPAÑIAS</v>
      </c>
      <c r="C72" s="65" t="str">
        <f>IFERROR(VLOOKUP($A72,[1]Establecimientos!$A$1:$E$175,4,FALSE),0)</f>
        <v>04101-LA SERENA</v>
      </c>
      <c r="D72" s="66">
        <v>4</v>
      </c>
      <c r="E72" s="66">
        <v>1</v>
      </c>
      <c r="G72" s="15" t="s">
        <v>133</v>
      </c>
      <c r="H72" s="14">
        <v>1</v>
      </c>
      <c r="I72" s="14">
        <v>1</v>
      </c>
      <c r="J72" s="14">
        <v>1</v>
      </c>
      <c r="K72" s="14"/>
      <c r="L72" s="14">
        <v>1</v>
      </c>
      <c r="M72" s="14">
        <v>1</v>
      </c>
      <c r="N72" s="14">
        <v>0</v>
      </c>
      <c r="O72" s="14"/>
      <c r="P72" s="14">
        <v>1</v>
      </c>
      <c r="Q72" s="14">
        <v>0</v>
      </c>
      <c r="R72" s="14">
        <v>1</v>
      </c>
      <c r="S72" s="14">
        <v>1</v>
      </c>
      <c r="T72" s="14">
        <v>8</v>
      </c>
    </row>
    <row r="73" spans="1:20" x14ac:dyDescent="0.25">
      <c r="A73" s="65" t="s">
        <v>184</v>
      </c>
      <c r="B73" s="65" t="str">
        <f>IFERROR(VLOOKUP($A73,[1]Establecimientos!$A$1:$E$175,3,FALSE),0)</f>
        <v>105301-CES. LAS COMPAÑIAS</v>
      </c>
      <c r="C73" s="65" t="str">
        <f>IFERROR(VLOOKUP($A73,[1]Establecimientos!$A$1:$E$175,4,FALSE),0)</f>
        <v>04101-LA SERENA</v>
      </c>
      <c r="D73" s="66">
        <v>5</v>
      </c>
      <c r="E73" s="66">
        <v>1</v>
      </c>
      <c r="G73" s="13" t="s">
        <v>222</v>
      </c>
      <c r="H73" s="14">
        <v>1</v>
      </c>
      <c r="I73" s="14">
        <v>2</v>
      </c>
      <c r="J73" s="14">
        <v>2</v>
      </c>
      <c r="K73" s="14">
        <v>0</v>
      </c>
      <c r="L73" s="14">
        <v>0</v>
      </c>
      <c r="M73" s="14">
        <v>2</v>
      </c>
      <c r="N73" s="14">
        <v>2</v>
      </c>
      <c r="O73" s="14">
        <v>2</v>
      </c>
      <c r="P73" s="14">
        <v>1</v>
      </c>
      <c r="Q73" s="14">
        <v>1</v>
      </c>
      <c r="R73" s="14">
        <v>0</v>
      </c>
      <c r="S73" s="14">
        <v>3</v>
      </c>
      <c r="T73" s="14">
        <v>16</v>
      </c>
    </row>
    <row r="74" spans="1:20" x14ac:dyDescent="0.25">
      <c r="A74" s="65" t="s">
        <v>184</v>
      </c>
      <c r="B74" s="65" t="str">
        <f>IFERROR(VLOOKUP($A74,[1]Establecimientos!$A$1:$E$175,3,FALSE),0)</f>
        <v>105301-CES. LAS COMPAÑIAS</v>
      </c>
      <c r="C74" s="65" t="str">
        <f>IFERROR(VLOOKUP($A74,[1]Establecimientos!$A$1:$E$175,4,FALSE),0)</f>
        <v>04101-LA SERENA</v>
      </c>
      <c r="D74" s="66">
        <v>6</v>
      </c>
      <c r="E74" s="66">
        <v>0</v>
      </c>
      <c r="G74" s="15" t="s">
        <v>140</v>
      </c>
      <c r="H74" s="14"/>
      <c r="I74" s="14">
        <v>1</v>
      </c>
      <c r="J74" s="14"/>
      <c r="K74" s="14"/>
      <c r="L74" s="14">
        <v>0</v>
      </c>
      <c r="M74" s="14"/>
      <c r="N74" s="14"/>
      <c r="O74" s="14"/>
      <c r="P74" s="14"/>
      <c r="Q74" s="14"/>
      <c r="R74" s="14"/>
      <c r="S74" s="14">
        <v>1</v>
      </c>
      <c r="T74" s="14">
        <v>2</v>
      </c>
    </row>
    <row r="75" spans="1:20" x14ac:dyDescent="0.25">
      <c r="A75" s="65" t="s">
        <v>184</v>
      </c>
      <c r="B75" s="65" t="str">
        <f>IFERROR(VLOOKUP($A75,[1]Establecimientos!$A$1:$E$175,3,FALSE),0)</f>
        <v>105301-CES. LAS COMPAÑIAS</v>
      </c>
      <c r="C75" s="65" t="str">
        <f>IFERROR(VLOOKUP($A75,[1]Establecimientos!$A$1:$E$175,4,FALSE),0)</f>
        <v>04101-LA SERENA</v>
      </c>
      <c r="D75" s="66">
        <v>7</v>
      </c>
      <c r="E75" s="66">
        <v>1</v>
      </c>
      <c r="G75" s="15" t="s">
        <v>141</v>
      </c>
      <c r="H75" s="14">
        <v>1</v>
      </c>
      <c r="I75" s="14"/>
      <c r="J75" s="14">
        <v>1</v>
      </c>
      <c r="K75" s="14"/>
      <c r="L75" s="14">
        <v>0</v>
      </c>
      <c r="M75" s="14">
        <v>1</v>
      </c>
      <c r="N75" s="14">
        <v>1</v>
      </c>
      <c r="O75" s="14">
        <v>1</v>
      </c>
      <c r="P75" s="14">
        <v>0</v>
      </c>
      <c r="Q75" s="14">
        <v>1</v>
      </c>
      <c r="R75" s="14">
        <v>0</v>
      </c>
      <c r="S75" s="14">
        <v>2</v>
      </c>
      <c r="T75" s="14">
        <v>8</v>
      </c>
    </row>
    <row r="76" spans="1:20" x14ac:dyDescent="0.25">
      <c r="A76" s="65" t="s">
        <v>184</v>
      </c>
      <c r="B76" s="65" t="str">
        <f>IFERROR(VLOOKUP($A76,[1]Establecimientos!$A$1:$E$175,3,FALSE),0)</f>
        <v>105301-CES. LAS COMPAÑIAS</v>
      </c>
      <c r="C76" s="65" t="str">
        <f>IFERROR(VLOOKUP($A76,[1]Establecimientos!$A$1:$E$175,4,FALSE),0)</f>
        <v>04101-LA SERENA</v>
      </c>
      <c r="D76" s="66">
        <v>8</v>
      </c>
      <c r="E76" s="66">
        <v>1</v>
      </c>
      <c r="G76" s="15" t="s">
        <v>142</v>
      </c>
      <c r="H76" s="14"/>
      <c r="I76" s="14"/>
      <c r="J76" s="14"/>
      <c r="K76" s="14">
        <v>0</v>
      </c>
      <c r="L76" s="14"/>
      <c r="M76" s="14"/>
      <c r="N76" s="14"/>
      <c r="O76" s="14"/>
      <c r="P76" s="14"/>
      <c r="Q76" s="14"/>
      <c r="R76" s="14"/>
      <c r="S76" s="14"/>
      <c r="T76" s="14">
        <v>0</v>
      </c>
    </row>
    <row r="77" spans="1:20" x14ac:dyDescent="0.25">
      <c r="A77" s="65" t="s">
        <v>184</v>
      </c>
      <c r="B77" s="65" t="str">
        <f>IFERROR(VLOOKUP($A77,[1]Establecimientos!$A$1:$E$175,3,FALSE),0)</f>
        <v>105301-CES. LAS COMPAÑIAS</v>
      </c>
      <c r="C77" s="65" t="str">
        <f>IFERROR(VLOOKUP($A77,[1]Establecimientos!$A$1:$E$175,4,FALSE),0)</f>
        <v>04101-LA SERENA</v>
      </c>
      <c r="D77" s="66">
        <v>9</v>
      </c>
      <c r="E77" s="66">
        <v>1</v>
      </c>
      <c r="G77" s="15" t="s">
        <v>143</v>
      </c>
      <c r="H77" s="14"/>
      <c r="I77" s="14">
        <v>1</v>
      </c>
      <c r="J77" s="14">
        <v>1</v>
      </c>
      <c r="K77" s="14"/>
      <c r="L77" s="14"/>
      <c r="M77" s="14">
        <v>1</v>
      </c>
      <c r="N77" s="14">
        <v>1</v>
      </c>
      <c r="O77" s="14">
        <v>1</v>
      </c>
      <c r="P77" s="14">
        <v>1</v>
      </c>
      <c r="Q77" s="14"/>
      <c r="R77" s="14"/>
      <c r="S77" s="14">
        <v>0</v>
      </c>
      <c r="T77" s="14">
        <v>6</v>
      </c>
    </row>
    <row r="78" spans="1:20" x14ac:dyDescent="0.25">
      <c r="A78" s="65" t="s">
        <v>184</v>
      </c>
      <c r="B78" s="65" t="str">
        <f>IFERROR(VLOOKUP($A78,[1]Establecimientos!$A$1:$E$175,3,FALSE),0)</f>
        <v>105301-CES. LAS COMPAÑIAS</v>
      </c>
      <c r="C78" s="65" t="str">
        <f>IFERROR(VLOOKUP($A78,[1]Establecimientos!$A$1:$E$175,4,FALSE),0)</f>
        <v>04101-LA SERENA</v>
      </c>
      <c r="D78" s="66">
        <v>10</v>
      </c>
      <c r="E78" s="66">
        <v>1</v>
      </c>
      <c r="G78" s="13" t="s">
        <v>153</v>
      </c>
      <c r="H78" s="14">
        <v>1</v>
      </c>
      <c r="I78" s="14">
        <v>1</v>
      </c>
      <c r="J78" s="14">
        <v>1</v>
      </c>
      <c r="K78" s="14">
        <v>1</v>
      </c>
      <c r="L78" s="14">
        <v>2</v>
      </c>
      <c r="M78" s="14">
        <v>1</v>
      </c>
      <c r="N78" s="14"/>
      <c r="O78" s="14"/>
      <c r="P78" s="14">
        <v>0</v>
      </c>
      <c r="Q78" s="14">
        <v>0</v>
      </c>
      <c r="R78" s="14">
        <v>1</v>
      </c>
      <c r="S78" s="14">
        <v>1</v>
      </c>
      <c r="T78" s="14">
        <v>9</v>
      </c>
    </row>
    <row r="79" spans="1:20" x14ac:dyDescent="0.25">
      <c r="A79" s="65" t="s">
        <v>184</v>
      </c>
      <c r="B79" s="65" t="str">
        <f>IFERROR(VLOOKUP($A79,[1]Establecimientos!$A$1:$E$175,3,FALSE),0)</f>
        <v>105301-CES. LAS COMPAÑIAS</v>
      </c>
      <c r="C79" s="65" t="str">
        <f>IFERROR(VLOOKUP($A79,[1]Establecimientos!$A$1:$E$175,4,FALSE),0)</f>
        <v>04101-LA SERENA</v>
      </c>
      <c r="D79" s="66">
        <v>11</v>
      </c>
      <c r="E79" s="66">
        <v>0</v>
      </c>
      <c r="G79" s="15" t="s">
        <v>154</v>
      </c>
      <c r="H79" s="14">
        <v>1</v>
      </c>
      <c r="I79" s="14">
        <v>1</v>
      </c>
      <c r="J79" s="14">
        <v>1</v>
      </c>
      <c r="K79" s="14">
        <v>1</v>
      </c>
      <c r="L79" s="14">
        <v>2</v>
      </c>
      <c r="M79" s="14">
        <v>1</v>
      </c>
      <c r="N79" s="14"/>
      <c r="O79" s="14"/>
      <c r="P79" s="14">
        <v>0</v>
      </c>
      <c r="Q79" s="14">
        <v>0</v>
      </c>
      <c r="R79" s="14">
        <v>1</v>
      </c>
      <c r="S79" s="14">
        <v>1</v>
      </c>
      <c r="T79" s="14">
        <v>9</v>
      </c>
    </row>
    <row r="80" spans="1:20" x14ac:dyDescent="0.25">
      <c r="A80" s="65" t="s">
        <v>184</v>
      </c>
      <c r="B80" s="65" t="str">
        <f>IFERROR(VLOOKUP($A80,[1]Establecimientos!$A$1:$E$175,3,FALSE),0)</f>
        <v>105301-CES. LAS COMPAÑIAS</v>
      </c>
      <c r="C80" s="65" t="str">
        <f>IFERROR(VLOOKUP($A80,[1]Establecimientos!$A$1:$E$175,4,FALSE),0)</f>
        <v>04101-LA SERENA</v>
      </c>
      <c r="D80" s="66">
        <v>12</v>
      </c>
      <c r="E80" s="66">
        <v>1</v>
      </c>
      <c r="G80" s="13" t="s">
        <v>158</v>
      </c>
      <c r="H80" s="14"/>
      <c r="I80" s="14"/>
      <c r="J80" s="14">
        <v>2</v>
      </c>
      <c r="K80" s="14"/>
      <c r="L80" s="14">
        <v>1</v>
      </c>
      <c r="M80" s="14"/>
      <c r="N80" s="14"/>
      <c r="O80" s="14"/>
      <c r="P80" s="14"/>
      <c r="Q80" s="14"/>
      <c r="R80" s="14"/>
      <c r="S80" s="14"/>
      <c r="T80" s="14">
        <v>3</v>
      </c>
    </row>
    <row r="81" spans="1:20" x14ac:dyDescent="0.25">
      <c r="A81" s="65" t="s">
        <v>185</v>
      </c>
      <c r="B81" s="65" t="str">
        <f>IFERROR(VLOOKUP($A81,[1]Establecimientos!$A$1:$E$175,3,FALSE),0)</f>
        <v>105302-CES. PEDRO AGUIRRE C.</v>
      </c>
      <c r="C81" s="65" t="str">
        <f>IFERROR(VLOOKUP($A81,[1]Establecimientos!$A$1:$E$175,4,FALSE),0)</f>
        <v>04101-LA SERENA</v>
      </c>
      <c r="D81" s="66">
        <v>1</v>
      </c>
      <c r="E81" s="66">
        <v>1</v>
      </c>
      <c r="G81" s="15" t="s">
        <v>159</v>
      </c>
      <c r="H81" s="14"/>
      <c r="I81" s="14"/>
      <c r="J81" s="14">
        <v>2</v>
      </c>
      <c r="K81" s="14"/>
      <c r="L81" s="14">
        <v>1</v>
      </c>
      <c r="M81" s="14"/>
      <c r="N81" s="14"/>
      <c r="O81" s="14"/>
      <c r="P81" s="14"/>
      <c r="Q81" s="14"/>
      <c r="R81" s="14"/>
      <c r="S81" s="14"/>
      <c r="T81" s="14">
        <v>3</v>
      </c>
    </row>
    <row r="82" spans="1:20" x14ac:dyDescent="0.25">
      <c r="A82" s="65" t="s">
        <v>185</v>
      </c>
      <c r="B82" s="65" t="str">
        <f>IFERROR(VLOOKUP($A82,[1]Establecimientos!$A$1:$E$175,3,FALSE),0)</f>
        <v>105302-CES. PEDRO AGUIRRE C.</v>
      </c>
      <c r="C82" s="65" t="str">
        <f>IFERROR(VLOOKUP($A82,[1]Establecimientos!$A$1:$E$175,4,FALSE),0)</f>
        <v>04101-LA SERENA</v>
      </c>
      <c r="D82" s="66">
        <v>2</v>
      </c>
      <c r="E82" s="66">
        <v>1</v>
      </c>
      <c r="G82" s="13" t="s">
        <v>212</v>
      </c>
      <c r="H82" s="14">
        <v>26</v>
      </c>
      <c r="I82" s="14">
        <v>23</v>
      </c>
      <c r="J82" s="14">
        <v>31</v>
      </c>
      <c r="K82" s="14">
        <v>27</v>
      </c>
      <c r="L82" s="14">
        <v>41</v>
      </c>
      <c r="M82" s="14">
        <v>28</v>
      </c>
      <c r="N82" s="14">
        <v>27</v>
      </c>
      <c r="O82" s="14">
        <v>25</v>
      </c>
      <c r="P82" s="14">
        <v>37</v>
      </c>
      <c r="Q82" s="14">
        <v>32</v>
      </c>
      <c r="R82" s="14">
        <v>31</v>
      </c>
      <c r="S82" s="14">
        <v>39</v>
      </c>
      <c r="T82" s="14">
        <v>367</v>
      </c>
    </row>
    <row r="83" spans="1:20" x14ac:dyDescent="0.25">
      <c r="A83" s="65" t="s">
        <v>185</v>
      </c>
      <c r="B83" s="65" t="str">
        <f>IFERROR(VLOOKUP($A83,[1]Establecimientos!$A$1:$E$175,3,FALSE),0)</f>
        <v>105302-CES. PEDRO AGUIRRE C.</v>
      </c>
      <c r="C83" s="65" t="str">
        <f>IFERROR(VLOOKUP($A83,[1]Establecimientos!$A$1:$E$175,4,FALSE),0)</f>
        <v>04101-LA SERENA</v>
      </c>
      <c r="D83" s="66">
        <v>3</v>
      </c>
      <c r="E83" s="66">
        <v>1</v>
      </c>
    </row>
    <row r="84" spans="1:20" x14ac:dyDescent="0.25">
      <c r="A84" s="65" t="s">
        <v>185</v>
      </c>
      <c r="B84" s="65" t="str">
        <f>IFERROR(VLOOKUP($A84,[1]Establecimientos!$A$1:$E$175,3,FALSE),0)</f>
        <v>105302-CES. PEDRO AGUIRRE C.</v>
      </c>
      <c r="C84" s="65" t="str">
        <f>IFERROR(VLOOKUP($A84,[1]Establecimientos!$A$1:$E$175,4,FALSE),0)</f>
        <v>04101-LA SERENA</v>
      </c>
      <c r="D84" s="66">
        <v>4</v>
      </c>
      <c r="E84" s="66">
        <v>1</v>
      </c>
    </row>
    <row r="85" spans="1:20" x14ac:dyDescent="0.25">
      <c r="A85" s="65" t="s">
        <v>185</v>
      </c>
      <c r="B85" s="65" t="str">
        <f>IFERROR(VLOOKUP($A85,[1]Establecimientos!$A$1:$E$175,3,FALSE),0)</f>
        <v>105302-CES. PEDRO AGUIRRE C.</v>
      </c>
      <c r="C85" s="65" t="str">
        <f>IFERROR(VLOOKUP($A85,[1]Establecimientos!$A$1:$E$175,4,FALSE),0)</f>
        <v>04101-LA SERENA</v>
      </c>
      <c r="D85" s="66">
        <v>5</v>
      </c>
      <c r="E85" s="66">
        <v>1</v>
      </c>
    </row>
    <row r="86" spans="1:20" x14ac:dyDescent="0.25">
      <c r="A86" s="65" t="s">
        <v>185</v>
      </c>
      <c r="B86" s="65" t="str">
        <f>IFERROR(VLOOKUP($A86,[1]Establecimientos!$A$1:$E$175,3,FALSE),0)</f>
        <v>105302-CES. PEDRO AGUIRRE C.</v>
      </c>
      <c r="C86" s="65" t="str">
        <f>IFERROR(VLOOKUP($A86,[1]Establecimientos!$A$1:$E$175,4,FALSE),0)</f>
        <v>04101-LA SERENA</v>
      </c>
      <c r="D86" s="66">
        <v>6</v>
      </c>
      <c r="E86" s="66">
        <v>1</v>
      </c>
    </row>
    <row r="87" spans="1:20" x14ac:dyDescent="0.25">
      <c r="A87" s="65" t="s">
        <v>185</v>
      </c>
      <c r="B87" s="65" t="str">
        <f>IFERROR(VLOOKUP($A87,[1]Establecimientos!$A$1:$E$175,3,FALSE),0)</f>
        <v>105302-CES. PEDRO AGUIRRE C.</v>
      </c>
      <c r="C87" s="65" t="str">
        <f>IFERROR(VLOOKUP($A87,[1]Establecimientos!$A$1:$E$175,4,FALSE),0)</f>
        <v>04101-LA SERENA</v>
      </c>
      <c r="D87" s="66">
        <v>7</v>
      </c>
      <c r="E87" s="66">
        <v>1</v>
      </c>
    </row>
    <row r="88" spans="1:20" x14ac:dyDescent="0.25">
      <c r="A88" s="65" t="s">
        <v>185</v>
      </c>
      <c r="B88" s="65" t="str">
        <f>IFERROR(VLOOKUP($A88,[1]Establecimientos!$A$1:$E$175,3,FALSE),0)</f>
        <v>105302-CES. PEDRO AGUIRRE C.</v>
      </c>
      <c r="C88" s="65" t="str">
        <f>IFERROR(VLOOKUP($A88,[1]Establecimientos!$A$1:$E$175,4,FALSE),0)</f>
        <v>04101-LA SERENA</v>
      </c>
      <c r="D88" s="66">
        <v>8</v>
      </c>
      <c r="E88" s="66">
        <v>1</v>
      </c>
    </row>
    <row r="89" spans="1:20" x14ac:dyDescent="0.25">
      <c r="A89" s="65" t="s">
        <v>185</v>
      </c>
      <c r="B89" s="65" t="str">
        <f>IFERROR(VLOOKUP($A89,[1]Establecimientos!$A$1:$E$175,3,FALSE),0)</f>
        <v>105302-CES. PEDRO AGUIRRE C.</v>
      </c>
      <c r="C89" s="65" t="str">
        <f>IFERROR(VLOOKUP($A89,[1]Establecimientos!$A$1:$E$175,4,FALSE),0)</f>
        <v>04101-LA SERENA</v>
      </c>
      <c r="D89" s="66">
        <v>9</v>
      </c>
      <c r="E89" s="66">
        <v>1</v>
      </c>
    </row>
    <row r="90" spans="1:20" x14ac:dyDescent="0.25">
      <c r="A90" s="65" t="s">
        <v>185</v>
      </c>
      <c r="B90" s="65" t="str">
        <f>IFERROR(VLOOKUP($A90,[1]Establecimientos!$A$1:$E$175,3,FALSE),0)</f>
        <v>105302-CES. PEDRO AGUIRRE C.</v>
      </c>
      <c r="C90" s="65" t="str">
        <f>IFERROR(VLOOKUP($A90,[1]Establecimientos!$A$1:$E$175,4,FALSE),0)</f>
        <v>04101-LA SERENA</v>
      </c>
      <c r="D90" s="66">
        <v>10</v>
      </c>
      <c r="E90" s="66">
        <v>1</v>
      </c>
    </row>
    <row r="91" spans="1:20" x14ac:dyDescent="0.25">
      <c r="A91" s="65" t="s">
        <v>185</v>
      </c>
      <c r="B91" s="65" t="str">
        <f>IFERROR(VLOOKUP($A91,[1]Establecimientos!$A$1:$E$175,3,FALSE),0)</f>
        <v>105302-CES. PEDRO AGUIRRE C.</v>
      </c>
      <c r="C91" s="65" t="str">
        <f>IFERROR(VLOOKUP($A91,[1]Establecimientos!$A$1:$E$175,4,FALSE),0)</f>
        <v>04101-LA SERENA</v>
      </c>
      <c r="D91" s="66">
        <v>11</v>
      </c>
      <c r="E91" s="66">
        <v>1</v>
      </c>
    </row>
    <row r="92" spans="1:20" x14ac:dyDescent="0.25">
      <c r="A92" s="65" t="s">
        <v>185</v>
      </c>
      <c r="B92" s="65" t="str">
        <f>IFERROR(VLOOKUP($A92,[1]Establecimientos!$A$1:$E$175,3,FALSE),0)</f>
        <v>105302-CES. PEDRO AGUIRRE C.</v>
      </c>
      <c r="C92" s="65" t="str">
        <f>IFERROR(VLOOKUP($A92,[1]Establecimientos!$A$1:$E$175,4,FALSE),0)</f>
        <v>04101-LA SERENA</v>
      </c>
      <c r="D92" s="66">
        <v>12</v>
      </c>
      <c r="E92" s="66">
        <v>1</v>
      </c>
    </row>
    <row r="93" spans="1:20" x14ac:dyDescent="0.25">
      <c r="A93" s="65" t="s">
        <v>186</v>
      </c>
      <c r="B93" s="65" t="str">
        <f>IFERROR(VLOOKUP($A93,[1]Establecimientos!$A$1:$E$175,3,FALSE),0)</f>
        <v>105303-CES. SAN JUAN</v>
      </c>
      <c r="C93" s="65" t="str">
        <f>IFERROR(VLOOKUP($A93,[1]Establecimientos!$A$1:$E$175,4,FALSE),0)</f>
        <v>04102-COQUIMBO</v>
      </c>
      <c r="D93" s="66">
        <v>1</v>
      </c>
      <c r="E93" s="66">
        <v>1</v>
      </c>
    </row>
    <row r="94" spans="1:20" x14ac:dyDescent="0.25">
      <c r="A94" s="65" t="s">
        <v>186</v>
      </c>
      <c r="B94" s="65" t="str">
        <f>IFERROR(VLOOKUP($A94,[1]Establecimientos!$A$1:$E$175,3,FALSE),0)</f>
        <v>105303-CES. SAN JUAN</v>
      </c>
      <c r="C94" s="65" t="str">
        <f>IFERROR(VLOOKUP($A94,[1]Establecimientos!$A$1:$E$175,4,FALSE),0)</f>
        <v>04102-COQUIMBO</v>
      </c>
      <c r="D94" s="66">
        <v>2</v>
      </c>
      <c r="E94" s="66">
        <v>1</v>
      </c>
    </row>
    <row r="95" spans="1:20" x14ac:dyDescent="0.25">
      <c r="A95" s="65" t="s">
        <v>186</v>
      </c>
      <c r="B95" s="65" t="str">
        <f>IFERROR(VLOOKUP($A95,[1]Establecimientos!$A$1:$E$175,3,FALSE),0)</f>
        <v>105303-CES. SAN JUAN</v>
      </c>
      <c r="C95" s="65" t="str">
        <f>IFERROR(VLOOKUP($A95,[1]Establecimientos!$A$1:$E$175,4,FALSE),0)</f>
        <v>04102-COQUIMBO</v>
      </c>
      <c r="D95" s="66">
        <v>3</v>
      </c>
      <c r="E95" s="66">
        <v>0</v>
      </c>
    </row>
    <row r="96" spans="1:20" x14ac:dyDescent="0.25">
      <c r="A96" s="65" t="s">
        <v>186</v>
      </c>
      <c r="B96" s="65" t="str">
        <f>IFERROR(VLOOKUP($A96,[1]Establecimientos!$A$1:$E$175,3,FALSE),0)</f>
        <v>105303-CES. SAN JUAN</v>
      </c>
      <c r="C96" s="65" t="str">
        <f>IFERROR(VLOOKUP($A96,[1]Establecimientos!$A$1:$E$175,4,FALSE),0)</f>
        <v>04102-COQUIMBO</v>
      </c>
      <c r="D96" s="66">
        <v>4</v>
      </c>
      <c r="E96" s="66">
        <v>1</v>
      </c>
    </row>
    <row r="97" spans="1:5" x14ac:dyDescent="0.25">
      <c r="A97" s="65" t="s">
        <v>186</v>
      </c>
      <c r="B97" s="65" t="str">
        <f>IFERROR(VLOOKUP($A97,[1]Establecimientos!$A$1:$E$175,3,FALSE),0)</f>
        <v>105303-CES. SAN JUAN</v>
      </c>
      <c r="C97" s="65" t="str">
        <f>IFERROR(VLOOKUP($A97,[1]Establecimientos!$A$1:$E$175,4,FALSE),0)</f>
        <v>04102-COQUIMBO</v>
      </c>
      <c r="D97" s="66">
        <v>5</v>
      </c>
      <c r="E97" s="66">
        <v>1</v>
      </c>
    </row>
    <row r="98" spans="1:5" x14ac:dyDescent="0.25">
      <c r="A98" s="65" t="s">
        <v>186</v>
      </c>
      <c r="B98" s="65" t="str">
        <f>IFERROR(VLOOKUP($A98,[1]Establecimientos!$A$1:$E$175,3,FALSE),0)</f>
        <v>105303-CES. SAN JUAN</v>
      </c>
      <c r="C98" s="65" t="str">
        <f>IFERROR(VLOOKUP($A98,[1]Establecimientos!$A$1:$E$175,4,FALSE),0)</f>
        <v>04102-COQUIMBO</v>
      </c>
      <c r="D98" s="66">
        <v>6</v>
      </c>
      <c r="E98" s="66">
        <v>1</v>
      </c>
    </row>
    <row r="99" spans="1:5" x14ac:dyDescent="0.25">
      <c r="A99" s="65" t="s">
        <v>186</v>
      </c>
      <c r="B99" s="65" t="str">
        <f>IFERROR(VLOOKUP($A99,[1]Establecimientos!$A$1:$E$175,3,FALSE),0)</f>
        <v>105303-CES. SAN JUAN</v>
      </c>
      <c r="C99" s="65" t="str">
        <f>IFERROR(VLOOKUP($A99,[1]Establecimientos!$A$1:$E$175,4,FALSE),0)</f>
        <v>04102-COQUIMBO</v>
      </c>
      <c r="D99" s="66">
        <v>7</v>
      </c>
      <c r="E99" s="66">
        <v>1</v>
      </c>
    </row>
    <row r="100" spans="1:5" x14ac:dyDescent="0.25">
      <c r="A100" s="65" t="s">
        <v>186</v>
      </c>
      <c r="B100" s="65" t="str">
        <f>IFERROR(VLOOKUP($A100,[1]Establecimientos!$A$1:$E$175,3,FALSE),0)</f>
        <v>105303-CES. SAN JUAN</v>
      </c>
      <c r="C100" s="65" t="str">
        <f>IFERROR(VLOOKUP($A100,[1]Establecimientos!$A$1:$E$175,4,FALSE),0)</f>
        <v>04102-COQUIMBO</v>
      </c>
      <c r="D100" s="66">
        <v>8</v>
      </c>
      <c r="E100" s="66">
        <v>1</v>
      </c>
    </row>
    <row r="101" spans="1:5" x14ac:dyDescent="0.25">
      <c r="A101" s="65" t="s">
        <v>186</v>
      </c>
      <c r="B101" s="65" t="str">
        <f>IFERROR(VLOOKUP($A101,[1]Establecimientos!$A$1:$E$175,3,FALSE),0)</f>
        <v>105303-CES. SAN JUAN</v>
      </c>
      <c r="C101" s="65" t="str">
        <f>IFERROR(VLOOKUP($A101,[1]Establecimientos!$A$1:$E$175,4,FALSE),0)</f>
        <v>04102-COQUIMBO</v>
      </c>
      <c r="D101" s="66">
        <v>9</v>
      </c>
      <c r="E101" s="66">
        <v>1</v>
      </c>
    </row>
    <row r="102" spans="1:5" x14ac:dyDescent="0.25">
      <c r="A102" s="65" t="s">
        <v>186</v>
      </c>
      <c r="B102" s="65" t="str">
        <f>IFERROR(VLOOKUP($A102,[1]Establecimientos!$A$1:$E$175,3,FALSE),0)</f>
        <v>105303-CES. SAN JUAN</v>
      </c>
      <c r="C102" s="65" t="str">
        <f>IFERROR(VLOOKUP($A102,[1]Establecimientos!$A$1:$E$175,4,FALSE),0)</f>
        <v>04102-COQUIMBO</v>
      </c>
      <c r="D102" s="66">
        <v>10</v>
      </c>
      <c r="E102" s="66">
        <v>1</v>
      </c>
    </row>
    <row r="103" spans="1:5" x14ac:dyDescent="0.25">
      <c r="A103" s="65" t="s">
        <v>186</v>
      </c>
      <c r="B103" s="65" t="str">
        <f>IFERROR(VLOOKUP($A103,[1]Establecimientos!$A$1:$E$175,3,FALSE),0)</f>
        <v>105303-CES. SAN JUAN</v>
      </c>
      <c r="C103" s="65" t="str">
        <f>IFERROR(VLOOKUP($A103,[1]Establecimientos!$A$1:$E$175,4,FALSE),0)</f>
        <v>04102-COQUIMBO</v>
      </c>
      <c r="D103" s="66">
        <v>11</v>
      </c>
      <c r="E103" s="66">
        <v>1</v>
      </c>
    </row>
    <row r="104" spans="1:5" x14ac:dyDescent="0.25">
      <c r="A104" s="65" t="s">
        <v>186</v>
      </c>
      <c r="B104" s="65" t="str">
        <f>IFERROR(VLOOKUP($A104,[1]Establecimientos!$A$1:$E$175,3,FALSE),0)</f>
        <v>105303-CES. SAN JUAN</v>
      </c>
      <c r="C104" s="65" t="str">
        <f>IFERROR(VLOOKUP($A104,[1]Establecimientos!$A$1:$E$175,4,FALSE),0)</f>
        <v>04102-COQUIMBO</v>
      </c>
      <c r="D104" s="66">
        <v>12</v>
      </c>
      <c r="E104" s="66">
        <v>1</v>
      </c>
    </row>
    <row r="105" spans="1:5" x14ac:dyDescent="0.25">
      <c r="A105" s="65" t="s">
        <v>187</v>
      </c>
      <c r="B105" s="65" t="str">
        <f>IFERROR(VLOOKUP($A105,[1]Establecimientos!$A$1:$E$175,3,FALSE),0)</f>
        <v>105304-CES. SANTA CECILIA</v>
      </c>
      <c r="C105" s="65" t="str">
        <f>IFERROR(VLOOKUP($A105,[1]Establecimientos!$A$1:$E$175,4,FALSE),0)</f>
        <v>04102-COQUIMBO</v>
      </c>
      <c r="D105" s="66">
        <v>1</v>
      </c>
      <c r="E105" s="66">
        <v>1</v>
      </c>
    </row>
    <row r="106" spans="1:5" x14ac:dyDescent="0.25">
      <c r="A106" s="65" t="s">
        <v>187</v>
      </c>
      <c r="B106" s="65" t="str">
        <f>IFERROR(VLOOKUP($A106,[1]Establecimientos!$A$1:$E$175,3,FALSE),0)</f>
        <v>105304-CES. SANTA CECILIA</v>
      </c>
      <c r="C106" s="65" t="str">
        <f>IFERROR(VLOOKUP($A106,[1]Establecimientos!$A$1:$E$175,4,FALSE),0)</f>
        <v>04102-COQUIMBO</v>
      </c>
      <c r="D106" s="66">
        <v>3</v>
      </c>
      <c r="E106" s="66">
        <v>1</v>
      </c>
    </row>
    <row r="107" spans="1:5" x14ac:dyDescent="0.25">
      <c r="A107" s="65" t="s">
        <v>187</v>
      </c>
      <c r="B107" s="65" t="str">
        <f>IFERROR(VLOOKUP($A107,[1]Establecimientos!$A$1:$E$175,3,FALSE),0)</f>
        <v>105304-CES. SANTA CECILIA</v>
      </c>
      <c r="C107" s="65" t="str">
        <f>IFERROR(VLOOKUP($A107,[1]Establecimientos!$A$1:$E$175,4,FALSE),0)</f>
        <v>04102-COQUIMBO</v>
      </c>
      <c r="D107" s="66">
        <v>4</v>
      </c>
      <c r="E107" s="66">
        <v>0</v>
      </c>
    </row>
    <row r="108" spans="1:5" x14ac:dyDescent="0.25">
      <c r="A108" s="65" t="s">
        <v>187</v>
      </c>
      <c r="B108" s="65" t="str">
        <f>IFERROR(VLOOKUP($A108,[1]Establecimientos!$A$1:$E$175,3,FALSE),0)</f>
        <v>105304-CES. SANTA CECILIA</v>
      </c>
      <c r="C108" s="65" t="str">
        <f>IFERROR(VLOOKUP($A108,[1]Establecimientos!$A$1:$E$175,4,FALSE),0)</f>
        <v>04102-COQUIMBO</v>
      </c>
      <c r="D108" s="66">
        <v>5</v>
      </c>
      <c r="E108" s="66">
        <v>1</v>
      </c>
    </row>
    <row r="109" spans="1:5" x14ac:dyDescent="0.25">
      <c r="A109" s="65" t="s">
        <v>187</v>
      </c>
      <c r="B109" s="65" t="str">
        <f>IFERROR(VLOOKUP($A109,[1]Establecimientos!$A$1:$E$175,3,FALSE),0)</f>
        <v>105304-CES. SANTA CECILIA</v>
      </c>
      <c r="C109" s="65" t="str">
        <f>IFERROR(VLOOKUP($A109,[1]Establecimientos!$A$1:$E$175,4,FALSE),0)</f>
        <v>04102-COQUIMBO</v>
      </c>
      <c r="D109" s="66">
        <v>6</v>
      </c>
      <c r="E109" s="66">
        <v>1</v>
      </c>
    </row>
    <row r="110" spans="1:5" x14ac:dyDescent="0.25">
      <c r="A110" s="65" t="s">
        <v>187</v>
      </c>
      <c r="B110" s="65" t="str">
        <f>IFERROR(VLOOKUP($A110,[1]Establecimientos!$A$1:$E$175,3,FALSE),0)</f>
        <v>105304-CES. SANTA CECILIA</v>
      </c>
      <c r="C110" s="65" t="str">
        <f>IFERROR(VLOOKUP($A110,[1]Establecimientos!$A$1:$E$175,4,FALSE),0)</f>
        <v>04102-COQUIMBO</v>
      </c>
      <c r="D110" s="66">
        <v>7</v>
      </c>
      <c r="E110" s="66">
        <v>0</v>
      </c>
    </row>
    <row r="111" spans="1:5" x14ac:dyDescent="0.25">
      <c r="A111" s="65" t="s">
        <v>187</v>
      </c>
      <c r="B111" s="65" t="str">
        <f>IFERROR(VLOOKUP($A111,[1]Establecimientos!$A$1:$E$175,3,FALSE),0)</f>
        <v>105304-CES. SANTA CECILIA</v>
      </c>
      <c r="C111" s="65" t="str">
        <f>IFERROR(VLOOKUP($A111,[1]Establecimientos!$A$1:$E$175,4,FALSE),0)</f>
        <v>04102-COQUIMBO</v>
      </c>
      <c r="D111" s="66">
        <v>8</v>
      </c>
      <c r="E111" s="66">
        <v>1</v>
      </c>
    </row>
    <row r="112" spans="1:5" x14ac:dyDescent="0.25">
      <c r="A112" s="65" t="s">
        <v>187</v>
      </c>
      <c r="B112" s="65" t="str">
        <f>IFERROR(VLOOKUP($A112,[1]Establecimientos!$A$1:$E$175,3,FALSE),0)</f>
        <v>105304-CES. SANTA CECILIA</v>
      </c>
      <c r="C112" s="65" t="str">
        <f>IFERROR(VLOOKUP($A112,[1]Establecimientos!$A$1:$E$175,4,FALSE),0)</f>
        <v>04102-COQUIMBO</v>
      </c>
      <c r="D112" s="66">
        <v>9</v>
      </c>
      <c r="E112" s="66">
        <v>1</v>
      </c>
    </row>
    <row r="113" spans="1:5" x14ac:dyDescent="0.25">
      <c r="A113" s="65" t="s">
        <v>187</v>
      </c>
      <c r="B113" s="65" t="str">
        <f>IFERROR(VLOOKUP($A113,[1]Establecimientos!$A$1:$E$175,3,FALSE),0)</f>
        <v>105304-CES. SANTA CECILIA</v>
      </c>
      <c r="C113" s="65" t="str">
        <f>IFERROR(VLOOKUP($A113,[1]Establecimientos!$A$1:$E$175,4,FALSE),0)</f>
        <v>04102-COQUIMBO</v>
      </c>
      <c r="D113" s="66">
        <v>10</v>
      </c>
      <c r="E113" s="66">
        <v>1</v>
      </c>
    </row>
    <row r="114" spans="1:5" x14ac:dyDescent="0.25">
      <c r="A114" s="65" t="s">
        <v>187</v>
      </c>
      <c r="B114" s="65" t="str">
        <f>IFERROR(VLOOKUP($A114,[1]Establecimientos!$A$1:$E$175,3,FALSE),0)</f>
        <v>105304-CES. SANTA CECILIA</v>
      </c>
      <c r="C114" s="65" t="str">
        <f>IFERROR(VLOOKUP($A114,[1]Establecimientos!$A$1:$E$175,4,FALSE),0)</f>
        <v>04102-COQUIMBO</v>
      </c>
      <c r="D114" s="66">
        <v>11</v>
      </c>
      <c r="E114" s="66">
        <v>2</v>
      </c>
    </row>
    <row r="115" spans="1:5" x14ac:dyDescent="0.25">
      <c r="A115" s="65" t="s">
        <v>187</v>
      </c>
      <c r="B115" s="65" t="str">
        <f>IFERROR(VLOOKUP($A115,[1]Establecimientos!$A$1:$E$175,3,FALSE),0)</f>
        <v>105304-CES. SANTA CECILIA</v>
      </c>
      <c r="C115" s="65" t="str">
        <f>IFERROR(VLOOKUP($A115,[1]Establecimientos!$A$1:$E$175,4,FALSE),0)</f>
        <v>04102-COQUIMBO</v>
      </c>
      <c r="D115" s="66">
        <v>12</v>
      </c>
      <c r="E115" s="66">
        <v>0</v>
      </c>
    </row>
    <row r="116" spans="1:5" x14ac:dyDescent="0.25">
      <c r="A116" s="65" t="s">
        <v>188</v>
      </c>
      <c r="B116" s="65" t="str">
        <f>IFERROR(VLOOKUP($A116,[1]Establecimientos!$A$1:$E$175,3,FALSE),0)</f>
        <v>105305-CES. TIERRAS BLANCAS</v>
      </c>
      <c r="C116" s="65" t="str">
        <f>IFERROR(VLOOKUP($A116,[1]Establecimientos!$A$1:$E$175,4,FALSE),0)</f>
        <v>04102-COQUIMBO</v>
      </c>
      <c r="D116" s="66">
        <v>1</v>
      </c>
      <c r="E116" s="66">
        <v>1</v>
      </c>
    </row>
    <row r="117" spans="1:5" x14ac:dyDescent="0.25">
      <c r="A117" s="65" t="s">
        <v>188</v>
      </c>
      <c r="B117" s="65" t="str">
        <f>IFERROR(VLOOKUP($A117,[1]Establecimientos!$A$1:$E$175,3,FALSE),0)</f>
        <v>105305-CES. TIERRAS BLANCAS</v>
      </c>
      <c r="C117" s="65" t="str">
        <f>IFERROR(VLOOKUP($A117,[1]Establecimientos!$A$1:$E$175,4,FALSE),0)</f>
        <v>04102-COQUIMBO</v>
      </c>
      <c r="D117" s="66">
        <v>2</v>
      </c>
      <c r="E117" s="66">
        <v>0</v>
      </c>
    </row>
    <row r="118" spans="1:5" x14ac:dyDescent="0.25">
      <c r="A118" s="65" t="s">
        <v>188</v>
      </c>
      <c r="B118" s="65" t="str">
        <f>IFERROR(VLOOKUP($A118,[1]Establecimientos!$A$1:$E$175,3,FALSE),0)</f>
        <v>105305-CES. TIERRAS BLANCAS</v>
      </c>
      <c r="C118" s="65" t="str">
        <f>IFERROR(VLOOKUP($A118,[1]Establecimientos!$A$1:$E$175,4,FALSE),0)</f>
        <v>04102-COQUIMBO</v>
      </c>
      <c r="D118" s="66">
        <v>3</v>
      </c>
      <c r="E118" s="66">
        <v>1</v>
      </c>
    </row>
    <row r="119" spans="1:5" x14ac:dyDescent="0.25">
      <c r="A119" s="65" t="s">
        <v>188</v>
      </c>
      <c r="B119" s="65" t="str">
        <f>IFERROR(VLOOKUP($A119,[1]Establecimientos!$A$1:$E$175,3,FALSE),0)</f>
        <v>105305-CES. TIERRAS BLANCAS</v>
      </c>
      <c r="C119" s="65" t="str">
        <f>IFERROR(VLOOKUP($A119,[1]Establecimientos!$A$1:$E$175,4,FALSE),0)</f>
        <v>04102-COQUIMBO</v>
      </c>
      <c r="D119" s="66">
        <v>4</v>
      </c>
      <c r="E119" s="66">
        <v>1</v>
      </c>
    </row>
    <row r="120" spans="1:5" x14ac:dyDescent="0.25">
      <c r="A120" s="65" t="s">
        <v>188</v>
      </c>
      <c r="B120" s="65" t="str">
        <f>IFERROR(VLOOKUP($A120,[1]Establecimientos!$A$1:$E$175,3,FALSE),0)</f>
        <v>105305-CES. TIERRAS BLANCAS</v>
      </c>
      <c r="C120" s="65" t="str">
        <f>IFERROR(VLOOKUP($A120,[1]Establecimientos!$A$1:$E$175,4,FALSE),0)</f>
        <v>04102-COQUIMBO</v>
      </c>
      <c r="D120" s="66">
        <v>5</v>
      </c>
      <c r="E120" s="66">
        <v>1</v>
      </c>
    </row>
    <row r="121" spans="1:5" x14ac:dyDescent="0.25">
      <c r="A121" s="65" t="s">
        <v>188</v>
      </c>
      <c r="B121" s="65" t="str">
        <f>IFERROR(VLOOKUP($A121,[1]Establecimientos!$A$1:$E$175,3,FALSE),0)</f>
        <v>105305-CES. TIERRAS BLANCAS</v>
      </c>
      <c r="C121" s="65" t="str">
        <f>IFERROR(VLOOKUP($A121,[1]Establecimientos!$A$1:$E$175,4,FALSE),0)</f>
        <v>04102-COQUIMBO</v>
      </c>
      <c r="D121" s="66">
        <v>6</v>
      </c>
      <c r="E121" s="66">
        <v>0</v>
      </c>
    </row>
    <row r="122" spans="1:5" x14ac:dyDescent="0.25">
      <c r="A122" s="65" t="s">
        <v>188</v>
      </c>
      <c r="B122" s="65" t="str">
        <f>IFERROR(VLOOKUP($A122,[1]Establecimientos!$A$1:$E$175,3,FALSE),0)</f>
        <v>105305-CES. TIERRAS BLANCAS</v>
      </c>
      <c r="C122" s="65" t="str">
        <f>IFERROR(VLOOKUP($A122,[1]Establecimientos!$A$1:$E$175,4,FALSE),0)</f>
        <v>04102-COQUIMBO</v>
      </c>
      <c r="D122" s="66">
        <v>7</v>
      </c>
      <c r="E122" s="66">
        <v>1</v>
      </c>
    </row>
    <row r="123" spans="1:5" x14ac:dyDescent="0.25">
      <c r="A123" s="65" t="s">
        <v>188</v>
      </c>
      <c r="B123" s="65" t="str">
        <f>IFERROR(VLOOKUP($A123,[1]Establecimientos!$A$1:$E$175,3,FALSE),0)</f>
        <v>105305-CES. TIERRAS BLANCAS</v>
      </c>
      <c r="C123" s="65" t="str">
        <f>IFERROR(VLOOKUP($A123,[1]Establecimientos!$A$1:$E$175,4,FALSE),0)</f>
        <v>04102-COQUIMBO</v>
      </c>
      <c r="D123" s="66">
        <v>8</v>
      </c>
      <c r="E123" s="66">
        <v>1</v>
      </c>
    </row>
    <row r="124" spans="1:5" x14ac:dyDescent="0.25">
      <c r="A124" s="65" t="s">
        <v>188</v>
      </c>
      <c r="B124" s="65" t="str">
        <f>IFERROR(VLOOKUP($A124,[1]Establecimientos!$A$1:$E$175,3,FALSE),0)</f>
        <v>105305-CES. TIERRAS BLANCAS</v>
      </c>
      <c r="C124" s="65" t="str">
        <f>IFERROR(VLOOKUP($A124,[1]Establecimientos!$A$1:$E$175,4,FALSE),0)</f>
        <v>04102-COQUIMBO</v>
      </c>
      <c r="D124" s="66">
        <v>9</v>
      </c>
      <c r="E124" s="66">
        <v>1</v>
      </c>
    </row>
    <row r="125" spans="1:5" x14ac:dyDescent="0.25">
      <c r="A125" s="65" t="s">
        <v>188</v>
      </c>
      <c r="B125" s="65" t="str">
        <f>IFERROR(VLOOKUP($A125,[1]Establecimientos!$A$1:$E$175,3,FALSE),0)</f>
        <v>105305-CES. TIERRAS BLANCAS</v>
      </c>
      <c r="C125" s="65" t="str">
        <f>IFERROR(VLOOKUP($A125,[1]Establecimientos!$A$1:$E$175,4,FALSE),0)</f>
        <v>04102-COQUIMBO</v>
      </c>
      <c r="D125" s="66">
        <v>10</v>
      </c>
      <c r="E125" s="66">
        <v>1</v>
      </c>
    </row>
    <row r="126" spans="1:5" x14ac:dyDescent="0.25">
      <c r="A126" s="65" t="s">
        <v>188</v>
      </c>
      <c r="B126" s="65" t="str">
        <f>IFERROR(VLOOKUP($A126,[1]Establecimientos!$A$1:$E$175,3,FALSE),0)</f>
        <v>105305-CES. TIERRAS BLANCAS</v>
      </c>
      <c r="C126" s="65" t="str">
        <f>IFERROR(VLOOKUP($A126,[1]Establecimientos!$A$1:$E$175,4,FALSE),0)</f>
        <v>04102-COQUIMBO</v>
      </c>
      <c r="D126" s="66">
        <v>11</v>
      </c>
      <c r="E126" s="66">
        <v>1</v>
      </c>
    </row>
    <row r="127" spans="1:5" x14ac:dyDescent="0.25">
      <c r="A127" s="65" t="s">
        <v>188</v>
      </c>
      <c r="B127" s="65" t="str">
        <f>IFERROR(VLOOKUP($A127,[1]Establecimientos!$A$1:$E$175,3,FALSE),0)</f>
        <v>105305-CES. TIERRAS BLANCAS</v>
      </c>
      <c r="C127" s="65" t="str">
        <f>IFERROR(VLOOKUP($A127,[1]Establecimientos!$A$1:$E$175,4,FALSE),0)</f>
        <v>04102-COQUIMBO</v>
      </c>
      <c r="D127" s="66">
        <v>12</v>
      </c>
      <c r="E127" s="66">
        <v>1</v>
      </c>
    </row>
    <row r="128" spans="1:5" x14ac:dyDescent="0.25">
      <c r="A128" s="65" t="s">
        <v>224</v>
      </c>
      <c r="B128" s="65" t="str">
        <f>IFERROR(VLOOKUP($A128,[1]Establecimientos!$A$1:$E$175,3,FALSE),0)</f>
        <v>105306-CES. PAIHUANO</v>
      </c>
      <c r="C128" s="65" t="str">
        <f>IFERROR(VLOOKUP($A128,[1]Establecimientos!$A$1:$E$175,4,FALSE),0)</f>
        <v>04105-PAIHUANO</v>
      </c>
      <c r="D128" s="66">
        <v>1</v>
      </c>
      <c r="E128" s="66">
        <v>0</v>
      </c>
    </row>
    <row r="129" spans="1:5" x14ac:dyDescent="0.25">
      <c r="A129" s="65" t="s">
        <v>224</v>
      </c>
      <c r="B129" s="65" t="str">
        <f>IFERROR(VLOOKUP($A129,[1]Establecimientos!$A$1:$E$175,3,FALSE),0)</f>
        <v>105306-CES. PAIHUANO</v>
      </c>
      <c r="C129" s="65" t="str">
        <f>IFERROR(VLOOKUP($A129,[1]Establecimientos!$A$1:$E$175,4,FALSE),0)</f>
        <v>04105-PAIHUANO</v>
      </c>
      <c r="D129" s="66">
        <v>2</v>
      </c>
      <c r="E129" s="66">
        <v>0</v>
      </c>
    </row>
    <row r="130" spans="1:5" x14ac:dyDescent="0.25">
      <c r="A130" s="65" t="s">
        <v>224</v>
      </c>
      <c r="B130" s="65" t="str">
        <f>IFERROR(VLOOKUP($A130,[1]Establecimientos!$A$1:$E$175,3,FALSE),0)</f>
        <v>105306-CES. PAIHUANO</v>
      </c>
      <c r="C130" s="65" t="str">
        <f>IFERROR(VLOOKUP($A130,[1]Establecimientos!$A$1:$E$175,4,FALSE),0)</f>
        <v>04105-PAIHUANO</v>
      </c>
      <c r="D130" s="66">
        <v>3</v>
      </c>
      <c r="E130" s="66">
        <v>1</v>
      </c>
    </row>
    <row r="131" spans="1:5" x14ac:dyDescent="0.25">
      <c r="A131" s="65" t="s">
        <v>224</v>
      </c>
      <c r="B131" s="65" t="str">
        <f>IFERROR(VLOOKUP($A131,[1]Establecimientos!$A$1:$E$175,3,FALSE),0)</f>
        <v>105306-CES. PAIHUANO</v>
      </c>
      <c r="C131" s="65" t="str">
        <f>IFERROR(VLOOKUP($A131,[1]Establecimientos!$A$1:$E$175,4,FALSE),0)</f>
        <v>04105-PAIHUANO</v>
      </c>
      <c r="D131" s="66">
        <v>4</v>
      </c>
      <c r="E131" s="66">
        <v>1</v>
      </c>
    </row>
    <row r="132" spans="1:5" x14ac:dyDescent="0.25">
      <c r="A132" s="65" t="s">
        <v>224</v>
      </c>
      <c r="B132" s="65" t="str">
        <f>IFERROR(VLOOKUP($A132,[1]Establecimientos!$A$1:$E$175,3,FALSE),0)</f>
        <v>105306-CES. PAIHUANO</v>
      </c>
      <c r="C132" s="65" t="str">
        <f>IFERROR(VLOOKUP($A132,[1]Establecimientos!$A$1:$E$175,4,FALSE),0)</f>
        <v>04105-PAIHUANO</v>
      </c>
      <c r="D132" s="66">
        <v>5</v>
      </c>
      <c r="E132" s="66">
        <v>1</v>
      </c>
    </row>
    <row r="133" spans="1:5" x14ac:dyDescent="0.25">
      <c r="A133" s="65" t="s">
        <v>224</v>
      </c>
      <c r="B133" s="65" t="str">
        <f>IFERROR(VLOOKUP($A133,[1]Establecimientos!$A$1:$E$175,3,FALSE),0)</f>
        <v>105306-CES. PAIHUANO</v>
      </c>
      <c r="C133" s="65" t="str">
        <f>IFERROR(VLOOKUP($A133,[1]Establecimientos!$A$1:$E$175,4,FALSE),0)</f>
        <v>04105-PAIHUANO</v>
      </c>
      <c r="D133" s="66">
        <v>6</v>
      </c>
      <c r="E133" s="66">
        <v>1</v>
      </c>
    </row>
    <row r="134" spans="1:5" x14ac:dyDescent="0.25">
      <c r="A134" s="65" t="s">
        <v>224</v>
      </c>
      <c r="B134" s="65" t="str">
        <f>IFERROR(VLOOKUP($A134,[1]Establecimientos!$A$1:$E$175,3,FALSE),0)</f>
        <v>105306-CES. PAIHUANO</v>
      </c>
      <c r="C134" s="65" t="str">
        <f>IFERROR(VLOOKUP($A134,[1]Establecimientos!$A$1:$E$175,4,FALSE),0)</f>
        <v>04105-PAIHUANO</v>
      </c>
      <c r="D134" s="66">
        <v>8</v>
      </c>
      <c r="E134" s="66">
        <v>0</v>
      </c>
    </row>
    <row r="135" spans="1:5" x14ac:dyDescent="0.25">
      <c r="A135" s="65" t="s">
        <v>224</v>
      </c>
      <c r="B135" s="65" t="str">
        <f>IFERROR(VLOOKUP($A135,[1]Establecimientos!$A$1:$E$175,3,FALSE),0)</f>
        <v>105306-CES. PAIHUANO</v>
      </c>
      <c r="C135" s="65" t="str">
        <f>IFERROR(VLOOKUP($A135,[1]Establecimientos!$A$1:$E$175,4,FALSE),0)</f>
        <v>04105-PAIHUANO</v>
      </c>
      <c r="D135" s="66">
        <v>9</v>
      </c>
      <c r="E135" s="66">
        <v>3</v>
      </c>
    </row>
    <row r="136" spans="1:5" x14ac:dyDescent="0.25">
      <c r="A136" s="65" t="s">
        <v>224</v>
      </c>
      <c r="B136" s="65" t="str">
        <f>IFERROR(VLOOKUP($A136,[1]Establecimientos!$A$1:$E$175,3,FALSE),0)</f>
        <v>105306-CES. PAIHUANO</v>
      </c>
      <c r="C136" s="65" t="str">
        <f>IFERROR(VLOOKUP($A136,[1]Establecimientos!$A$1:$E$175,4,FALSE),0)</f>
        <v>04105-PAIHUANO</v>
      </c>
      <c r="D136" s="66">
        <v>10</v>
      </c>
      <c r="E136" s="66">
        <v>2</v>
      </c>
    </row>
    <row r="137" spans="1:5" x14ac:dyDescent="0.25">
      <c r="A137" s="65" t="s">
        <v>224</v>
      </c>
      <c r="B137" s="65" t="str">
        <f>IFERROR(VLOOKUP($A137,[1]Establecimientos!$A$1:$E$175,3,FALSE),0)</f>
        <v>105306-CES. PAIHUANO</v>
      </c>
      <c r="C137" s="65" t="str">
        <f>IFERROR(VLOOKUP($A137,[1]Establecimientos!$A$1:$E$175,4,FALSE),0)</f>
        <v>04105-PAIHUANO</v>
      </c>
      <c r="D137" s="66">
        <v>11</v>
      </c>
      <c r="E137" s="66">
        <v>1</v>
      </c>
    </row>
    <row r="138" spans="1:5" x14ac:dyDescent="0.25">
      <c r="A138" s="65" t="s">
        <v>224</v>
      </c>
      <c r="B138" s="65" t="str">
        <f>IFERROR(VLOOKUP($A138,[1]Establecimientos!$A$1:$E$175,3,FALSE),0)</f>
        <v>105306-CES. PAIHUANO</v>
      </c>
      <c r="C138" s="65" t="str">
        <f>IFERROR(VLOOKUP($A138,[1]Establecimientos!$A$1:$E$175,4,FALSE),0)</f>
        <v>04105-PAIHUANO</v>
      </c>
      <c r="D138" s="66">
        <v>12</v>
      </c>
      <c r="E138" s="66">
        <v>1</v>
      </c>
    </row>
    <row r="139" spans="1:5" x14ac:dyDescent="0.25">
      <c r="A139" s="65" t="s">
        <v>189</v>
      </c>
      <c r="B139" s="65" t="str">
        <f>IFERROR(VLOOKUP($A139,[1]Establecimientos!$A$1:$E$175,3,FALSE),0)</f>
        <v>105307-CES. RURAL MONTE PATRIA</v>
      </c>
      <c r="C139" s="65" t="str">
        <f>IFERROR(VLOOKUP($A139,[1]Establecimientos!$A$1:$E$175,4,FALSE),0)</f>
        <v>04303-MONTE PATRIA</v>
      </c>
      <c r="D139" s="66">
        <v>2</v>
      </c>
      <c r="E139" s="66">
        <v>1</v>
      </c>
    </row>
    <row r="140" spans="1:5" x14ac:dyDescent="0.25">
      <c r="A140" s="65" t="s">
        <v>189</v>
      </c>
      <c r="B140" s="65" t="str">
        <f>IFERROR(VLOOKUP($A140,[1]Establecimientos!$A$1:$E$175,3,FALSE),0)</f>
        <v>105307-CES. RURAL MONTE PATRIA</v>
      </c>
      <c r="C140" s="65" t="str">
        <f>IFERROR(VLOOKUP($A140,[1]Establecimientos!$A$1:$E$175,4,FALSE),0)</f>
        <v>04303-MONTE PATRIA</v>
      </c>
      <c r="D140" s="66">
        <v>5</v>
      </c>
      <c r="E140" s="66">
        <v>0</v>
      </c>
    </row>
    <row r="141" spans="1:5" x14ac:dyDescent="0.25">
      <c r="A141" s="65" t="s">
        <v>189</v>
      </c>
      <c r="B141" s="65" t="str">
        <f>IFERROR(VLOOKUP($A141,[1]Establecimientos!$A$1:$E$175,3,FALSE),0)</f>
        <v>105307-CES. RURAL MONTE PATRIA</v>
      </c>
      <c r="C141" s="65" t="str">
        <f>IFERROR(VLOOKUP($A141,[1]Establecimientos!$A$1:$E$175,4,FALSE),0)</f>
        <v>04303-MONTE PATRIA</v>
      </c>
      <c r="D141" s="66">
        <v>12</v>
      </c>
      <c r="E141" s="66">
        <v>1</v>
      </c>
    </row>
    <row r="142" spans="1:5" x14ac:dyDescent="0.25">
      <c r="A142" s="65" t="s">
        <v>190</v>
      </c>
      <c r="B142" s="65" t="str">
        <f>IFERROR(VLOOKUP($A142,[1]Establecimientos!$A$1:$E$175,3,FALSE),0)</f>
        <v>105308-CES. RURAL PUNITAQUI</v>
      </c>
      <c r="C142" s="65" t="str">
        <f>IFERROR(VLOOKUP($A142,[1]Establecimientos!$A$1:$E$175,4,FALSE),0)</f>
        <v>04304-PUNITAQUI</v>
      </c>
      <c r="D142" s="66">
        <v>1</v>
      </c>
      <c r="E142" s="66">
        <v>1</v>
      </c>
    </row>
    <row r="143" spans="1:5" x14ac:dyDescent="0.25">
      <c r="A143" s="65" t="s">
        <v>190</v>
      </c>
      <c r="B143" s="65" t="str">
        <f>IFERROR(VLOOKUP($A143,[1]Establecimientos!$A$1:$E$175,3,FALSE),0)</f>
        <v>105308-CES. RURAL PUNITAQUI</v>
      </c>
      <c r="C143" s="65" t="str">
        <f>IFERROR(VLOOKUP($A143,[1]Establecimientos!$A$1:$E$175,4,FALSE),0)</f>
        <v>04304-PUNITAQUI</v>
      </c>
      <c r="D143" s="66">
        <v>2</v>
      </c>
      <c r="E143" s="66">
        <v>1</v>
      </c>
    </row>
    <row r="144" spans="1:5" x14ac:dyDescent="0.25">
      <c r="A144" s="65" t="s">
        <v>190</v>
      </c>
      <c r="B144" s="65" t="str">
        <f>IFERROR(VLOOKUP($A144,[1]Establecimientos!$A$1:$E$175,3,FALSE),0)</f>
        <v>105308-CES. RURAL PUNITAQUI</v>
      </c>
      <c r="C144" s="65" t="str">
        <f>IFERROR(VLOOKUP($A144,[1]Establecimientos!$A$1:$E$175,4,FALSE),0)</f>
        <v>04304-PUNITAQUI</v>
      </c>
      <c r="D144" s="66">
        <v>3</v>
      </c>
      <c r="E144" s="66">
        <v>1</v>
      </c>
    </row>
    <row r="145" spans="1:5" x14ac:dyDescent="0.25">
      <c r="A145" s="65" t="s">
        <v>190</v>
      </c>
      <c r="B145" s="65" t="str">
        <f>IFERROR(VLOOKUP($A145,[1]Establecimientos!$A$1:$E$175,3,FALSE),0)</f>
        <v>105308-CES. RURAL PUNITAQUI</v>
      </c>
      <c r="C145" s="65" t="str">
        <f>IFERROR(VLOOKUP($A145,[1]Establecimientos!$A$1:$E$175,4,FALSE),0)</f>
        <v>04304-PUNITAQUI</v>
      </c>
      <c r="D145" s="66">
        <v>4</v>
      </c>
      <c r="E145" s="66">
        <v>1</v>
      </c>
    </row>
    <row r="146" spans="1:5" x14ac:dyDescent="0.25">
      <c r="A146" s="65" t="s">
        <v>190</v>
      </c>
      <c r="B146" s="65" t="str">
        <f>IFERROR(VLOOKUP($A146,[1]Establecimientos!$A$1:$E$175,3,FALSE),0)</f>
        <v>105308-CES. RURAL PUNITAQUI</v>
      </c>
      <c r="C146" s="65" t="str">
        <f>IFERROR(VLOOKUP($A146,[1]Establecimientos!$A$1:$E$175,4,FALSE),0)</f>
        <v>04304-PUNITAQUI</v>
      </c>
      <c r="D146" s="66">
        <v>5</v>
      </c>
      <c r="E146" s="66">
        <v>2</v>
      </c>
    </row>
    <row r="147" spans="1:5" x14ac:dyDescent="0.25">
      <c r="A147" s="65" t="s">
        <v>190</v>
      </c>
      <c r="B147" s="65" t="str">
        <f>IFERROR(VLOOKUP($A147,[1]Establecimientos!$A$1:$E$175,3,FALSE),0)</f>
        <v>105308-CES. RURAL PUNITAQUI</v>
      </c>
      <c r="C147" s="65" t="str">
        <f>IFERROR(VLOOKUP($A147,[1]Establecimientos!$A$1:$E$175,4,FALSE),0)</f>
        <v>04304-PUNITAQUI</v>
      </c>
      <c r="D147" s="66">
        <v>6</v>
      </c>
      <c r="E147" s="66">
        <v>1</v>
      </c>
    </row>
    <row r="148" spans="1:5" x14ac:dyDescent="0.25">
      <c r="A148" s="65" t="s">
        <v>190</v>
      </c>
      <c r="B148" s="65" t="str">
        <f>IFERROR(VLOOKUP($A148,[1]Establecimientos!$A$1:$E$175,3,FALSE),0)</f>
        <v>105308-CES. RURAL PUNITAQUI</v>
      </c>
      <c r="C148" s="65" t="str">
        <f>IFERROR(VLOOKUP($A148,[1]Establecimientos!$A$1:$E$175,4,FALSE),0)</f>
        <v>04304-PUNITAQUI</v>
      </c>
      <c r="D148" s="66">
        <v>9</v>
      </c>
      <c r="E148" s="66">
        <v>0</v>
      </c>
    </row>
    <row r="149" spans="1:5" x14ac:dyDescent="0.25">
      <c r="A149" s="65" t="s">
        <v>190</v>
      </c>
      <c r="B149" s="65" t="str">
        <f>IFERROR(VLOOKUP($A149,[1]Establecimientos!$A$1:$E$175,3,FALSE),0)</f>
        <v>105308-CES. RURAL PUNITAQUI</v>
      </c>
      <c r="C149" s="65" t="str">
        <f>IFERROR(VLOOKUP($A149,[1]Establecimientos!$A$1:$E$175,4,FALSE),0)</f>
        <v>04304-PUNITAQUI</v>
      </c>
      <c r="D149" s="66">
        <v>10</v>
      </c>
      <c r="E149" s="66">
        <v>0</v>
      </c>
    </row>
    <row r="150" spans="1:5" x14ac:dyDescent="0.25">
      <c r="A150" s="65" t="s">
        <v>190</v>
      </c>
      <c r="B150" s="65" t="str">
        <f>IFERROR(VLOOKUP($A150,[1]Establecimientos!$A$1:$E$175,3,FALSE),0)</f>
        <v>105308-CES. RURAL PUNITAQUI</v>
      </c>
      <c r="C150" s="65" t="str">
        <f>IFERROR(VLOOKUP($A150,[1]Establecimientos!$A$1:$E$175,4,FALSE),0)</f>
        <v>04304-PUNITAQUI</v>
      </c>
      <c r="D150" s="66">
        <v>11</v>
      </c>
      <c r="E150" s="66">
        <v>1</v>
      </c>
    </row>
    <row r="151" spans="1:5" x14ac:dyDescent="0.25">
      <c r="A151" s="65" t="s">
        <v>190</v>
      </c>
      <c r="B151" s="65" t="str">
        <f>IFERROR(VLOOKUP($A151,[1]Establecimientos!$A$1:$E$175,3,FALSE),0)</f>
        <v>105308-CES. RURAL PUNITAQUI</v>
      </c>
      <c r="C151" s="65" t="str">
        <f>IFERROR(VLOOKUP($A151,[1]Establecimientos!$A$1:$E$175,4,FALSE),0)</f>
        <v>04304-PUNITAQUI</v>
      </c>
      <c r="D151" s="66">
        <v>12</v>
      </c>
      <c r="E151" s="66">
        <v>1</v>
      </c>
    </row>
    <row r="152" spans="1:5" x14ac:dyDescent="0.25">
      <c r="A152" s="65" t="s">
        <v>191</v>
      </c>
      <c r="B152" s="65" t="str">
        <f>IFERROR(VLOOKUP($A152,[1]Establecimientos!$A$1:$E$175,3,FALSE),0)</f>
        <v>105309-CES. RURAL CANELA</v>
      </c>
      <c r="C152" s="65" t="str">
        <f>IFERROR(VLOOKUP($A152,[1]Establecimientos!$A$1:$E$175,4,FALSE),0)</f>
        <v>04202-CANELA</v>
      </c>
      <c r="D152" s="66">
        <v>1</v>
      </c>
      <c r="E152" s="66">
        <v>0</v>
      </c>
    </row>
    <row r="153" spans="1:5" x14ac:dyDescent="0.25">
      <c r="A153" s="65" t="s">
        <v>191</v>
      </c>
      <c r="B153" s="65" t="str">
        <f>IFERROR(VLOOKUP($A153,[1]Establecimientos!$A$1:$E$175,3,FALSE),0)</f>
        <v>105309-CES. RURAL CANELA</v>
      </c>
      <c r="C153" s="65" t="str">
        <f>IFERROR(VLOOKUP($A153,[1]Establecimientos!$A$1:$E$175,4,FALSE),0)</f>
        <v>04202-CANELA</v>
      </c>
      <c r="D153" s="66">
        <v>2</v>
      </c>
      <c r="E153" s="66">
        <v>0</v>
      </c>
    </row>
    <row r="154" spans="1:5" x14ac:dyDescent="0.25">
      <c r="A154" s="65" t="s">
        <v>191</v>
      </c>
      <c r="B154" s="65" t="str">
        <f>IFERROR(VLOOKUP($A154,[1]Establecimientos!$A$1:$E$175,3,FALSE),0)</f>
        <v>105309-CES. RURAL CANELA</v>
      </c>
      <c r="C154" s="65" t="str">
        <f>IFERROR(VLOOKUP($A154,[1]Establecimientos!$A$1:$E$175,4,FALSE),0)</f>
        <v>04202-CANELA</v>
      </c>
      <c r="D154" s="66">
        <v>3</v>
      </c>
      <c r="E154" s="66">
        <v>1</v>
      </c>
    </row>
    <row r="155" spans="1:5" x14ac:dyDescent="0.25">
      <c r="A155" s="65" t="s">
        <v>191</v>
      </c>
      <c r="B155" s="65" t="str">
        <f>IFERROR(VLOOKUP($A155,[1]Establecimientos!$A$1:$E$175,3,FALSE),0)</f>
        <v>105309-CES. RURAL CANELA</v>
      </c>
      <c r="C155" s="65" t="str">
        <f>IFERROR(VLOOKUP($A155,[1]Establecimientos!$A$1:$E$175,4,FALSE),0)</f>
        <v>04202-CANELA</v>
      </c>
      <c r="D155" s="66">
        <v>4</v>
      </c>
      <c r="E155" s="66">
        <v>0</v>
      </c>
    </row>
    <row r="156" spans="1:5" x14ac:dyDescent="0.25">
      <c r="A156" s="65" t="s">
        <v>191</v>
      </c>
      <c r="B156" s="65" t="str">
        <f>IFERROR(VLOOKUP($A156,[1]Establecimientos!$A$1:$E$175,3,FALSE),0)</f>
        <v>105309-CES. RURAL CANELA</v>
      </c>
      <c r="C156" s="65" t="str">
        <f>IFERROR(VLOOKUP($A156,[1]Establecimientos!$A$1:$E$175,4,FALSE),0)</f>
        <v>04202-CANELA</v>
      </c>
      <c r="D156" s="66">
        <v>5</v>
      </c>
      <c r="E156" s="66">
        <v>0</v>
      </c>
    </row>
    <row r="157" spans="1:5" x14ac:dyDescent="0.25">
      <c r="A157" s="65" t="s">
        <v>191</v>
      </c>
      <c r="B157" s="65" t="str">
        <f>IFERROR(VLOOKUP($A157,[1]Establecimientos!$A$1:$E$175,3,FALSE),0)</f>
        <v>105309-CES. RURAL CANELA</v>
      </c>
      <c r="C157" s="65" t="str">
        <f>IFERROR(VLOOKUP($A157,[1]Establecimientos!$A$1:$E$175,4,FALSE),0)</f>
        <v>04202-CANELA</v>
      </c>
      <c r="D157" s="66">
        <v>6</v>
      </c>
      <c r="E157" s="66">
        <v>0</v>
      </c>
    </row>
    <row r="158" spans="1:5" x14ac:dyDescent="0.25">
      <c r="A158" s="65" t="s">
        <v>191</v>
      </c>
      <c r="B158" s="65" t="str">
        <f>IFERROR(VLOOKUP($A158,[1]Establecimientos!$A$1:$E$175,3,FALSE),0)</f>
        <v>105309-CES. RURAL CANELA</v>
      </c>
      <c r="C158" s="65" t="str">
        <f>IFERROR(VLOOKUP($A158,[1]Establecimientos!$A$1:$E$175,4,FALSE),0)</f>
        <v>04202-CANELA</v>
      </c>
      <c r="D158" s="66">
        <v>7</v>
      </c>
      <c r="E158" s="66">
        <v>1</v>
      </c>
    </row>
    <row r="159" spans="1:5" x14ac:dyDescent="0.25">
      <c r="A159" s="65" t="s">
        <v>191</v>
      </c>
      <c r="B159" s="65" t="str">
        <f>IFERROR(VLOOKUP($A159,[1]Establecimientos!$A$1:$E$175,3,FALSE),0)</f>
        <v>105309-CES. RURAL CANELA</v>
      </c>
      <c r="C159" s="65" t="str">
        <f>IFERROR(VLOOKUP($A159,[1]Establecimientos!$A$1:$E$175,4,FALSE),0)</f>
        <v>04202-CANELA</v>
      </c>
      <c r="D159" s="66">
        <v>8</v>
      </c>
      <c r="E159" s="66">
        <v>1</v>
      </c>
    </row>
    <row r="160" spans="1:5" x14ac:dyDescent="0.25">
      <c r="A160" s="65" t="s">
        <v>191</v>
      </c>
      <c r="B160" s="65" t="str">
        <f>IFERROR(VLOOKUP($A160,[1]Establecimientos!$A$1:$E$175,3,FALSE),0)</f>
        <v>105309-CES. RURAL CANELA</v>
      </c>
      <c r="C160" s="65" t="str">
        <f>IFERROR(VLOOKUP($A160,[1]Establecimientos!$A$1:$E$175,4,FALSE),0)</f>
        <v>04202-CANELA</v>
      </c>
      <c r="D160" s="66">
        <v>9</v>
      </c>
      <c r="E160" s="66">
        <v>0</v>
      </c>
    </row>
    <row r="161" spans="1:5" x14ac:dyDescent="0.25">
      <c r="A161" s="65" t="s">
        <v>191</v>
      </c>
      <c r="B161" s="65" t="str">
        <f>IFERROR(VLOOKUP($A161,[1]Establecimientos!$A$1:$E$175,3,FALSE),0)</f>
        <v>105309-CES. RURAL CANELA</v>
      </c>
      <c r="C161" s="65" t="str">
        <f>IFERROR(VLOOKUP($A161,[1]Establecimientos!$A$1:$E$175,4,FALSE),0)</f>
        <v>04202-CANELA</v>
      </c>
      <c r="D161" s="66">
        <v>10</v>
      </c>
      <c r="E161" s="66">
        <v>1</v>
      </c>
    </row>
    <row r="162" spans="1:5" x14ac:dyDescent="0.25">
      <c r="A162" s="65" t="s">
        <v>191</v>
      </c>
      <c r="B162" s="65" t="str">
        <f>IFERROR(VLOOKUP($A162,[1]Establecimientos!$A$1:$E$175,3,FALSE),0)</f>
        <v>105309-CES. RURAL CANELA</v>
      </c>
      <c r="C162" s="65" t="str">
        <f>IFERROR(VLOOKUP($A162,[1]Establecimientos!$A$1:$E$175,4,FALSE),0)</f>
        <v>04202-CANELA</v>
      </c>
      <c r="D162" s="66">
        <v>11</v>
      </c>
      <c r="E162" s="66">
        <v>1</v>
      </c>
    </row>
    <row r="163" spans="1:5" x14ac:dyDescent="0.25">
      <c r="A163" s="65" t="s">
        <v>191</v>
      </c>
      <c r="B163" s="65" t="str">
        <f>IFERROR(VLOOKUP($A163,[1]Establecimientos!$A$1:$E$175,3,FALSE),0)</f>
        <v>105309-CES. RURAL CANELA</v>
      </c>
      <c r="C163" s="65" t="str">
        <f>IFERROR(VLOOKUP($A163,[1]Establecimientos!$A$1:$E$175,4,FALSE),0)</f>
        <v>04202-CANELA</v>
      </c>
      <c r="D163" s="66">
        <v>12</v>
      </c>
      <c r="E163" s="66">
        <v>1</v>
      </c>
    </row>
    <row r="164" spans="1:5" x14ac:dyDescent="0.25">
      <c r="A164" s="65" t="s">
        <v>192</v>
      </c>
      <c r="B164" s="65" t="str">
        <f>IFERROR(VLOOKUP($A164,[1]Establecimientos!$A$1:$E$175,3,FALSE),0)</f>
        <v>105310-CES. RURAL PICHASCA</v>
      </c>
      <c r="C164" s="65" t="str">
        <f>IFERROR(VLOOKUP($A164,[1]Establecimientos!$A$1:$E$175,4,FALSE),0)</f>
        <v>04305-RIO HURTADO</v>
      </c>
      <c r="D164" s="66">
        <v>3</v>
      </c>
      <c r="E164" s="66">
        <v>2</v>
      </c>
    </row>
    <row r="165" spans="1:5" x14ac:dyDescent="0.25">
      <c r="A165" s="65" t="s">
        <v>192</v>
      </c>
      <c r="B165" s="65" t="str">
        <f>IFERROR(VLOOKUP($A165,[1]Establecimientos!$A$1:$E$175,3,FALSE),0)</f>
        <v>105310-CES. RURAL PICHASCA</v>
      </c>
      <c r="C165" s="65" t="str">
        <f>IFERROR(VLOOKUP($A165,[1]Establecimientos!$A$1:$E$175,4,FALSE),0)</f>
        <v>04305-RIO HURTADO</v>
      </c>
      <c r="D165" s="66">
        <v>5</v>
      </c>
      <c r="E165" s="66">
        <v>1</v>
      </c>
    </row>
    <row r="166" spans="1:5" x14ac:dyDescent="0.25">
      <c r="A166" s="65" t="s">
        <v>193</v>
      </c>
      <c r="B166" s="65" t="str">
        <f>IFERROR(VLOOKUP($A166,[1]Establecimientos!$A$1:$E$175,3,FALSE),0)</f>
        <v>105311-CES. RURAL CHAÑARAL ALTO</v>
      </c>
      <c r="C166" s="65" t="str">
        <f>IFERROR(VLOOKUP($A166,[1]Establecimientos!$A$1:$E$175,4,FALSE),0)</f>
        <v>04303-MONTE PATRIA</v>
      </c>
      <c r="D166" s="66">
        <v>1</v>
      </c>
      <c r="E166" s="66">
        <v>1</v>
      </c>
    </row>
    <row r="167" spans="1:5" x14ac:dyDescent="0.25">
      <c r="A167" s="65" t="s">
        <v>193</v>
      </c>
      <c r="B167" s="65" t="str">
        <f>IFERROR(VLOOKUP($A167,[1]Establecimientos!$A$1:$E$175,3,FALSE),0)</f>
        <v>105311-CES. RURAL CHAÑARAL ALTO</v>
      </c>
      <c r="C167" s="65" t="str">
        <f>IFERROR(VLOOKUP($A167,[1]Establecimientos!$A$1:$E$175,4,FALSE),0)</f>
        <v>04303-MONTE PATRIA</v>
      </c>
      <c r="D167" s="66">
        <v>3</v>
      </c>
      <c r="E167" s="66">
        <v>1</v>
      </c>
    </row>
    <row r="168" spans="1:5" x14ac:dyDescent="0.25">
      <c r="A168" s="65" t="s">
        <v>193</v>
      </c>
      <c r="B168" s="65" t="str">
        <f>IFERROR(VLOOKUP($A168,[1]Establecimientos!$A$1:$E$175,3,FALSE),0)</f>
        <v>105311-CES. RURAL CHAÑARAL ALTO</v>
      </c>
      <c r="C168" s="65" t="str">
        <f>IFERROR(VLOOKUP($A168,[1]Establecimientos!$A$1:$E$175,4,FALSE),0)</f>
        <v>04303-MONTE PATRIA</v>
      </c>
      <c r="D168" s="66">
        <v>5</v>
      </c>
      <c r="E168" s="66">
        <v>0</v>
      </c>
    </row>
    <row r="169" spans="1:5" x14ac:dyDescent="0.25">
      <c r="A169" s="65" t="s">
        <v>193</v>
      </c>
      <c r="B169" s="65" t="str">
        <f>IFERROR(VLOOKUP($A169,[1]Establecimientos!$A$1:$E$175,3,FALSE),0)</f>
        <v>105311-CES. RURAL CHAÑARAL ALTO</v>
      </c>
      <c r="C169" s="65" t="str">
        <f>IFERROR(VLOOKUP($A169,[1]Establecimientos!$A$1:$E$175,4,FALSE),0)</f>
        <v>04303-MONTE PATRIA</v>
      </c>
      <c r="D169" s="66">
        <v>6</v>
      </c>
      <c r="E169" s="66">
        <v>1</v>
      </c>
    </row>
    <row r="170" spans="1:5" x14ac:dyDescent="0.25">
      <c r="A170" s="65" t="s">
        <v>193</v>
      </c>
      <c r="B170" s="65" t="str">
        <f>IFERROR(VLOOKUP($A170,[1]Establecimientos!$A$1:$E$175,3,FALSE),0)</f>
        <v>105311-CES. RURAL CHAÑARAL ALTO</v>
      </c>
      <c r="C170" s="65" t="str">
        <f>IFERROR(VLOOKUP($A170,[1]Establecimientos!$A$1:$E$175,4,FALSE),0)</f>
        <v>04303-MONTE PATRIA</v>
      </c>
      <c r="D170" s="66">
        <v>7</v>
      </c>
      <c r="E170" s="66">
        <v>1</v>
      </c>
    </row>
    <row r="171" spans="1:5" x14ac:dyDescent="0.25">
      <c r="A171" s="65" t="s">
        <v>193</v>
      </c>
      <c r="B171" s="65" t="str">
        <f>IFERROR(VLOOKUP($A171,[1]Establecimientos!$A$1:$E$175,3,FALSE),0)</f>
        <v>105311-CES. RURAL CHAÑARAL ALTO</v>
      </c>
      <c r="C171" s="65" t="str">
        <f>IFERROR(VLOOKUP($A171,[1]Establecimientos!$A$1:$E$175,4,FALSE),0)</f>
        <v>04303-MONTE PATRIA</v>
      </c>
      <c r="D171" s="66">
        <v>8</v>
      </c>
      <c r="E171" s="66">
        <v>1</v>
      </c>
    </row>
    <row r="172" spans="1:5" x14ac:dyDescent="0.25">
      <c r="A172" s="65" t="s">
        <v>193</v>
      </c>
      <c r="B172" s="65" t="str">
        <f>IFERROR(VLOOKUP($A172,[1]Establecimientos!$A$1:$E$175,3,FALSE),0)</f>
        <v>105311-CES. RURAL CHAÑARAL ALTO</v>
      </c>
      <c r="C172" s="65" t="str">
        <f>IFERROR(VLOOKUP($A172,[1]Establecimientos!$A$1:$E$175,4,FALSE),0)</f>
        <v>04303-MONTE PATRIA</v>
      </c>
      <c r="D172" s="66">
        <v>9</v>
      </c>
      <c r="E172" s="66">
        <v>0</v>
      </c>
    </row>
    <row r="173" spans="1:5" x14ac:dyDescent="0.25">
      <c r="A173" s="65" t="s">
        <v>193</v>
      </c>
      <c r="B173" s="65" t="str">
        <f>IFERROR(VLOOKUP($A173,[1]Establecimientos!$A$1:$E$175,3,FALSE),0)</f>
        <v>105311-CES. RURAL CHAÑARAL ALTO</v>
      </c>
      <c r="C173" s="65" t="str">
        <f>IFERROR(VLOOKUP($A173,[1]Establecimientos!$A$1:$E$175,4,FALSE),0)</f>
        <v>04303-MONTE PATRIA</v>
      </c>
      <c r="D173" s="66">
        <v>10</v>
      </c>
      <c r="E173" s="66">
        <v>1</v>
      </c>
    </row>
    <row r="174" spans="1:5" x14ac:dyDescent="0.25">
      <c r="A174" s="65" t="s">
        <v>193</v>
      </c>
      <c r="B174" s="65" t="str">
        <f>IFERROR(VLOOKUP($A174,[1]Establecimientos!$A$1:$E$175,3,FALSE),0)</f>
        <v>105311-CES. RURAL CHAÑARAL ALTO</v>
      </c>
      <c r="C174" s="65" t="str">
        <f>IFERROR(VLOOKUP($A174,[1]Establecimientos!$A$1:$E$175,4,FALSE),0)</f>
        <v>04303-MONTE PATRIA</v>
      </c>
      <c r="D174" s="66">
        <v>11</v>
      </c>
      <c r="E174" s="66">
        <v>0</v>
      </c>
    </row>
    <row r="175" spans="1:5" x14ac:dyDescent="0.25">
      <c r="A175" s="65" t="s">
        <v>193</v>
      </c>
      <c r="B175" s="65" t="str">
        <f>IFERROR(VLOOKUP($A175,[1]Establecimientos!$A$1:$E$175,3,FALSE),0)</f>
        <v>105311-CES. RURAL CHAÑARAL ALTO</v>
      </c>
      <c r="C175" s="65" t="str">
        <f>IFERROR(VLOOKUP($A175,[1]Establecimientos!$A$1:$E$175,4,FALSE),0)</f>
        <v>04303-MONTE PATRIA</v>
      </c>
      <c r="D175" s="66">
        <v>12</v>
      </c>
      <c r="E175" s="66">
        <v>2</v>
      </c>
    </row>
    <row r="176" spans="1:5" x14ac:dyDescent="0.25">
      <c r="A176" s="65" t="s">
        <v>218</v>
      </c>
      <c r="B176" s="65" t="str">
        <f>IFERROR(VLOOKUP($A176,[1]Establecimientos!$A$1:$E$175,3,FALSE),0)</f>
        <v>105312-CES. RURAL CAREN</v>
      </c>
      <c r="C176" s="65" t="str">
        <f>IFERROR(VLOOKUP($A176,[1]Establecimientos!$A$1:$E$175,4,FALSE),0)</f>
        <v>04303-MONTE PATRIA</v>
      </c>
      <c r="D176" s="66">
        <v>4</v>
      </c>
      <c r="E176" s="66">
        <v>0</v>
      </c>
    </row>
    <row r="177" spans="1:5" x14ac:dyDescent="0.25">
      <c r="A177" s="65" t="s">
        <v>194</v>
      </c>
      <c r="B177" s="65" t="str">
        <f>IFERROR(VLOOKUP($A177,[1]Establecimientos!$A$1:$E$175,3,FALSE),0)</f>
        <v>105313-CES. SCHAFFHAUSER</v>
      </c>
      <c r="C177" s="65" t="str">
        <f>IFERROR(VLOOKUP($A177,[1]Establecimientos!$A$1:$E$175,4,FALSE),0)</f>
        <v>04101-LA SERENA</v>
      </c>
      <c r="D177" s="66">
        <v>1</v>
      </c>
      <c r="E177" s="66">
        <v>1</v>
      </c>
    </row>
    <row r="178" spans="1:5" x14ac:dyDescent="0.25">
      <c r="A178" s="65" t="s">
        <v>194</v>
      </c>
      <c r="B178" s="65" t="str">
        <f>IFERROR(VLOOKUP($A178,[1]Establecimientos!$A$1:$E$175,3,FALSE),0)</f>
        <v>105313-CES. SCHAFFHAUSER</v>
      </c>
      <c r="C178" s="65" t="str">
        <f>IFERROR(VLOOKUP($A178,[1]Establecimientos!$A$1:$E$175,4,FALSE),0)</f>
        <v>04101-LA SERENA</v>
      </c>
      <c r="D178" s="66">
        <v>2</v>
      </c>
      <c r="E178" s="66">
        <v>1</v>
      </c>
    </row>
    <row r="179" spans="1:5" x14ac:dyDescent="0.25">
      <c r="A179" s="65" t="s">
        <v>194</v>
      </c>
      <c r="B179" s="65" t="str">
        <f>IFERROR(VLOOKUP($A179,[1]Establecimientos!$A$1:$E$175,3,FALSE),0)</f>
        <v>105313-CES. SCHAFFHAUSER</v>
      </c>
      <c r="C179" s="65" t="str">
        <f>IFERROR(VLOOKUP($A179,[1]Establecimientos!$A$1:$E$175,4,FALSE),0)</f>
        <v>04101-LA SERENA</v>
      </c>
      <c r="D179" s="66">
        <v>3</v>
      </c>
      <c r="E179" s="66">
        <v>0</v>
      </c>
    </row>
    <row r="180" spans="1:5" x14ac:dyDescent="0.25">
      <c r="A180" s="65" t="s">
        <v>194</v>
      </c>
      <c r="B180" s="65" t="str">
        <f>IFERROR(VLOOKUP($A180,[1]Establecimientos!$A$1:$E$175,3,FALSE),0)</f>
        <v>105313-CES. SCHAFFHAUSER</v>
      </c>
      <c r="C180" s="65" t="str">
        <f>IFERROR(VLOOKUP($A180,[1]Establecimientos!$A$1:$E$175,4,FALSE),0)</f>
        <v>04101-LA SERENA</v>
      </c>
      <c r="D180" s="66">
        <v>4</v>
      </c>
      <c r="E180" s="66">
        <v>1</v>
      </c>
    </row>
    <row r="181" spans="1:5" x14ac:dyDescent="0.25">
      <c r="A181" s="65" t="s">
        <v>194</v>
      </c>
      <c r="B181" s="65" t="str">
        <f>IFERROR(VLOOKUP($A181,[1]Establecimientos!$A$1:$E$175,3,FALSE),0)</f>
        <v>105313-CES. SCHAFFHAUSER</v>
      </c>
      <c r="C181" s="65" t="str">
        <f>IFERROR(VLOOKUP($A181,[1]Establecimientos!$A$1:$E$175,4,FALSE),0)</f>
        <v>04101-LA SERENA</v>
      </c>
      <c r="D181" s="66">
        <v>5</v>
      </c>
      <c r="E181" s="66">
        <v>2</v>
      </c>
    </row>
    <row r="182" spans="1:5" x14ac:dyDescent="0.25">
      <c r="A182" s="65" t="s">
        <v>194</v>
      </c>
      <c r="B182" s="65" t="str">
        <f>IFERROR(VLOOKUP($A182,[1]Establecimientos!$A$1:$E$175,3,FALSE),0)</f>
        <v>105313-CES. SCHAFFHAUSER</v>
      </c>
      <c r="C182" s="65" t="str">
        <f>IFERROR(VLOOKUP($A182,[1]Establecimientos!$A$1:$E$175,4,FALSE),0)</f>
        <v>04101-LA SERENA</v>
      </c>
      <c r="D182" s="66">
        <v>6</v>
      </c>
      <c r="E182" s="66">
        <v>1</v>
      </c>
    </row>
    <row r="183" spans="1:5" x14ac:dyDescent="0.25">
      <c r="A183" s="65" t="s">
        <v>194</v>
      </c>
      <c r="B183" s="65" t="str">
        <f>IFERROR(VLOOKUP($A183,[1]Establecimientos!$A$1:$E$175,3,FALSE),0)</f>
        <v>105313-CES. SCHAFFHAUSER</v>
      </c>
      <c r="C183" s="65" t="str">
        <f>IFERROR(VLOOKUP($A183,[1]Establecimientos!$A$1:$E$175,4,FALSE),0)</f>
        <v>04101-LA SERENA</v>
      </c>
      <c r="D183" s="66">
        <v>7</v>
      </c>
      <c r="E183" s="66">
        <v>1</v>
      </c>
    </row>
    <row r="184" spans="1:5" x14ac:dyDescent="0.25">
      <c r="A184" s="65" t="s">
        <v>194</v>
      </c>
      <c r="B184" s="65" t="str">
        <f>IFERROR(VLOOKUP($A184,[1]Establecimientos!$A$1:$E$175,3,FALSE),0)</f>
        <v>105313-CES. SCHAFFHAUSER</v>
      </c>
      <c r="C184" s="65" t="str">
        <f>IFERROR(VLOOKUP($A184,[1]Establecimientos!$A$1:$E$175,4,FALSE),0)</f>
        <v>04101-LA SERENA</v>
      </c>
      <c r="D184" s="66">
        <v>8</v>
      </c>
      <c r="E184" s="66">
        <v>1</v>
      </c>
    </row>
    <row r="185" spans="1:5" x14ac:dyDescent="0.25">
      <c r="A185" s="65" t="s">
        <v>194</v>
      </c>
      <c r="B185" s="65" t="str">
        <f>IFERROR(VLOOKUP($A185,[1]Establecimientos!$A$1:$E$175,3,FALSE),0)</f>
        <v>105313-CES. SCHAFFHAUSER</v>
      </c>
      <c r="C185" s="65" t="str">
        <f>IFERROR(VLOOKUP($A185,[1]Establecimientos!$A$1:$E$175,4,FALSE),0)</f>
        <v>04101-LA SERENA</v>
      </c>
      <c r="D185" s="66">
        <v>9</v>
      </c>
      <c r="E185" s="66">
        <v>1</v>
      </c>
    </row>
    <row r="186" spans="1:5" x14ac:dyDescent="0.25">
      <c r="A186" s="65" t="s">
        <v>194</v>
      </c>
      <c r="B186" s="65" t="str">
        <f>IFERROR(VLOOKUP($A186,[1]Establecimientos!$A$1:$E$175,3,FALSE),0)</f>
        <v>105313-CES. SCHAFFHAUSER</v>
      </c>
      <c r="C186" s="65" t="str">
        <f>IFERROR(VLOOKUP($A186,[1]Establecimientos!$A$1:$E$175,4,FALSE),0)</f>
        <v>04101-LA SERENA</v>
      </c>
      <c r="D186" s="66">
        <v>10</v>
      </c>
      <c r="E186" s="66">
        <v>1</v>
      </c>
    </row>
    <row r="187" spans="1:5" x14ac:dyDescent="0.25">
      <c r="A187" s="65" t="s">
        <v>194</v>
      </c>
      <c r="B187" s="65" t="str">
        <f>IFERROR(VLOOKUP($A187,[1]Establecimientos!$A$1:$E$175,3,FALSE),0)</f>
        <v>105313-CES. SCHAFFHAUSER</v>
      </c>
      <c r="C187" s="65" t="str">
        <f>IFERROR(VLOOKUP($A187,[1]Establecimientos!$A$1:$E$175,4,FALSE),0)</f>
        <v>04101-LA SERENA</v>
      </c>
      <c r="D187" s="66">
        <v>11</v>
      </c>
      <c r="E187" s="66">
        <v>1</v>
      </c>
    </row>
    <row r="188" spans="1:5" x14ac:dyDescent="0.25">
      <c r="A188" s="65" t="s">
        <v>194</v>
      </c>
      <c r="B188" s="65" t="str">
        <f>IFERROR(VLOOKUP($A188,[1]Establecimientos!$A$1:$E$175,3,FALSE),0)</f>
        <v>105313-CES. SCHAFFHAUSER</v>
      </c>
      <c r="C188" s="65" t="str">
        <f>IFERROR(VLOOKUP($A188,[1]Establecimientos!$A$1:$E$175,4,FALSE),0)</f>
        <v>04101-LA SERENA</v>
      </c>
      <c r="D188" s="66">
        <v>12</v>
      </c>
      <c r="E188" s="66">
        <v>1</v>
      </c>
    </row>
    <row r="189" spans="1:5" x14ac:dyDescent="0.25">
      <c r="A189" s="65" t="s">
        <v>225</v>
      </c>
      <c r="B189" s="65" t="str">
        <f>IFERROR(VLOOKUP($A189,[1]Establecimientos!$A$1:$E$175,3,FALSE),0)</f>
        <v>105314-CES. LA HIGUERA</v>
      </c>
      <c r="C189" s="65" t="str">
        <f>IFERROR(VLOOKUP($A189,[1]Establecimientos!$A$1:$E$175,4,FALSE),0)</f>
        <v>04104-LA HIGUERA</v>
      </c>
      <c r="D189" s="66">
        <v>1</v>
      </c>
      <c r="E189" s="66">
        <v>1</v>
      </c>
    </row>
    <row r="190" spans="1:5" x14ac:dyDescent="0.25">
      <c r="A190" s="65" t="s">
        <v>225</v>
      </c>
      <c r="B190" s="65" t="str">
        <f>IFERROR(VLOOKUP($A190,[1]Establecimientos!$A$1:$E$175,3,FALSE),0)</f>
        <v>105314-CES. LA HIGUERA</v>
      </c>
      <c r="C190" s="65" t="str">
        <f>IFERROR(VLOOKUP($A190,[1]Establecimientos!$A$1:$E$175,4,FALSE),0)</f>
        <v>04104-LA HIGUERA</v>
      </c>
      <c r="D190" s="66">
        <v>3</v>
      </c>
      <c r="E190" s="66">
        <v>1</v>
      </c>
    </row>
    <row r="191" spans="1:5" x14ac:dyDescent="0.25">
      <c r="A191" s="65" t="s">
        <v>225</v>
      </c>
      <c r="B191" s="65" t="str">
        <f>IFERROR(VLOOKUP($A191,[1]Establecimientos!$A$1:$E$175,3,FALSE),0)</f>
        <v>105314-CES. LA HIGUERA</v>
      </c>
      <c r="C191" s="65" t="str">
        <f>IFERROR(VLOOKUP($A191,[1]Establecimientos!$A$1:$E$175,4,FALSE),0)</f>
        <v>04104-LA HIGUERA</v>
      </c>
      <c r="D191" s="66">
        <v>4</v>
      </c>
      <c r="E191" s="66">
        <v>1</v>
      </c>
    </row>
    <row r="192" spans="1:5" x14ac:dyDescent="0.25">
      <c r="A192" s="65" t="s">
        <v>225</v>
      </c>
      <c r="B192" s="65" t="str">
        <f>IFERROR(VLOOKUP($A192,[1]Establecimientos!$A$1:$E$175,3,FALSE),0)</f>
        <v>105314-CES. LA HIGUERA</v>
      </c>
      <c r="C192" s="65" t="str">
        <f>IFERROR(VLOOKUP($A192,[1]Establecimientos!$A$1:$E$175,4,FALSE),0)</f>
        <v>04104-LA HIGUERA</v>
      </c>
      <c r="D192" s="66">
        <v>5</v>
      </c>
      <c r="E192" s="66">
        <v>1</v>
      </c>
    </row>
    <row r="193" spans="1:5" x14ac:dyDescent="0.25">
      <c r="A193" s="65" t="s">
        <v>225</v>
      </c>
      <c r="B193" s="65" t="str">
        <f>IFERROR(VLOOKUP($A193,[1]Establecimientos!$A$1:$E$175,3,FALSE),0)</f>
        <v>105314-CES. LA HIGUERA</v>
      </c>
      <c r="C193" s="65" t="str">
        <f>IFERROR(VLOOKUP($A193,[1]Establecimientos!$A$1:$E$175,4,FALSE),0)</f>
        <v>04104-LA HIGUERA</v>
      </c>
      <c r="D193" s="66">
        <v>6</v>
      </c>
      <c r="E193" s="66">
        <v>1</v>
      </c>
    </row>
    <row r="194" spans="1:5" x14ac:dyDescent="0.25">
      <c r="A194" s="65" t="s">
        <v>225</v>
      </c>
      <c r="B194" s="65" t="str">
        <f>IFERROR(VLOOKUP($A194,[1]Establecimientos!$A$1:$E$175,3,FALSE),0)</f>
        <v>105314-CES. LA HIGUERA</v>
      </c>
      <c r="C194" s="65" t="str">
        <f>IFERROR(VLOOKUP($A194,[1]Establecimientos!$A$1:$E$175,4,FALSE),0)</f>
        <v>04104-LA HIGUERA</v>
      </c>
      <c r="D194" s="66">
        <v>7</v>
      </c>
      <c r="E194" s="66">
        <v>0</v>
      </c>
    </row>
    <row r="195" spans="1:5" x14ac:dyDescent="0.25">
      <c r="A195" s="65" t="s">
        <v>225</v>
      </c>
      <c r="B195" s="65" t="str">
        <f>IFERROR(VLOOKUP($A195,[1]Establecimientos!$A$1:$E$175,3,FALSE),0)</f>
        <v>105314-CES. LA HIGUERA</v>
      </c>
      <c r="C195" s="65" t="str">
        <f>IFERROR(VLOOKUP($A195,[1]Establecimientos!$A$1:$E$175,4,FALSE),0)</f>
        <v>04104-LA HIGUERA</v>
      </c>
      <c r="D195" s="66">
        <v>8</v>
      </c>
      <c r="E195" s="66">
        <v>1</v>
      </c>
    </row>
    <row r="196" spans="1:5" x14ac:dyDescent="0.25">
      <c r="A196" s="65" t="s">
        <v>225</v>
      </c>
      <c r="B196" s="65" t="str">
        <f>IFERROR(VLOOKUP($A196,[1]Establecimientos!$A$1:$E$175,3,FALSE),0)</f>
        <v>105314-CES. LA HIGUERA</v>
      </c>
      <c r="C196" s="65" t="str">
        <f>IFERROR(VLOOKUP($A196,[1]Establecimientos!$A$1:$E$175,4,FALSE),0)</f>
        <v>04104-LA HIGUERA</v>
      </c>
      <c r="D196" s="66">
        <v>9</v>
      </c>
      <c r="E196" s="66">
        <v>0</v>
      </c>
    </row>
    <row r="197" spans="1:5" x14ac:dyDescent="0.25">
      <c r="A197" s="65" t="s">
        <v>225</v>
      </c>
      <c r="B197" s="65" t="str">
        <f>IFERROR(VLOOKUP($A197,[1]Establecimientos!$A$1:$E$175,3,FALSE),0)</f>
        <v>105314-CES. LA HIGUERA</v>
      </c>
      <c r="C197" s="65" t="str">
        <f>IFERROR(VLOOKUP($A197,[1]Establecimientos!$A$1:$E$175,4,FALSE),0)</f>
        <v>04104-LA HIGUERA</v>
      </c>
      <c r="D197" s="66">
        <v>10</v>
      </c>
      <c r="E197" s="66">
        <v>1</v>
      </c>
    </row>
    <row r="198" spans="1:5" x14ac:dyDescent="0.25">
      <c r="A198" s="65" t="s">
        <v>195</v>
      </c>
      <c r="B198" s="65" t="str">
        <f>IFERROR(VLOOKUP($A198,[1]Establecimientos!$A$1:$E$175,3,FALSE),0)</f>
        <v>105315-CES. RURAL C. DE TAMAYA</v>
      </c>
      <c r="C198" s="65" t="str">
        <f>IFERROR(VLOOKUP($A198,[1]Establecimientos!$A$1:$E$175,4,FALSE),0)</f>
        <v>04301-OVALLE</v>
      </c>
      <c r="D198" s="66">
        <v>1</v>
      </c>
      <c r="E198" s="66">
        <v>1</v>
      </c>
    </row>
    <row r="199" spans="1:5" x14ac:dyDescent="0.25">
      <c r="A199" s="65" t="s">
        <v>195</v>
      </c>
      <c r="B199" s="65" t="str">
        <f>IFERROR(VLOOKUP($A199,[1]Establecimientos!$A$1:$E$175,3,FALSE),0)</f>
        <v>105315-CES. RURAL C. DE TAMAYA</v>
      </c>
      <c r="C199" s="65" t="str">
        <f>IFERROR(VLOOKUP($A199,[1]Establecimientos!$A$1:$E$175,4,FALSE),0)</f>
        <v>04301-OVALLE</v>
      </c>
      <c r="D199" s="66">
        <v>3</v>
      </c>
      <c r="E199" s="66">
        <v>1</v>
      </c>
    </row>
    <row r="200" spans="1:5" x14ac:dyDescent="0.25">
      <c r="A200" s="65" t="s">
        <v>195</v>
      </c>
      <c r="B200" s="65" t="str">
        <f>IFERROR(VLOOKUP($A200,[1]Establecimientos!$A$1:$E$175,3,FALSE),0)</f>
        <v>105315-CES. RURAL C. DE TAMAYA</v>
      </c>
      <c r="C200" s="65" t="str">
        <f>IFERROR(VLOOKUP($A200,[1]Establecimientos!$A$1:$E$175,4,FALSE),0)</f>
        <v>04301-OVALLE</v>
      </c>
      <c r="D200" s="66">
        <v>5</v>
      </c>
      <c r="E200" s="66">
        <v>3</v>
      </c>
    </row>
    <row r="201" spans="1:5" x14ac:dyDescent="0.25">
      <c r="A201" s="65" t="s">
        <v>195</v>
      </c>
      <c r="B201" s="65" t="str">
        <f>IFERROR(VLOOKUP($A201,[1]Establecimientos!$A$1:$E$175,3,FALSE),0)</f>
        <v>105315-CES. RURAL C. DE TAMAYA</v>
      </c>
      <c r="C201" s="65" t="str">
        <f>IFERROR(VLOOKUP($A201,[1]Establecimientos!$A$1:$E$175,4,FALSE),0)</f>
        <v>04301-OVALLE</v>
      </c>
      <c r="D201" s="66">
        <v>6</v>
      </c>
      <c r="E201" s="66">
        <v>1</v>
      </c>
    </row>
    <row r="202" spans="1:5" x14ac:dyDescent="0.25">
      <c r="A202" s="65" t="s">
        <v>195</v>
      </c>
      <c r="B202" s="65" t="str">
        <f>IFERROR(VLOOKUP($A202,[1]Establecimientos!$A$1:$E$175,3,FALSE),0)</f>
        <v>105315-CES. RURAL C. DE TAMAYA</v>
      </c>
      <c r="C202" s="65" t="str">
        <f>IFERROR(VLOOKUP($A202,[1]Establecimientos!$A$1:$E$175,4,FALSE),0)</f>
        <v>04301-OVALLE</v>
      </c>
      <c r="D202" s="66">
        <v>7</v>
      </c>
      <c r="E202" s="66">
        <v>1</v>
      </c>
    </row>
    <row r="203" spans="1:5" x14ac:dyDescent="0.25">
      <c r="A203" s="65" t="s">
        <v>196</v>
      </c>
      <c r="B203" s="65" t="str">
        <f>IFERROR(VLOOKUP($A203,[1]Establecimientos!$A$1:$E$175,3,FALSE),0)</f>
        <v>105317-CES. JORGE JORDAN D.</v>
      </c>
      <c r="C203" s="65" t="str">
        <f>IFERROR(VLOOKUP($A203,[1]Establecimientos!$A$1:$E$175,4,FALSE),0)</f>
        <v>04301-OVALLE</v>
      </c>
      <c r="D203" s="66">
        <v>1</v>
      </c>
      <c r="E203" s="66">
        <v>1</v>
      </c>
    </row>
    <row r="204" spans="1:5" x14ac:dyDescent="0.25">
      <c r="A204" s="65" t="s">
        <v>196</v>
      </c>
      <c r="B204" s="65" t="str">
        <f>IFERROR(VLOOKUP($A204,[1]Establecimientos!$A$1:$E$175,3,FALSE),0)</f>
        <v>105317-CES. JORGE JORDAN D.</v>
      </c>
      <c r="C204" s="65" t="str">
        <f>IFERROR(VLOOKUP($A204,[1]Establecimientos!$A$1:$E$175,4,FALSE),0)</f>
        <v>04301-OVALLE</v>
      </c>
      <c r="D204" s="66">
        <v>2</v>
      </c>
      <c r="E204" s="66">
        <v>1</v>
      </c>
    </row>
    <row r="205" spans="1:5" x14ac:dyDescent="0.25">
      <c r="A205" s="65" t="s">
        <v>196</v>
      </c>
      <c r="B205" s="65" t="str">
        <f>IFERROR(VLOOKUP($A205,[1]Establecimientos!$A$1:$E$175,3,FALSE),0)</f>
        <v>105317-CES. JORGE JORDAN D.</v>
      </c>
      <c r="C205" s="65" t="str">
        <f>IFERROR(VLOOKUP($A205,[1]Establecimientos!$A$1:$E$175,4,FALSE),0)</f>
        <v>04301-OVALLE</v>
      </c>
      <c r="D205" s="66">
        <v>3</v>
      </c>
      <c r="E205" s="66">
        <v>1</v>
      </c>
    </row>
    <row r="206" spans="1:5" x14ac:dyDescent="0.25">
      <c r="A206" s="65" t="s">
        <v>196</v>
      </c>
      <c r="B206" s="65" t="str">
        <f>IFERROR(VLOOKUP($A206,[1]Establecimientos!$A$1:$E$175,3,FALSE),0)</f>
        <v>105317-CES. JORGE JORDAN D.</v>
      </c>
      <c r="C206" s="65" t="str">
        <f>IFERROR(VLOOKUP($A206,[1]Establecimientos!$A$1:$E$175,4,FALSE),0)</f>
        <v>04301-OVALLE</v>
      </c>
      <c r="D206" s="66">
        <v>4</v>
      </c>
      <c r="E206" s="66">
        <v>1</v>
      </c>
    </row>
    <row r="207" spans="1:5" x14ac:dyDescent="0.25">
      <c r="A207" s="65" t="s">
        <v>196</v>
      </c>
      <c r="B207" s="65" t="str">
        <f>IFERROR(VLOOKUP($A207,[1]Establecimientos!$A$1:$E$175,3,FALSE),0)</f>
        <v>105317-CES. JORGE JORDAN D.</v>
      </c>
      <c r="C207" s="65" t="str">
        <f>IFERROR(VLOOKUP($A207,[1]Establecimientos!$A$1:$E$175,4,FALSE),0)</f>
        <v>04301-OVALLE</v>
      </c>
      <c r="D207" s="66">
        <v>5</v>
      </c>
      <c r="E207" s="66">
        <v>1</v>
      </c>
    </row>
    <row r="208" spans="1:5" x14ac:dyDescent="0.25">
      <c r="A208" s="65" t="s">
        <v>196</v>
      </c>
      <c r="B208" s="65" t="str">
        <f>IFERROR(VLOOKUP($A208,[1]Establecimientos!$A$1:$E$175,3,FALSE),0)</f>
        <v>105317-CES. JORGE JORDAN D.</v>
      </c>
      <c r="C208" s="65" t="str">
        <f>IFERROR(VLOOKUP($A208,[1]Establecimientos!$A$1:$E$175,4,FALSE),0)</f>
        <v>04301-OVALLE</v>
      </c>
      <c r="D208" s="66">
        <v>6</v>
      </c>
      <c r="E208" s="66">
        <v>1</v>
      </c>
    </row>
    <row r="209" spans="1:5" x14ac:dyDescent="0.25">
      <c r="A209" s="65" t="s">
        <v>196</v>
      </c>
      <c r="B209" s="65" t="str">
        <f>IFERROR(VLOOKUP($A209,[1]Establecimientos!$A$1:$E$175,3,FALSE),0)</f>
        <v>105317-CES. JORGE JORDAN D.</v>
      </c>
      <c r="C209" s="65" t="str">
        <f>IFERROR(VLOOKUP($A209,[1]Establecimientos!$A$1:$E$175,4,FALSE),0)</f>
        <v>04301-OVALLE</v>
      </c>
      <c r="D209" s="66">
        <v>7</v>
      </c>
      <c r="E209" s="66">
        <v>0</v>
      </c>
    </row>
    <row r="210" spans="1:5" x14ac:dyDescent="0.25">
      <c r="A210" s="65" t="s">
        <v>196</v>
      </c>
      <c r="B210" s="65" t="str">
        <f>IFERROR(VLOOKUP($A210,[1]Establecimientos!$A$1:$E$175,3,FALSE),0)</f>
        <v>105317-CES. JORGE JORDAN D.</v>
      </c>
      <c r="C210" s="65" t="str">
        <f>IFERROR(VLOOKUP($A210,[1]Establecimientos!$A$1:$E$175,4,FALSE),0)</f>
        <v>04301-OVALLE</v>
      </c>
      <c r="D210" s="66">
        <v>8</v>
      </c>
      <c r="E210" s="66">
        <v>1</v>
      </c>
    </row>
    <row r="211" spans="1:5" x14ac:dyDescent="0.25">
      <c r="A211" s="65" t="s">
        <v>196</v>
      </c>
      <c r="B211" s="65" t="str">
        <f>IFERROR(VLOOKUP($A211,[1]Establecimientos!$A$1:$E$175,3,FALSE),0)</f>
        <v>105317-CES. JORGE JORDAN D.</v>
      </c>
      <c r="C211" s="65" t="str">
        <f>IFERROR(VLOOKUP($A211,[1]Establecimientos!$A$1:$E$175,4,FALSE),0)</f>
        <v>04301-OVALLE</v>
      </c>
      <c r="D211" s="66">
        <v>9</v>
      </c>
      <c r="E211" s="66">
        <v>1</v>
      </c>
    </row>
    <row r="212" spans="1:5" x14ac:dyDescent="0.25">
      <c r="A212" s="65" t="s">
        <v>196</v>
      </c>
      <c r="B212" s="65" t="str">
        <f>IFERROR(VLOOKUP($A212,[1]Establecimientos!$A$1:$E$175,3,FALSE),0)</f>
        <v>105317-CES. JORGE JORDAN D.</v>
      </c>
      <c r="C212" s="65" t="str">
        <f>IFERROR(VLOOKUP($A212,[1]Establecimientos!$A$1:$E$175,4,FALSE),0)</f>
        <v>04301-OVALLE</v>
      </c>
      <c r="D212" s="66">
        <v>10</v>
      </c>
      <c r="E212" s="66">
        <v>1</v>
      </c>
    </row>
    <row r="213" spans="1:5" x14ac:dyDescent="0.25">
      <c r="A213" s="65" t="s">
        <v>196</v>
      </c>
      <c r="B213" s="65" t="str">
        <f>IFERROR(VLOOKUP($A213,[1]Establecimientos!$A$1:$E$175,3,FALSE),0)</f>
        <v>105317-CES. JORGE JORDAN D.</v>
      </c>
      <c r="C213" s="65" t="str">
        <f>IFERROR(VLOOKUP($A213,[1]Establecimientos!$A$1:$E$175,4,FALSE),0)</f>
        <v>04301-OVALLE</v>
      </c>
      <c r="D213" s="66">
        <v>11</v>
      </c>
      <c r="E213" s="66">
        <v>1</v>
      </c>
    </row>
    <row r="214" spans="1:5" x14ac:dyDescent="0.25">
      <c r="A214" s="65" t="s">
        <v>196</v>
      </c>
      <c r="B214" s="65" t="str">
        <f>IFERROR(VLOOKUP($A214,[1]Establecimientos!$A$1:$E$175,3,FALSE),0)</f>
        <v>105317-CES. JORGE JORDAN D.</v>
      </c>
      <c r="C214" s="65" t="str">
        <f>IFERROR(VLOOKUP($A214,[1]Establecimientos!$A$1:$E$175,4,FALSE),0)</f>
        <v>04301-OVALLE</v>
      </c>
      <c r="D214" s="66">
        <v>12</v>
      </c>
      <c r="E214" s="66">
        <v>1</v>
      </c>
    </row>
    <row r="215" spans="1:5" x14ac:dyDescent="0.25">
      <c r="A215" s="65" t="s">
        <v>220</v>
      </c>
      <c r="B215" s="65" t="str">
        <f>IFERROR(VLOOKUP($A215,[1]Establecimientos!$A$1:$E$175,3,FALSE),0)</f>
        <v>105318-CES. RURAL EL PALQUI</v>
      </c>
      <c r="C215" s="65" t="str">
        <f>IFERROR(VLOOKUP($A215,[1]Establecimientos!$A$1:$E$175,4,FALSE),0)</f>
        <v>04303-MONTE PATRIA</v>
      </c>
      <c r="D215" s="66">
        <v>2</v>
      </c>
      <c r="E215" s="66">
        <v>1</v>
      </c>
    </row>
    <row r="216" spans="1:5" x14ac:dyDescent="0.25">
      <c r="A216" s="65" t="s">
        <v>220</v>
      </c>
      <c r="B216" s="65" t="str">
        <f>IFERROR(VLOOKUP($A216,[1]Establecimientos!$A$1:$E$175,3,FALSE),0)</f>
        <v>105318-CES. RURAL EL PALQUI</v>
      </c>
      <c r="C216" s="65" t="str">
        <f>IFERROR(VLOOKUP($A216,[1]Establecimientos!$A$1:$E$175,4,FALSE),0)</f>
        <v>04303-MONTE PATRIA</v>
      </c>
      <c r="D216" s="66">
        <v>3</v>
      </c>
      <c r="E216" s="66">
        <v>1</v>
      </c>
    </row>
    <row r="217" spans="1:5" x14ac:dyDescent="0.25">
      <c r="A217" s="65" t="s">
        <v>220</v>
      </c>
      <c r="B217" s="65" t="str">
        <f>IFERROR(VLOOKUP($A217,[1]Establecimientos!$A$1:$E$175,3,FALSE),0)</f>
        <v>105318-CES. RURAL EL PALQUI</v>
      </c>
      <c r="C217" s="65" t="str">
        <f>IFERROR(VLOOKUP($A217,[1]Establecimientos!$A$1:$E$175,4,FALSE),0)</f>
        <v>04303-MONTE PATRIA</v>
      </c>
      <c r="D217" s="66">
        <v>6</v>
      </c>
      <c r="E217" s="66">
        <v>1</v>
      </c>
    </row>
    <row r="218" spans="1:5" x14ac:dyDescent="0.25">
      <c r="A218" s="65" t="s">
        <v>220</v>
      </c>
      <c r="B218" s="65" t="str">
        <f>IFERROR(VLOOKUP($A218,[1]Establecimientos!$A$1:$E$175,3,FALSE),0)</f>
        <v>105318-CES. RURAL EL PALQUI</v>
      </c>
      <c r="C218" s="65" t="str">
        <f>IFERROR(VLOOKUP($A218,[1]Establecimientos!$A$1:$E$175,4,FALSE),0)</f>
        <v>04303-MONTE PATRIA</v>
      </c>
      <c r="D218" s="66">
        <v>7</v>
      </c>
      <c r="E218" s="66">
        <v>1</v>
      </c>
    </row>
    <row r="219" spans="1:5" x14ac:dyDescent="0.25">
      <c r="A219" s="65" t="s">
        <v>220</v>
      </c>
      <c r="B219" s="65" t="str">
        <f>IFERROR(VLOOKUP($A219,[1]Establecimientos!$A$1:$E$175,3,FALSE),0)</f>
        <v>105318-CES. RURAL EL PALQUI</v>
      </c>
      <c r="C219" s="65" t="str">
        <f>IFERROR(VLOOKUP($A219,[1]Establecimientos!$A$1:$E$175,4,FALSE),0)</f>
        <v>04303-MONTE PATRIA</v>
      </c>
      <c r="D219" s="66">
        <v>8</v>
      </c>
      <c r="E219" s="66">
        <v>1</v>
      </c>
    </row>
    <row r="220" spans="1:5" x14ac:dyDescent="0.25">
      <c r="A220" s="65" t="s">
        <v>220</v>
      </c>
      <c r="B220" s="65" t="str">
        <f>IFERROR(VLOOKUP($A220,[1]Establecimientos!$A$1:$E$175,3,FALSE),0)</f>
        <v>105318-CES. RURAL EL PALQUI</v>
      </c>
      <c r="C220" s="65" t="str">
        <f>IFERROR(VLOOKUP($A220,[1]Establecimientos!$A$1:$E$175,4,FALSE),0)</f>
        <v>04303-MONTE PATRIA</v>
      </c>
      <c r="D220" s="66">
        <v>9</v>
      </c>
      <c r="E220" s="66">
        <v>1</v>
      </c>
    </row>
    <row r="221" spans="1:5" x14ac:dyDescent="0.25">
      <c r="A221" s="65" t="s">
        <v>220</v>
      </c>
      <c r="B221" s="65" t="str">
        <f>IFERROR(VLOOKUP($A221,[1]Establecimientos!$A$1:$E$175,3,FALSE),0)</f>
        <v>105318-CES. RURAL EL PALQUI</v>
      </c>
      <c r="C221" s="65" t="str">
        <f>IFERROR(VLOOKUP($A221,[1]Establecimientos!$A$1:$E$175,4,FALSE),0)</f>
        <v>04303-MONTE PATRIA</v>
      </c>
      <c r="D221" s="66">
        <v>12</v>
      </c>
      <c r="E221" s="66">
        <v>0</v>
      </c>
    </row>
    <row r="222" spans="1:5" x14ac:dyDescent="0.25">
      <c r="A222" s="65" t="s">
        <v>197</v>
      </c>
      <c r="B222" s="65" t="str">
        <f>IFERROR(VLOOKUP($A222,[1]Establecimientos!$A$1:$E$175,3,FALSE),0)</f>
        <v>105319-CES. CARDENAL R.S.H.</v>
      </c>
      <c r="C222" s="65" t="str">
        <f>IFERROR(VLOOKUP($A222,[1]Establecimientos!$A$1:$E$175,4,FALSE),0)</f>
        <v>04101-LA SERENA</v>
      </c>
      <c r="D222" s="66">
        <v>1</v>
      </c>
      <c r="E222" s="66">
        <v>1</v>
      </c>
    </row>
    <row r="223" spans="1:5" x14ac:dyDescent="0.25">
      <c r="A223" s="65" t="s">
        <v>197</v>
      </c>
      <c r="B223" s="65" t="str">
        <f>IFERROR(VLOOKUP($A223,[1]Establecimientos!$A$1:$E$175,3,FALSE),0)</f>
        <v>105319-CES. CARDENAL R.S.H.</v>
      </c>
      <c r="C223" s="65" t="str">
        <f>IFERROR(VLOOKUP($A223,[1]Establecimientos!$A$1:$E$175,4,FALSE),0)</f>
        <v>04101-LA SERENA</v>
      </c>
      <c r="D223" s="66">
        <v>2</v>
      </c>
      <c r="E223" s="66">
        <v>1</v>
      </c>
    </row>
    <row r="224" spans="1:5" x14ac:dyDescent="0.25">
      <c r="A224" s="65" t="s">
        <v>197</v>
      </c>
      <c r="B224" s="65" t="str">
        <f>IFERROR(VLOOKUP($A224,[1]Establecimientos!$A$1:$E$175,3,FALSE),0)</f>
        <v>105319-CES. CARDENAL R.S.H.</v>
      </c>
      <c r="C224" s="65" t="str">
        <f>IFERROR(VLOOKUP($A224,[1]Establecimientos!$A$1:$E$175,4,FALSE),0)</f>
        <v>04101-LA SERENA</v>
      </c>
      <c r="D224" s="66">
        <v>3</v>
      </c>
      <c r="E224" s="66">
        <v>1</v>
      </c>
    </row>
    <row r="225" spans="1:5" x14ac:dyDescent="0.25">
      <c r="A225" s="65" t="s">
        <v>197</v>
      </c>
      <c r="B225" s="65" t="str">
        <f>IFERROR(VLOOKUP($A225,[1]Establecimientos!$A$1:$E$175,3,FALSE),0)</f>
        <v>105319-CES. CARDENAL R.S.H.</v>
      </c>
      <c r="C225" s="65" t="str">
        <f>IFERROR(VLOOKUP($A225,[1]Establecimientos!$A$1:$E$175,4,FALSE),0)</f>
        <v>04101-LA SERENA</v>
      </c>
      <c r="D225" s="66">
        <v>4</v>
      </c>
      <c r="E225" s="66">
        <v>1</v>
      </c>
    </row>
    <row r="226" spans="1:5" x14ac:dyDescent="0.25">
      <c r="A226" s="65" t="s">
        <v>197</v>
      </c>
      <c r="B226" s="65" t="str">
        <f>IFERROR(VLOOKUP($A226,[1]Establecimientos!$A$1:$E$175,3,FALSE),0)</f>
        <v>105319-CES. CARDENAL R.S.H.</v>
      </c>
      <c r="C226" s="65" t="str">
        <f>IFERROR(VLOOKUP($A226,[1]Establecimientos!$A$1:$E$175,4,FALSE),0)</f>
        <v>04101-LA SERENA</v>
      </c>
      <c r="D226" s="66">
        <v>5</v>
      </c>
      <c r="E226" s="66">
        <v>1</v>
      </c>
    </row>
    <row r="227" spans="1:5" x14ac:dyDescent="0.25">
      <c r="A227" s="65" t="s">
        <v>197</v>
      </c>
      <c r="B227" s="65" t="str">
        <f>IFERROR(VLOOKUP($A227,[1]Establecimientos!$A$1:$E$175,3,FALSE),0)</f>
        <v>105319-CES. CARDENAL R.S.H.</v>
      </c>
      <c r="C227" s="65" t="str">
        <f>IFERROR(VLOOKUP($A227,[1]Establecimientos!$A$1:$E$175,4,FALSE),0)</f>
        <v>04101-LA SERENA</v>
      </c>
      <c r="D227" s="66">
        <v>6</v>
      </c>
      <c r="E227" s="66">
        <v>1</v>
      </c>
    </row>
    <row r="228" spans="1:5" x14ac:dyDescent="0.25">
      <c r="A228" s="65" t="s">
        <v>197</v>
      </c>
      <c r="B228" s="65" t="str">
        <f>IFERROR(VLOOKUP($A228,[1]Establecimientos!$A$1:$E$175,3,FALSE),0)</f>
        <v>105319-CES. CARDENAL R.S.H.</v>
      </c>
      <c r="C228" s="65" t="str">
        <f>IFERROR(VLOOKUP($A228,[1]Establecimientos!$A$1:$E$175,4,FALSE),0)</f>
        <v>04101-LA SERENA</v>
      </c>
      <c r="D228" s="66">
        <v>7</v>
      </c>
      <c r="E228" s="66">
        <v>1</v>
      </c>
    </row>
    <row r="229" spans="1:5" x14ac:dyDescent="0.25">
      <c r="A229" s="65" t="s">
        <v>197</v>
      </c>
      <c r="B229" s="65" t="str">
        <f>IFERROR(VLOOKUP($A229,[1]Establecimientos!$A$1:$E$175,3,FALSE),0)</f>
        <v>105319-CES. CARDENAL R.S.H.</v>
      </c>
      <c r="C229" s="65" t="str">
        <f>IFERROR(VLOOKUP($A229,[1]Establecimientos!$A$1:$E$175,4,FALSE),0)</f>
        <v>04101-LA SERENA</v>
      </c>
      <c r="D229" s="66">
        <v>8</v>
      </c>
      <c r="E229" s="66">
        <v>1</v>
      </c>
    </row>
    <row r="230" spans="1:5" x14ac:dyDescent="0.25">
      <c r="A230" s="65" t="s">
        <v>197</v>
      </c>
      <c r="B230" s="65" t="str">
        <f>IFERROR(VLOOKUP($A230,[1]Establecimientos!$A$1:$E$175,3,FALSE),0)</f>
        <v>105319-CES. CARDENAL R.S.H.</v>
      </c>
      <c r="C230" s="65" t="str">
        <f>IFERROR(VLOOKUP($A230,[1]Establecimientos!$A$1:$E$175,4,FALSE),0)</f>
        <v>04101-LA SERENA</v>
      </c>
      <c r="D230" s="66">
        <v>9</v>
      </c>
      <c r="E230" s="66">
        <v>1</v>
      </c>
    </row>
    <row r="231" spans="1:5" x14ac:dyDescent="0.25">
      <c r="A231" s="65" t="s">
        <v>197</v>
      </c>
      <c r="B231" s="65" t="str">
        <f>IFERROR(VLOOKUP($A231,[1]Establecimientos!$A$1:$E$175,3,FALSE),0)</f>
        <v>105319-CES. CARDENAL R.S.H.</v>
      </c>
      <c r="C231" s="65" t="str">
        <f>IFERROR(VLOOKUP($A231,[1]Establecimientos!$A$1:$E$175,4,FALSE),0)</f>
        <v>04101-LA SERENA</v>
      </c>
      <c r="D231" s="66">
        <v>10</v>
      </c>
      <c r="E231" s="66">
        <v>0</v>
      </c>
    </row>
    <row r="232" spans="1:5" x14ac:dyDescent="0.25">
      <c r="A232" s="65" t="s">
        <v>197</v>
      </c>
      <c r="B232" s="65" t="str">
        <f>IFERROR(VLOOKUP($A232,[1]Establecimientos!$A$1:$E$175,3,FALSE),0)</f>
        <v>105319-CES. CARDENAL R.S.H.</v>
      </c>
      <c r="C232" s="65" t="str">
        <f>IFERROR(VLOOKUP($A232,[1]Establecimientos!$A$1:$E$175,4,FALSE),0)</f>
        <v>04101-LA SERENA</v>
      </c>
      <c r="D232" s="66">
        <v>11</v>
      </c>
      <c r="E232" s="66">
        <v>0</v>
      </c>
    </row>
    <row r="233" spans="1:5" x14ac:dyDescent="0.25">
      <c r="A233" s="65" t="s">
        <v>197</v>
      </c>
      <c r="B233" s="65" t="str">
        <f>IFERROR(VLOOKUP($A233,[1]Establecimientos!$A$1:$E$175,3,FALSE),0)</f>
        <v>105319-CES. CARDENAL R.S.H.</v>
      </c>
      <c r="C233" s="65" t="str">
        <f>IFERROR(VLOOKUP($A233,[1]Establecimientos!$A$1:$E$175,4,FALSE),0)</f>
        <v>04101-LA SERENA</v>
      </c>
      <c r="D233" s="66">
        <v>12</v>
      </c>
      <c r="E233" s="66">
        <v>1</v>
      </c>
    </row>
    <row r="234" spans="1:5" x14ac:dyDescent="0.25">
      <c r="A234" s="65" t="s">
        <v>226</v>
      </c>
      <c r="B234" s="65" t="str">
        <f>IFERROR(VLOOKUP($A234,[1]Establecimientos!$A$1:$E$175,3,FALSE),0)</f>
        <v>105321-CES. RURAL  TONGOY</v>
      </c>
      <c r="C234" s="65" t="str">
        <f>IFERROR(VLOOKUP($A234,[1]Establecimientos!$A$1:$E$175,4,FALSE),0)</f>
        <v>04102-COQUIMBO</v>
      </c>
      <c r="D234" s="66">
        <v>3</v>
      </c>
      <c r="E234" s="66">
        <v>0</v>
      </c>
    </row>
    <row r="235" spans="1:5" x14ac:dyDescent="0.25">
      <c r="A235" s="65" t="s">
        <v>226</v>
      </c>
      <c r="B235" s="65" t="str">
        <f>IFERROR(VLOOKUP($A235,[1]Establecimientos!$A$1:$E$175,3,FALSE),0)</f>
        <v>105321-CES. RURAL  TONGOY</v>
      </c>
      <c r="C235" s="65" t="str">
        <f>IFERROR(VLOOKUP($A235,[1]Establecimientos!$A$1:$E$175,4,FALSE),0)</f>
        <v>04102-COQUIMBO</v>
      </c>
      <c r="D235" s="66">
        <v>4</v>
      </c>
      <c r="E235" s="66">
        <v>1</v>
      </c>
    </row>
    <row r="236" spans="1:5" x14ac:dyDescent="0.25">
      <c r="A236" s="65" t="s">
        <v>226</v>
      </c>
      <c r="B236" s="65" t="str">
        <f>IFERROR(VLOOKUP($A236,[1]Establecimientos!$A$1:$E$175,3,FALSE),0)</f>
        <v>105321-CES. RURAL  TONGOY</v>
      </c>
      <c r="C236" s="65" t="str">
        <f>IFERROR(VLOOKUP($A236,[1]Establecimientos!$A$1:$E$175,4,FALSE),0)</f>
        <v>04102-COQUIMBO</v>
      </c>
      <c r="D236" s="66">
        <v>5</v>
      </c>
      <c r="E236" s="66">
        <v>1</v>
      </c>
    </row>
    <row r="237" spans="1:5" x14ac:dyDescent="0.25">
      <c r="A237" s="65" t="s">
        <v>226</v>
      </c>
      <c r="B237" s="65" t="str">
        <f>IFERROR(VLOOKUP($A237,[1]Establecimientos!$A$1:$E$175,3,FALSE),0)</f>
        <v>105321-CES. RURAL  TONGOY</v>
      </c>
      <c r="C237" s="65" t="str">
        <f>IFERROR(VLOOKUP($A237,[1]Establecimientos!$A$1:$E$175,4,FALSE),0)</f>
        <v>04102-COQUIMBO</v>
      </c>
      <c r="D237" s="66">
        <v>6</v>
      </c>
      <c r="E237" s="66">
        <v>1</v>
      </c>
    </row>
    <row r="238" spans="1:5" x14ac:dyDescent="0.25">
      <c r="A238" s="65" t="s">
        <v>226</v>
      </c>
      <c r="B238" s="65" t="str">
        <f>IFERROR(VLOOKUP($A238,[1]Establecimientos!$A$1:$E$175,3,FALSE),0)</f>
        <v>105321-CES. RURAL  TONGOY</v>
      </c>
      <c r="C238" s="65" t="str">
        <f>IFERROR(VLOOKUP($A238,[1]Establecimientos!$A$1:$E$175,4,FALSE),0)</f>
        <v>04102-COQUIMBO</v>
      </c>
      <c r="D238" s="66">
        <v>7</v>
      </c>
      <c r="E238" s="66">
        <v>0</v>
      </c>
    </row>
    <row r="239" spans="1:5" x14ac:dyDescent="0.25">
      <c r="A239" s="65" t="s">
        <v>226</v>
      </c>
      <c r="B239" s="65" t="str">
        <f>IFERROR(VLOOKUP($A239,[1]Establecimientos!$A$1:$E$175,3,FALSE),0)</f>
        <v>105321-CES. RURAL  TONGOY</v>
      </c>
      <c r="C239" s="65" t="str">
        <f>IFERROR(VLOOKUP($A239,[1]Establecimientos!$A$1:$E$175,4,FALSE),0)</f>
        <v>04102-COQUIMBO</v>
      </c>
      <c r="D239" s="66">
        <v>8</v>
      </c>
      <c r="E239" s="66">
        <v>0</v>
      </c>
    </row>
    <row r="240" spans="1:5" x14ac:dyDescent="0.25">
      <c r="A240" s="65" t="s">
        <v>226</v>
      </c>
      <c r="B240" s="65" t="str">
        <f>IFERROR(VLOOKUP($A240,[1]Establecimientos!$A$1:$E$175,3,FALSE),0)</f>
        <v>105321-CES. RURAL  TONGOY</v>
      </c>
      <c r="C240" s="65" t="str">
        <f>IFERROR(VLOOKUP($A240,[1]Establecimientos!$A$1:$E$175,4,FALSE),0)</f>
        <v>04102-COQUIMBO</v>
      </c>
      <c r="D240" s="66">
        <v>9</v>
      </c>
      <c r="E240" s="66">
        <v>1</v>
      </c>
    </row>
    <row r="241" spans="1:5" x14ac:dyDescent="0.25">
      <c r="A241" s="65" t="s">
        <v>226</v>
      </c>
      <c r="B241" s="65" t="str">
        <f>IFERROR(VLOOKUP($A241,[1]Establecimientos!$A$1:$E$175,3,FALSE),0)</f>
        <v>105321-CES. RURAL  TONGOY</v>
      </c>
      <c r="C241" s="65" t="str">
        <f>IFERROR(VLOOKUP($A241,[1]Establecimientos!$A$1:$E$175,4,FALSE),0)</f>
        <v>04102-COQUIMBO</v>
      </c>
      <c r="D241" s="66">
        <v>10</v>
      </c>
      <c r="E241" s="66">
        <v>1</v>
      </c>
    </row>
    <row r="242" spans="1:5" x14ac:dyDescent="0.25">
      <c r="A242" s="65" t="s">
        <v>226</v>
      </c>
      <c r="B242" s="65" t="str">
        <f>IFERROR(VLOOKUP($A242,[1]Establecimientos!$A$1:$E$175,3,FALSE),0)</f>
        <v>105321-CES. RURAL  TONGOY</v>
      </c>
      <c r="C242" s="65" t="str">
        <f>IFERROR(VLOOKUP($A242,[1]Establecimientos!$A$1:$E$175,4,FALSE),0)</f>
        <v>04102-COQUIMBO</v>
      </c>
      <c r="D242" s="66">
        <v>11</v>
      </c>
      <c r="E242" s="66">
        <v>0</v>
      </c>
    </row>
    <row r="243" spans="1:5" x14ac:dyDescent="0.25">
      <c r="A243" s="65" t="s">
        <v>226</v>
      </c>
      <c r="B243" s="65" t="str">
        <f>IFERROR(VLOOKUP($A243,[1]Establecimientos!$A$1:$E$175,3,FALSE),0)</f>
        <v>105321-CES. RURAL  TONGOY</v>
      </c>
      <c r="C243" s="65" t="str">
        <f>IFERROR(VLOOKUP($A243,[1]Establecimientos!$A$1:$E$175,4,FALSE),0)</f>
        <v>04102-COQUIMBO</v>
      </c>
      <c r="D243" s="66">
        <v>12</v>
      </c>
      <c r="E243" s="66">
        <v>1</v>
      </c>
    </row>
    <row r="244" spans="1:5" x14ac:dyDescent="0.25">
      <c r="A244" s="65" t="s">
        <v>227</v>
      </c>
      <c r="B244" s="65" t="str">
        <f>IFERROR(VLOOKUP($A244,[1]Establecimientos!$A$1:$E$175,3,FALSE),0)</f>
        <v>105322-CES. MARCOS MACUADA</v>
      </c>
      <c r="C244" s="65" t="str">
        <f>IFERROR(VLOOKUP($A244,[1]Establecimientos!$A$1:$E$175,4,FALSE),0)</f>
        <v>04301-OVALLE</v>
      </c>
      <c r="D244" s="66">
        <v>1</v>
      </c>
      <c r="E244" s="66">
        <v>0</v>
      </c>
    </row>
    <row r="245" spans="1:5" x14ac:dyDescent="0.25">
      <c r="A245" s="65" t="s">
        <v>227</v>
      </c>
      <c r="B245" s="65" t="str">
        <f>IFERROR(VLOOKUP($A245,[1]Establecimientos!$A$1:$E$175,3,FALSE),0)</f>
        <v>105322-CES. MARCOS MACUADA</v>
      </c>
      <c r="C245" s="65" t="str">
        <f>IFERROR(VLOOKUP($A245,[1]Establecimientos!$A$1:$E$175,4,FALSE),0)</f>
        <v>04301-OVALLE</v>
      </c>
      <c r="D245" s="66">
        <v>2</v>
      </c>
      <c r="E245" s="66">
        <v>1</v>
      </c>
    </row>
    <row r="246" spans="1:5" x14ac:dyDescent="0.25">
      <c r="A246" s="65" t="s">
        <v>227</v>
      </c>
      <c r="B246" s="65" t="str">
        <f>IFERROR(VLOOKUP($A246,[1]Establecimientos!$A$1:$E$175,3,FALSE),0)</f>
        <v>105322-CES. MARCOS MACUADA</v>
      </c>
      <c r="C246" s="65" t="str">
        <f>IFERROR(VLOOKUP($A246,[1]Establecimientos!$A$1:$E$175,4,FALSE),0)</f>
        <v>04301-OVALLE</v>
      </c>
      <c r="D246" s="66">
        <v>3</v>
      </c>
      <c r="E246" s="66">
        <v>1</v>
      </c>
    </row>
    <row r="247" spans="1:5" x14ac:dyDescent="0.25">
      <c r="A247" s="65" t="s">
        <v>227</v>
      </c>
      <c r="B247" s="65" t="str">
        <f>IFERROR(VLOOKUP($A247,[1]Establecimientos!$A$1:$E$175,3,FALSE),0)</f>
        <v>105322-CES. MARCOS MACUADA</v>
      </c>
      <c r="C247" s="65" t="str">
        <f>IFERROR(VLOOKUP($A247,[1]Establecimientos!$A$1:$E$175,4,FALSE),0)</f>
        <v>04301-OVALLE</v>
      </c>
      <c r="D247" s="66">
        <v>4</v>
      </c>
      <c r="E247" s="66">
        <v>1</v>
      </c>
    </row>
    <row r="248" spans="1:5" x14ac:dyDescent="0.25">
      <c r="A248" s="65" t="s">
        <v>227</v>
      </c>
      <c r="B248" s="65" t="str">
        <f>IFERROR(VLOOKUP($A248,[1]Establecimientos!$A$1:$E$175,3,FALSE),0)</f>
        <v>105322-CES. MARCOS MACUADA</v>
      </c>
      <c r="C248" s="65" t="str">
        <f>IFERROR(VLOOKUP($A248,[1]Establecimientos!$A$1:$E$175,4,FALSE),0)</f>
        <v>04301-OVALLE</v>
      </c>
      <c r="D248" s="66">
        <v>5</v>
      </c>
      <c r="E248" s="66">
        <v>1</v>
      </c>
    </row>
    <row r="249" spans="1:5" x14ac:dyDescent="0.25">
      <c r="A249" s="65" t="s">
        <v>227</v>
      </c>
      <c r="B249" s="65" t="str">
        <f>IFERROR(VLOOKUP($A249,[1]Establecimientos!$A$1:$E$175,3,FALSE),0)</f>
        <v>105322-CES. MARCOS MACUADA</v>
      </c>
      <c r="C249" s="65" t="str">
        <f>IFERROR(VLOOKUP($A249,[1]Establecimientos!$A$1:$E$175,4,FALSE),0)</f>
        <v>04301-OVALLE</v>
      </c>
      <c r="D249" s="66">
        <v>6</v>
      </c>
      <c r="E249" s="66">
        <v>0</v>
      </c>
    </row>
    <row r="250" spans="1:5" x14ac:dyDescent="0.25">
      <c r="A250" s="65" t="s">
        <v>227</v>
      </c>
      <c r="B250" s="65" t="str">
        <f>IFERROR(VLOOKUP($A250,[1]Establecimientos!$A$1:$E$175,3,FALSE),0)</f>
        <v>105322-CES. MARCOS MACUADA</v>
      </c>
      <c r="C250" s="65" t="str">
        <f>IFERROR(VLOOKUP($A250,[1]Establecimientos!$A$1:$E$175,4,FALSE),0)</f>
        <v>04301-OVALLE</v>
      </c>
      <c r="D250" s="66">
        <v>7</v>
      </c>
      <c r="E250" s="66">
        <v>1</v>
      </c>
    </row>
    <row r="251" spans="1:5" x14ac:dyDescent="0.25">
      <c r="A251" s="65" t="s">
        <v>227</v>
      </c>
      <c r="B251" s="65" t="str">
        <f>IFERROR(VLOOKUP($A251,[1]Establecimientos!$A$1:$E$175,3,FALSE),0)</f>
        <v>105322-CES. MARCOS MACUADA</v>
      </c>
      <c r="C251" s="65" t="str">
        <f>IFERROR(VLOOKUP($A251,[1]Establecimientos!$A$1:$E$175,4,FALSE),0)</f>
        <v>04301-OVALLE</v>
      </c>
      <c r="D251" s="66">
        <v>8</v>
      </c>
      <c r="E251" s="66">
        <v>0</v>
      </c>
    </row>
    <row r="252" spans="1:5" x14ac:dyDescent="0.25">
      <c r="A252" s="65" t="s">
        <v>227</v>
      </c>
      <c r="B252" s="65" t="str">
        <f>IFERROR(VLOOKUP($A252,[1]Establecimientos!$A$1:$E$175,3,FALSE),0)</f>
        <v>105322-CES. MARCOS MACUADA</v>
      </c>
      <c r="C252" s="65" t="str">
        <f>IFERROR(VLOOKUP($A252,[1]Establecimientos!$A$1:$E$175,4,FALSE),0)</f>
        <v>04301-OVALLE</v>
      </c>
      <c r="D252" s="66">
        <v>10</v>
      </c>
      <c r="E252" s="66">
        <v>1</v>
      </c>
    </row>
    <row r="253" spans="1:5" x14ac:dyDescent="0.25">
      <c r="A253" s="65" t="s">
        <v>227</v>
      </c>
      <c r="B253" s="65" t="str">
        <f>IFERROR(VLOOKUP($A253,[1]Establecimientos!$A$1:$E$175,3,FALSE),0)</f>
        <v>105322-CES. MARCOS MACUADA</v>
      </c>
      <c r="C253" s="65" t="str">
        <f>IFERROR(VLOOKUP($A253,[1]Establecimientos!$A$1:$E$175,4,FALSE),0)</f>
        <v>04301-OVALLE</v>
      </c>
      <c r="D253" s="66">
        <v>12</v>
      </c>
      <c r="E253" s="66">
        <v>1</v>
      </c>
    </row>
    <row r="254" spans="1:5" x14ac:dyDescent="0.25">
      <c r="A254" s="65" t="s">
        <v>198</v>
      </c>
      <c r="B254" s="65" t="str">
        <f>IFERROR(VLOOKUP($A254,[1]Establecimientos!$A$1:$E$175,3,FALSE),0)</f>
        <v>105323-CES. DR. SERGIO AGUILAR</v>
      </c>
      <c r="C254" s="65" t="str">
        <f>IFERROR(VLOOKUP($A254,[1]Establecimientos!$A$1:$E$175,4,FALSE),0)</f>
        <v>04102-COQUIMBO</v>
      </c>
      <c r="D254" s="66">
        <v>3</v>
      </c>
      <c r="E254" s="66">
        <v>0</v>
      </c>
    </row>
    <row r="255" spans="1:5" x14ac:dyDescent="0.25">
      <c r="A255" s="65" t="s">
        <v>198</v>
      </c>
      <c r="B255" s="65" t="str">
        <f>IFERROR(VLOOKUP($A255,[1]Establecimientos!$A$1:$E$175,3,FALSE),0)</f>
        <v>105323-CES. DR. SERGIO AGUILAR</v>
      </c>
      <c r="C255" s="65" t="str">
        <f>IFERROR(VLOOKUP($A255,[1]Establecimientos!$A$1:$E$175,4,FALSE),0)</f>
        <v>04102-COQUIMBO</v>
      </c>
      <c r="D255" s="66">
        <v>4</v>
      </c>
      <c r="E255" s="66">
        <v>1</v>
      </c>
    </row>
    <row r="256" spans="1:5" x14ac:dyDescent="0.25">
      <c r="A256" s="65" t="s">
        <v>198</v>
      </c>
      <c r="B256" s="65" t="str">
        <f>IFERROR(VLOOKUP($A256,[1]Establecimientos!$A$1:$E$175,3,FALSE),0)</f>
        <v>105323-CES. DR. SERGIO AGUILAR</v>
      </c>
      <c r="C256" s="65" t="str">
        <f>IFERROR(VLOOKUP($A256,[1]Establecimientos!$A$1:$E$175,4,FALSE),0)</f>
        <v>04102-COQUIMBO</v>
      </c>
      <c r="D256" s="66">
        <v>5</v>
      </c>
      <c r="E256" s="66">
        <v>1</v>
      </c>
    </row>
    <row r="257" spans="1:5" x14ac:dyDescent="0.25">
      <c r="A257" s="65" t="s">
        <v>198</v>
      </c>
      <c r="B257" s="65" t="str">
        <f>IFERROR(VLOOKUP($A257,[1]Establecimientos!$A$1:$E$175,3,FALSE),0)</f>
        <v>105323-CES. DR. SERGIO AGUILAR</v>
      </c>
      <c r="C257" s="65" t="str">
        <f>IFERROR(VLOOKUP($A257,[1]Establecimientos!$A$1:$E$175,4,FALSE),0)</f>
        <v>04102-COQUIMBO</v>
      </c>
      <c r="D257" s="66">
        <v>6</v>
      </c>
      <c r="E257" s="66">
        <v>1</v>
      </c>
    </row>
    <row r="258" spans="1:5" x14ac:dyDescent="0.25">
      <c r="A258" s="65" t="s">
        <v>198</v>
      </c>
      <c r="B258" s="65" t="str">
        <f>IFERROR(VLOOKUP($A258,[1]Establecimientos!$A$1:$E$175,3,FALSE),0)</f>
        <v>105323-CES. DR. SERGIO AGUILAR</v>
      </c>
      <c r="C258" s="65" t="str">
        <f>IFERROR(VLOOKUP($A258,[1]Establecimientos!$A$1:$E$175,4,FALSE),0)</f>
        <v>04102-COQUIMBO</v>
      </c>
      <c r="D258" s="66">
        <v>7</v>
      </c>
      <c r="E258" s="66">
        <v>0</v>
      </c>
    </row>
    <row r="259" spans="1:5" x14ac:dyDescent="0.25">
      <c r="A259" s="65" t="s">
        <v>198</v>
      </c>
      <c r="B259" s="65" t="str">
        <f>IFERROR(VLOOKUP($A259,[1]Establecimientos!$A$1:$E$175,3,FALSE),0)</f>
        <v>105323-CES. DR. SERGIO AGUILAR</v>
      </c>
      <c r="C259" s="65" t="str">
        <f>IFERROR(VLOOKUP($A259,[1]Establecimientos!$A$1:$E$175,4,FALSE),0)</f>
        <v>04102-COQUIMBO</v>
      </c>
      <c r="D259" s="66">
        <v>8</v>
      </c>
      <c r="E259" s="66">
        <v>1</v>
      </c>
    </row>
    <row r="260" spans="1:5" x14ac:dyDescent="0.25">
      <c r="A260" s="65" t="s">
        <v>198</v>
      </c>
      <c r="B260" s="65" t="str">
        <f>IFERROR(VLOOKUP($A260,[1]Establecimientos!$A$1:$E$175,3,FALSE),0)</f>
        <v>105323-CES. DR. SERGIO AGUILAR</v>
      </c>
      <c r="C260" s="65" t="str">
        <f>IFERROR(VLOOKUP($A260,[1]Establecimientos!$A$1:$E$175,4,FALSE),0)</f>
        <v>04102-COQUIMBO</v>
      </c>
      <c r="D260" s="66">
        <v>9</v>
      </c>
      <c r="E260" s="66">
        <v>1</v>
      </c>
    </row>
    <row r="261" spans="1:5" x14ac:dyDescent="0.25">
      <c r="A261" s="65" t="s">
        <v>198</v>
      </c>
      <c r="B261" s="65" t="str">
        <f>IFERROR(VLOOKUP($A261,[1]Establecimientos!$A$1:$E$175,3,FALSE),0)</f>
        <v>105323-CES. DR. SERGIO AGUILAR</v>
      </c>
      <c r="C261" s="65" t="str">
        <f>IFERROR(VLOOKUP($A261,[1]Establecimientos!$A$1:$E$175,4,FALSE),0)</f>
        <v>04102-COQUIMBO</v>
      </c>
      <c r="D261" s="66">
        <v>10</v>
      </c>
      <c r="E261" s="66">
        <v>1</v>
      </c>
    </row>
    <row r="262" spans="1:5" x14ac:dyDescent="0.25">
      <c r="A262" s="65" t="s">
        <v>198</v>
      </c>
      <c r="B262" s="65" t="str">
        <f>IFERROR(VLOOKUP($A262,[1]Establecimientos!$A$1:$E$175,3,FALSE),0)</f>
        <v>105323-CES. DR. SERGIO AGUILAR</v>
      </c>
      <c r="C262" s="65" t="str">
        <f>IFERROR(VLOOKUP($A262,[1]Establecimientos!$A$1:$E$175,4,FALSE),0)</f>
        <v>04102-COQUIMBO</v>
      </c>
      <c r="D262" s="66">
        <v>11</v>
      </c>
      <c r="E262" s="66">
        <v>0</v>
      </c>
    </row>
    <row r="263" spans="1:5" x14ac:dyDescent="0.25">
      <c r="A263" s="65" t="s">
        <v>198</v>
      </c>
      <c r="B263" s="65" t="str">
        <f>IFERROR(VLOOKUP($A263,[1]Establecimientos!$A$1:$E$175,3,FALSE),0)</f>
        <v>105323-CES. DR. SERGIO AGUILAR</v>
      </c>
      <c r="C263" s="65" t="str">
        <f>IFERROR(VLOOKUP($A263,[1]Establecimientos!$A$1:$E$175,4,FALSE),0)</f>
        <v>04102-COQUIMBO</v>
      </c>
      <c r="D263" s="66">
        <v>12</v>
      </c>
      <c r="E263" s="66">
        <v>1</v>
      </c>
    </row>
    <row r="264" spans="1:5" x14ac:dyDescent="0.25">
      <c r="A264" s="65" t="s">
        <v>199</v>
      </c>
      <c r="B264" s="65" t="str">
        <f>IFERROR(VLOOKUP($A264,[1]Establecimientos!$A$1:$E$175,3,FALSE),0)</f>
        <v>105324-CES. SOTAQUI</v>
      </c>
      <c r="C264" s="65" t="str">
        <f>IFERROR(VLOOKUP($A264,[1]Establecimientos!$A$1:$E$175,4,FALSE),0)</f>
        <v>04301-OVALLE</v>
      </c>
      <c r="D264" s="66">
        <v>1</v>
      </c>
      <c r="E264" s="66">
        <v>1</v>
      </c>
    </row>
    <row r="265" spans="1:5" x14ac:dyDescent="0.25">
      <c r="A265" s="65" t="s">
        <v>199</v>
      </c>
      <c r="B265" s="65" t="str">
        <f>IFERROR(VLOOKUP($A265,[1]Establecimientos!$A$1:$E$175,3,FALSE),0)</f>
        <v>105324-CES. SOTAQUI</v>
      </c>
      <c r="C265" s="65" t="str">
        <f>IFERROR(VLOOKUP($A265,[1]Establecimientos!$A$1:$E$175,4,FALSE),0)</f>
        <v>04301-OVALLE</v>
      </c>
      <c r="D265" s="66">
        <v>2</v>
      </c>
      <c r="E265" s="66">
        <v>1</v>
      </c>
    </row>
    <row r="266" spans="1:5" x14ac:dyDescent="0.25">
      <c r="A266" s="65" t="s">
        <v>199</v>
      </c>
      <c r="B266" s="65" t="str">
        <f>IFERROR(VLOOKUP($A266,[1]Establecimientos!$A$1:$E$175,3,FALSE),0)</f>
        <v>105324-CES. SOTAQUI</v>
      </c>
      <c r="C266" s="65" t="str">
        <f>IFERROR(VLOOKUP($A266,[1]Establecimientos!$A$1:$E$175,4,FALSE),0)</f>
        <v>04301-OVALLE</v>
      </c>
      <c r="D266" s="66">
        <v>3</v>
      </c>
      <c r="E266" s="66">
        <v>1</v>
      </c>
    </row>
    <row r="267" spans="1:5" x14ac:dyDescent="0.25">
      <c r="A267" s="65" t="s">
        <v>199</v>
      </c>
      <c r="B267" s="65" t="str">
        <f>IFERROR(VLOOKUP($A267,[1]Establecimientos!$A$1:$E$175,3,FALSE),0)</f>
        <v>105324-CES. SOTAQUI</v>
      </c>
      <c r="C267" s="65" t="str">
        <f>IFERROR(VLOOKUP($A267,[1]Establecimientos!$A$1:$E$175,4,FALSE),0)</f>
        <v>04301-OVALLE</v>
      </c>
      <c r="D267" s="66">
        <v>4</v>
      </c>
      <c r="E267" s="66">
        <v>1</v>
      </c>
    </row>
    <row r="268" spans="1:5" x14ac:dyDescent="0.25">
      <c r="A268" s="65" t="s">
        <v>199</v>
      </c>
      <c r="B268" s="65" t="str">
        <f>IFERROR(VLOOKUP($A268,[1]Establecimientos!$A$1:$E$175,3,FALSE),0)</f>
        <v>105324-CES. SOTAQUI</v>
      </c>
      <c r="C268" s="65" t="str">
        <f>IFERROR(VLOOKUP($A268,[1]Establecimientos!$A$1:$E$175,4,FALSE),0)</f>
        <v>04301-OVALLE</v>
      </c>
      <c r="D268" s="66">
        <v>5</v>
      </c>
      <c r="E268" s="66">
        <v>1</v>
      </c>
    </row>
    <row r="269" spans="1:5" x14ac:dyDescent="0.25">
      <c r="A269" s="65" t="s">
        <v>199</v>
      </c>
      <c r="B269" s="65" t="str">
        <f>IFERROR(VLOOKUP($A269,[1]Establecimientos!$A$1:$E$175,3,FALSE),0)</f>
        <v>105324-CES. SOTAQUI</v>
      </c>
      <c r="C269" s="65" t="str">
        <f>IFERROR(VLOOKUP($A269,[1]Establecimientos!$A$1:$E$175,4,FALSE),0)</f>
        <v>04301-OVALLE</v>
      </c>
      <c r="D269" s="66">
        <v>6</v>
      </c>
      <c r="E269" s="66">
        <v>1</v>
      </c>
    </row>
    <row r="270" spans="1:5" x14ac:dyDescent="0.25">
      <c r="A270" s="65" t="s">
        <v>199</v>
      </c>
      <c r="B270" s="65" t="str">
        <f>IFERROR(VLOOKUP($A270,[1]Establecimientos!$A$1:$E$175,3,FALSE),0)</f>
        <v>105324-CES. SOTAQUI</v>
      </c>
      <c r="C270" s="65" t="str">
        <f>IFERROR(VLOOKUP($A270,[1]Establecimientos!$A$1:$E$175,4,FALSE),0)</f>
        <v>04301-OVALLE</v>
      </c>
      <c r="D270" s="66">
        <v>7</v>
      </c>
      <c r="E270" s="66">
        <v>1</v>
      </c>
    </row>
    <row r="271" spans="1:5" x14ac:dyDescent="0.25">
      <c r="A271" s="65" t="s">
        <v>199</v>
      </c>
      <c r="B271" s="65" t="str">
        <f>IFERROR(VLOOKUP($A271,[1]Establecimientos!$A$1:$E$175,3,FALSE),0)</f>
        <v>105324-CES. SOTAQUI</v>
      </c>
      <c r="C271" s="65" t="str">
        <f>IFERROR(VLOOKUP($A271,[1]Establecimientos!$A$1:$E$175,4,FALSE),0)</f>
        <v>04301-OVALLE</v>
      </c>
      <c r="D271" s="66">
        <v>9</v>
      </c>
      <c r="E271" s="66">
        <v>1</v>
      </c>
    </row>
    <row r="272" spans="1:5" x14ac:dyDescent="0.25">
      <c r="A272" s="65" t="s">
        <v>199</v>
      </c>
      <c r="B272" s="65" t="str">
        <f>IFERROR(VLOOKUP($A272,[1]Establecimientos!$A$1:$E$175,3,FALSE),0)</f>
        <v>105324-CES. SOTAQUI</v>
      </c>
      <c r="C272" s="65" t="str">
        <f>IFERROR(VLOOKUP($A272,[1]Establecimientos!$A$1:$E$175,4,FALSE),0)</f>
        <v>04301-OVALLE</v>
      </c>
      <c r="D272" s="66">
        <v>10</v>
      </c>
      <c r="E272" s="66">
        <v>0</v>
      </c>
    </row>
    <row r="273" spans="1:5" x14ac:dyDescent="0.25">
      <c r="A273" s="65" t="s">
        <v>199</v>
      </c>
      <c r="B273" s="65" t="str">
        <f>IFERROR(VLOOKUP($A273,[1]Establecimientos!$A$1:$E$175,3,FALSE),0)</f>
        <v>105324-CES. SOTAQUI</v>
      </c>
      <c r="C273" s="65" t="str">
        <f>IFERROR(VLOOKUP($A273,[1]Establecimientos!$A$1:$E$175,4,FALSE),0)</f>
        <v>04301-OVALLE</v>
      </c>
      <c r="D273" s="66">
        <v>12</v>
      </c>
      <c r="E273" s="66">
        <v>1</v>
      </c>
    </row>
    <row r="274" spans="1:5" x14ac:dyDescent="0.25">
      <c r="A274" s="65" t="s">
        <v>200</v>
      </c>
      <c r="B274" s="65" t="str">
        <f>IFERROR(VLOOKUP($A274,[1]Establecimientos!$A$1:$E$175,3,FALSE),0)</f>
        <v>105325-CESFAM JUAN PABLO II</v>
      </c>
      <c r="C274" s="65" t="str">
        <f>IFERROR(VLOOKUP($A274,[1]Establecimientos!$A$1:$E$175,4,FALSE),0)</f>
        <v>04101-LA SERENA</v>
      </c>
      <c r="D274" s="66">
        <v>2</v>
      </c>
      <c r="E274" s="66">
        <v>0</v>
      </c>
    </row>
    <row r="275" spans="1:5" x14ac:dyDescent="0.25">
      <c r="A275" s="65" t="s">
        <v>200</v>
      </c>
      <c r="B275" s="65" t="str">
        <f>IFERROR(VLOOKUP($A275,[1]Establecimientos!$A$1:$E$175,3,FALSE),0)</f>
        <v>105325-CESFAM JUAN PABLO II</v>
      </c>
      <c r="C275" s="65" t="str">
        <f>IFERROR(VLOOKUP($A275,[1]Establecimientos!$A$1:$E$175,4,FALSE),0)</f>
        <v>04101-LA SERENA</v>
      </c>
      <c r="D275" s="66">
        <v>3</v>
      </c>
      <c r="E275" s="66">
        <v>1</v>
      </c>
    </row>
    <row r="276" spans="1:5" x14ac:dyDescent="0.25">
      <c r="A276" s="65" t="s">
        <v>200</v>
      </c>
      <c r="B276" s="65" t="str">
        <f>IFERROR(VLOOKUP($A276,[1]Establecimientos!$A$1:$E$175,3,FALSE),0)</f>
        <v>105325-CESFAM JUAN PABLO II</v>
      </c>
      <c r="C276" s="65" t="str">
        <f>IFERROR(VLOOKUP($A276,[1]Establecimientos!$A$1:$E$175,4,FALSE),0)</f>
        <v>04101-LA SERENA</v>
      </c>
      <c r="D276" s="66">
        <v>5</v>
      </c>
      <c r="E276" s="66">
        <v>1</v>
      </c>
    </row>
    <row r="277" spans="1:5" x14ac:dyDescent="0.25">
      <c r="A277" s="65" t="s">
        <v>200</v>
      </c>
      <c r="B277" s="65" t="str">
        <f>IFERROR(VLOOKUP($A277,[1]Establecimientos!$A$1:$E$175,3,FALSE),0)</f>
        <v>105325-CESFAM JUAN PABLO II</v>
      </c>
      <c r="C277" s="65" t="str">
        <f>IFERROR(VLOOKUP($A277,[1]Establecimientos!$A$1:$E$175,4,FALSE),0)</f>
        <v>04101-LA SERENA</v>
      </c>
      <c r="D277" s="66">
        <v>6</v>
      </c>
      <c r="E277" s="66">
        <v>1</v>
      </c>
    </row>
    <row r="278" spans="1:5" x14ac:dyDescent="0.25">
      <c r="A278" s="65" t="s">
        <v>200</v>
      </c>
      <c r="B278" s="65" t="str">
        <f>IFERROR(VLOOKUP($A278,[1]Establecimientos!$A$1:$E$175,3,FALSE),0)</f>
        <v>105325-CESFAM JUAN PABLO II</v>
      </c>
      <c r="C278" s="65" t="str">
        <f>IFERROR(VLOOKUP($A278,[1]Establecimientos!$A$1:$E$175,4,FALSE),0)</f>
        <v>04101-LA SERENA</v>
      </c>
      <c r="D278" s="66">
        <v>8</v>
      </c>
      <c r="E278" s="66">
        <v>1</v>
      </c>
    </row>
    <row r="279" spans="1:5" x14ac:dyDescent="0.25">
      <c r="A279" s="65" t="s">
        <v>200</v>
      </c>
      <c r="B279" s="65" t="str">
        <f>IFERROR(VLOOKUP($A279,[1]Establecimientos!$A$1:$E$175,3,FALSE),0)</f>
        <v>105325-CESFAM JUAN PABLO II</v>
      </c>
      <c r="C279" s="65" t="str">
        <f>IFERROR(VLOOKUP($A279,[1]Establecimientos!$A$1:$E$175,4,FALSE),0)</f>
        <v>04101-LA SERENA</v>
      </c>
      <c r="D279" s="66">
        <v>9</v>
      </c>
      <c r="E279" s="66">
        <v>1</v>
      </c>
    </row>
    <row r="280" spans="1:5" x14ac:dyDescent="0.25">
      <c r="A280" s="65" t="s">
        <v>200</v>
      </c>
      <c r="B280" s="65" t="str">
        <f>IFERROR(VLOOKUP($A280,[1]Establecimientos!$A$1:$E$175,3,FALSE),0)</f>
        <v>105325-CESFAM JUAN PABLO II</v>
      </c>
      <c r="C280" s="65" t="str">
        <f>IFERROR(VLOOKUP($A280,[1]Establecimientos!$A$1:$E$175,4,FALSE),0)</f>
        <v>04101-LA SERENA</v>
      </c>
      <c r="D280" s="66">
        <v>10</v>
      </c>
      <c r="E280" s="66">
        <v>1</v>
      </c>
    </row>
    <row r="281" spans="1:5" x14ac:dyDescent="0.25">
      <c r="A281" s="65" t="s">
        <v>200</v>
      </c>
      <c r="B281" s="65" t="str">
        <f>IFERROR(VLOOKUP($A281,[1]Establecimientos!$A$1:$E$175,3,FALSE),0)</f>
        <v>105325-CESFAM JUAN PABLO II</v>
      </c>
      <c r="C281" s="65" t="str">
        <f>IFERROR(VLOOKUP($A281,[1]Establecimientos!$A$1:$E$175,4,FALSE),0)</f>
        <v>04101-LA SERENA</v>
      </c>
      <c r="D281" s="66">
        <v>11</v>
      </c>
      <c r="E281" s="66">
        <v>1</v>
      </c>
    </row>
    <row r="282" spans="1:5" x14ac:dyDescent="0.25">
      <c r="A282" s="65" t="s">
        <v>200</v>
      </c>
      <c r="B282" s="65" t="str">
        <f>IFERROR(VLOOKUP($A282,[1]Establecimientos!$A$1:$E$175,3,FALSE),0)</f>
        <v>105325-CESFAM JUAN PABLO II</v>
      </c>
      <c r="C282" s="65" t="str">
        <f>IFERROR(VLOOKUP($A282,[1]Establecimientos!$A$1:$E$175,4,FALSE),0)</f>
        <v>04101-LA SERENA</v>
      </c>
      <c r="D282" s="66">
        <v>12</v>
      </c>
      <c r="E282" s="66">
        <v>1</v>
      </c>
    </row>
    <row r="283" spans="1:5" x14ac:dyDescent="0.25">
      <c r="A283" s="65" t="s">
        <v>201</v>
      </c>
      <c r="B283" s="65" t="str">
        <f>IFERROR(VLOOKUP($A283,[1]Establecimientos!$A$1:$E$175,3,FALSE),0)</f>
        <v>105326-CESFAM SAN RAFAEL</v>
      </c>
      <c r="C283" s="65" t="str">
        <f>IFERROR(VLOOKUP($A283,[1]Establecimientos!$A$1:$E$175,4,FALSE),0)</f>
        <v>04201-ILLAPEL</v>
      </c>
      <c r="D283" s="66">
        <v>2</v>
      </c>
      <c r="E283" s="66">
        <v>0</v>
      </c>
    </row>
    <row r="284" spans="1:5" x14ac:dyDescent="0.25">
      <c r="A284" s="65" t="s">
        <v>201</v>
      </c>
      <c r="B284" s="65" t="str">
        <f>IFERROR(VLOOKUP($A284,[1]Establecimientos!$A$1:$E$175,3,FALSE),0)</f>
        <v>105326-CESFAM SAN RAFAEL</v>
      </c>
      <c r="C284" s="65" t="str">
        <f>IFERROR(VLOOKUP($A284,[1]Establecimientos!$A$1:$E$175,4,FALSE),0)</f>
        <v>04201-ILLAPEL</v>
      </c>
      <c r="D284" s="66">
        <v>3</v>
      </c>
      <c r="E284" s="66">
        <v>0</v>
      </c>
    </row>
    <row r="285" spans="1:5" x14ac:dyDescent="0.25">
      <c r="A285" s="65" t="s">
        <v>201</v>
      </c>
      <c r="B285" s="65" t="str">
        <f>IFERROR(VLOOKUP($A285,[1]Establecimientos!$A$1:$E$175,3,FALSE),0)</f>
        <v>105326-CESFAM SAN RAFAEL</v>
      </c>
      <c r="C285" s="65" t="str">
        <f>IFERROR(VLOOKUP($A285,[1]Establecimientos!$A$1:$E$175,4,FALSE),0)</f>
        <v>04201-ILLAPEL</v>
      </c>
      <c r="D285" s="66">
        <v>4</v>
      </c>
      <c r="E285" s="66">
        <v>1</v>
      </c>
    </row>
    <row r="286" spans="1:5" x14ac:dyDescent="0.25">
      <c r="A286" s="65" t="s">
        <v>201</v>
      </c>
      <c r="B286" s="65" t="str">
        <f>IFERROR(VLOOKUP($A286,[1]Establecimientos!$A$1:$E$175,3,FALSE),0)</f>
        <v>105326-CESFAM SAN RAFAEL</v>
      </c>
      <c r="C286" s="65" t="str">
        <f>IFERROR(VLOOKUP($A286,[1]Establecimientos!$A$1:$E$175,4,FALSE),0)</f>
        <v>04201-ILLAPEL</v>
      </c>
      <c r="D286" s="66">
        <v>7</v>
      </c>
      <c r="E286" s="66">
        <v>0</v>
      </c>
    </row>
    <row r="287" spans="1:5" x14ac:dyDescent="0.25">
      <c r="A287" s="65" t="s">
        <v>201</v>
      </c>
      <c r="B287" s="65" t="str">
        <f>IFERROR(VLOOKUP($A287,[1]Establecimientos!$A$1:$E$175,3,FALSE),0)</f>
        <v>105326-CESFAM SAN RAFAEL</v>
      </c>
      <c r="C287" s="65" t="str">
        <f>IFERROR(VLOOKUP($A287,[1]Establecimientos!$A$1:$E$175,4,FALSE),0)</f>
        <v>04201-ILLAPEL</v>
      </c>
      <c r="D287" s="66">
        <v>8</v>
      </c>
      <c r="E287" s="66">
        <v>1</v>
      </c>
    </row>
    <row r="288" spans="1:5" x14ac:dyDescent="0.25">
      <c r="A288" s="65" t="s">
        <v>201</v>
      </c>
      <c r="B288" s="65" t="str">
        <f>IFERROR(VLOOKUP($A288,[1]Establecimientos!$A$1:$E$175,3,FALSE),0)</f>
        <v>105326-CESFAM SAN RAFAEL</v>
      </c>
      <c r="C288" s="65" t="str">
        <f>IFERROR(VLOOKUP($A288,[1]Establecimientos!$A$1:$E$175,4,FALSE),0)</f>
        <v>04201-ILLAPEL</v>
      </c>
      <c r="D288" s="66">
        <v>9</v>
      </c>
      <c r="E288" s="66">
        <v>1</v>
      </c>
    </row>
    <row r="289" spans="1:5" x14ac:dyDescent="0.25">
      <c r="A289" s="65" t="s">
        <v>201</v>
      </c>
      <c r="B289" s="65" t="str">
        <f>IFERROR(VLOOKUP($A289,[1]Establecimientos!$A$1:$E$175,3,FALSE),0)</f>
        <v>105326-CESFAM SAN RAFAEL</v>
      </c>
      <c r="C289" s="65" t="str">
        <f>IFERROR(VLOOKUP($A289,[1]Establecimientos!$A$1:$E$175,4,FALSE),0)</f>
        <v>04201-ILLAPEL</v>
      </c>
      <c r="D289" s="66">
        <v>10</v>
      </c>
      <c r="E289" s="66">
        <v>1</v>
      </c>
    </row>
    <row r="290" spans="1:5" x14ac:dyDescent="0.25">
      <c r="A290" s="65" t="s">
        <v>201</v>
      </c>
      <c r="B290" s="65" t="str">
        <f>IFERROR(VLOOKUP($A290,[1]Establecimientos!$A$1:$E$175,3,FALSE),0)</f>
        <v>105326-CESFAM SAN RAFAEL</v>
      </c>
      <c r="C290" s="65" t="str">
        <f>IFERROR(VLOOKUP($A290,[1]Establecimientos!$A$1:$E$175,4,FALSE),0)</f>
        <v>04201-ILLAPEL</v>
      </c>
      <c r="D290" s="66">
        <v>11</v>
      </c>
      <c r="E290" s="66">
        <v>1</v>
      </c>
    </row>
    <row r="291" spans="1:5" x14ac:dyDescent="0.25">
      <c r="A291" s="65" t="s">
        <v>201</v>
      </c>
      <c r="B291" s="65" t="str">
        <f>IFERROR(VLOOKUP($A291,[1]Establecimientos!$A$1:$E$175,3,FALSE),0)</f>
        <v>105326-CESFAM SAN RAFAEL</v>
      </c>
      <c r="C291" s="65" t="str">
        <f>IFERROR(VLOOKUP($A291,[1]Establecimientos!$A$1:$E$175,4,FALSE),0)</f>
        <v>04201-ILLAPEL</v>
      </c>
      <c r="D291" s="66">
        <v>12</v>
      </c>
      <c r="E291" s="66">
        <v>0</v>
      </c>
    </row>
    <row r="292" spans="1:5" x14ac:dyDescent="0.25">
      <c r="A292" s="65" t="s">
        <v>202</v>
      </c>
      <c r="B292" s="65" t="str">
        <f>IFERROR(VLOOKUP($A292,[1]Establecimientos!$A$1:$E$175,3,FALSE),0)</f>
        <v xml:space="preserve">105400-P.S.R. ALGARROBITO            </v>
      </c>
      <c r="C292" s="65" t="str">
        <f>IFERROR(VLOOKUP($A292,[1]Establecimientos!$A$1:$E$175,4,FALSE),0)</f>
        <v>04101-LA SERENA</v>
      </c>
      <c r="D292" s="66">
        <v>1</v>
      </c>
      <c r="E292" s="66">
        <v>1</v>
      </c>
    </row>
    <row r="293" spans="1:5" x14ac:dyDescent="0.25">
      <c r="A293" s="65" t="s">
        <v>202</v>
      </c>
      <c r="B293" s="65" t="str">
        <f>IFERROR(VLOOKUP($A293,[1]Establecimientos!$A$1:$E$175,3,FALSE),0)</f>
        <v xml:space="preserve">105400-P.S.R. ALGARROBITO            </v>
      </c>
      <c r="C293" s="65" t="str">
        <f>IFERROR(VLOOKUP($A293,[1]Establecimientos!$A$1:$E$175,4,FALSE),0)</f>
        <v>04101-LA SERENA</v>
      </c>
      <c r="D293" s="66">
        <v>2</v>
      </c>
      <c r="E293" s="66">
        <v>1</v>
      </c>
    </row>
    <row r="294" spans="1:5" x14ac:dyDescent="0.25">
      <c r="A294" s="65" t="s">
        <v>202</v>
      </c>
      <c r="B294" s="65" t="str">
        <f>IFERROR(VLOOKUP($A294,[1]Establecimientos!$A$1:$E$175,3,FALSE),0)</f>
        <v xml:space="preserve">105400-P.S.R. ALGARROBITO            </v>
      </c>
      <c r="C294" s="65" t="str">
        <f>IFERROR(VLOOKUP($A294,[1]Establecimientos!$A$1:$E$175,4,FALSE),0)</f>
        <v>04101-LA SERENA</v>
      </c>
      <c r="D294" s="66">
        <v>3</v>
      </c>
      <c r="E294" s="66">
        <v>1</v>
      </c>
    </row>
    <row r="295" spans="1:5" x14ac:dyDescent="0.25">
      <c r="A295" s="65" t="s">
        <v>202</v>
      </c>
      <c r="B295" s="65" t="str">
        <f>IFERROR(VLOOKUP($A295,[1]Establecimientos!$A$1:$E$175,3,FALSE),0)</f>
        <v xml:space="preserve">105400-P.S.R. ALGARROBITO            </v>
      </c>
      <c r="C295" s="65" t="str">
        <f>IFERROR(VLOOKUP($A295,[1]Establecimientos!$A$1:$E$175,4,FALSE),0)</f>
        <v>04101-LA SERENA</v>
      </c>
      <c r="D295" s="66">
        <v>4</v>
      </c>
      <c r="E295" s="66">
        <v>0</v>
      </c>
    </row>
    <row r="296" spans="1:5" x14ac:dyDescent="0.25">
      <c r="A296" s="65" t="s">
        <v>202</v>
      </c>
      <c r="B296" s="65" t="str">
        <f>IFERROR(VLOOKUP($A296,[1]Establecimientos!$A$1:$E$175,3,FALSE),0)</f>
        <v xml:space="preserve">105400-P.S.R. ALGARROBITO            </v>
      </c>
      <c r="C296" s="65" t="str">
        <f>IFERROR(VLOOKUP($A296,[1]Establecimientos!$A$1:$E$175,4,FALSE),0)</f>
        <v>04101-LA SERENA</v>
      </c>
      <c r="D296" s="66">
        <v>5</v>
      </c>
      <c r="E296" s="66">
        <v>1</v>
      </c>
    </row>
    <row r="297" spans="1:5" x14ac:dyDescent="0.25">
      <c r="A297" s="65" t="s">
        <v>202</v>
      </c>
      <c r="B297" s="65" t="str">
        <f>IFERROR(VLOOKUP($A297,[1]Establecimientos!$A$1:$E$175,3,FALSE),0)</f>
        <v xml:space="preserve">105400-P.S.R. ALGARROBITO            </v>
      </c>
      <c r="C297" s="65" t="str">
        <f>IFERROR(VLOOKUP($A297,[1]Establecimientos!$A$1:$E$175,4,FALSE),0)</f>
        <v>04101-LA SERENA</v>
      </c>
      <c r="D297" s="66">
        <v>6</v>
      </c>
      <c r="E297" s="66">
        <v>0</v>
      </c>
    </row>
    <row r="298" spans="1:5" x14ac:dyDescent="0.25">
      <c r="A298" s="65" t="s">
        <v>202</v>
      </c>
      <c r="B298" s="65" t="str">
        <f>IFERROR(VLOOKUP($A298,[1]Establecimientos!$A$1:$E$175,3,FALSE),0)</f>
        <v xml:space="preserve">105400-P.S.R. ALGARROBITO            </v>
      </c>
      <c r="C298" s="65" t="str">
        <f>IFERROR(VLOOKUP($A298,[1]Establecimientos!$A$1:$E$175,4,FALSE),0)</f>
        <v>04101-LA SERENA</v>
      </c>
      <c r="D298" s="66">
        <v>7</v>
      </c>
      <c r="E298" s="66">
        <v>1</v>
      </c>
    </row>
    <row r="299" spans="1:5" x14ac:dyDescent="0.25">
      <c r="A299" s="65" t="s">
        <v>202</v>
      </c>
      <c r="B299" s="65" t="str">
        <f>IFERROR(VLOOKUP($A299,[1]Establecimientos!$A$1:$E$175,3,FALSE),0)</f>
        <v xml:space="preserve">105400-P.S.R. ALGARROBITO            </v>
      </c>
      <c r="C299" s="65" t="str">
        <f>IFERROR(VLOOKUP($A299,[1]Establecimientos!$A$1:$E$175,4,FALSE),0)</f>
        <v>04101-LA SERENA</v>
      </c>
      <c r="D299" s="66">
        <v>8</v>
      </c>
      <c r="E299" s="66">
        <v>0</v>
      </c>
    </row>
    <row r="300" spans="1:5" x14ac:dyDescent="0.25">
      <c r="A300" s="65" t="s">
        <v>202</v>
      </c>
      <c r="B300" s="65" t="str">
        <f>IFERROR(VLOOKUP($A300,[1]Establecimientos!$A$1:$E$175,3,FALSE),0)</f>
        <v xml:space="preserve">105400-P.S.R. ALGARROBITO            </v>
      </c>
      <c r="C300" s="65" t="str">
        <f>IFERROR(VLOOKUP($A300,[1]Establecimientos!$A$1:$E$175,4,FALSE),0)</f>
        <v>04101-LA SERENA</v>
      </c>
      <c r="D300" s="66">
        <v>9</v>
      </c>
      <c r="E300" s="66">
        <v>1</v>
      </c>
    </row>
    <row r="301" spans="1:5" x14ac:dyDescent="0.25">
      <c r="A301" s="65" t="s">
        <v>202</v>
      </c>
      <c r="B301" s="65" t="str">
        <f>IFERROR(VLOOKUP($A301,[1]Establecimientos!$A$1:$E$175,3,FALSE),0)</f>
        <v xml:space="preserve">105400-P.S.R. ALGARROBITO            </v>
      </c>
      <c r="C301" s="65" t="str">
        <f>IFERROR(VLOOKUP($A301,[1]Establecimientos!$A$1:$E$175,4,FALSE),0)</f>
        <v>04101-LA SERENA</v>
      </c>
      <c r="D301" s="66">
        <v>11</v>
      </c>
      <c r="E301" s="66">
        <v>1</v>
      </c>
    </row>
    <row r="302" spans="1:5" x14ac:dyDescent="0.25">
      <c r="A302" s="65" t="s">
        <v>252</v>
      </c>
      <c r="B302" s="65" t="str">
        <f>IFERROR(VLOOKUP($A302,[1]Establecimientos!$A$1:$E$175,3,FALSE),0)</f>
        <v>105401-P.S.R. LAS ROJAS</v>
      </c>
      <c r="C302" s="65" t="str">
        <f>IFERROR(VLOOKUP($A302,[1]Establecimientos!$A$1:$E$175,4,FALSE),0)</f>
        <v>04101-LA SERENA</v>
      </c>
      <c r="D302" s="66">
        <v>7</v>
      </c>
      <c r="E302" s="66">
        <v>0</v>
      </c>
    </row>
    <row r="303" spans="1:5" x14ac:dyDescent="0.25">
      <c r="A303" s="65" t="s">
        <v>252</v>
      </c>
      <c r="B303" s="65" t="str">
        <f>IFERROR(VLOOKUP($A303,[1]Establecimientos!$A$1:$E$175,3,FALSE),0)</f>
        <v>105401-P.S.R. LAS ROJAS</v>
      </c>
      <c r="C303" s="65" t="str">
        <f>IFERROR(VLOOKUP($A303,[1]Establecimientos!$A$1:$E$175,4,FALSE),0)</f>
        <v>04101-LA SERENA</v>
      </c>
      <c r="D303" s="66">
        <v>10</v>
      </c>
      <c r="E303" s="66">
        <v>0</v>
      </c>
    </row>
    <row r="304" spans="1:5" x14ac:dyDescent="0.25">
      <c r="A304" s="65" t="s">
        <v>252</v>
      </c>
      <c r="B304" s="65" t="str">
        <f>IFERROR(VLOOKUP($A304,[1]Establecimientos!$A$1:$E$175,3,FALSE),0)</f>
        <v>105401-P.S.R. LAS ROJAS</v>
      </c>
      <c r="C304" s="65" t="str">
        <f>IFERROR(VLOOKUP($A304,[1]Establecimientos!$A$1:$E$175,4,FALSE),0)</f>
        <v>04101-LA SERENA</v>
      </c>
      <c r="D304" s="66">
        <v>11</v>
      </c>
      <c r="E304" s="66">
        <v>0</v>
      </c>
    </row>
    <row r="305" spans="1:5" x14ac:dyDescent="0.25">
      <c r="A305" s="65" t="s">
        <v>252</v>
      </c>
      <c r="B305" s="65" t="str">
        <f>IFERROR(VLOOKUP($A305,[1]Establecimientos!$A$1:$E$175,3,FALSE),0)</f>
        <v>105401-P.S.R. LAS ROJAS</v>
      </c>
      <c r="C305" s="65" t="str">
        <f>IFERROR(VLOOKUP($A305,[1]Establecimientos!$A$1:$E$175,4,FALSE),0)</f>
        <v>04101-LA SERENA</v>
      </c>
      <c r="D305" s="66">
        <v>12</v>
      </c>
      <c r="E305" s="66">
        <v>0</v>
      </c>
    </row>
    <row r="306" spans="1:5" x14ac:dyDescent="0.25">
      <c r="A306" s="65" t="s">
        <v>260</v>
      </c>
      <c r="B306" s="65" t="str">
        <f>IFERROR(VLOOKUP($A306,[1]Establecimientos!$A$1:$E$175,3,FALSE),0)</f>
        <v>105402-P.S.R. EL ROMERO</v>
      </c>
      <c r="C306" s="65" t="str">
        <f>IFERROR(VLOOKUP($A306,[1]Establecimientos!$A$1:$E$175,4,FALSE),0)</f>
        <v>04101-LA SERENA</v>
      </c>
      <c r="D306" s="66">
        <v>11</v>
      </c>
      <c r="E306" s="66">
        <v>0</v>
      </c>
    </row>
    <row r="307" spans="1:5" x14ac:dyDescent="0.25">
      <c r="A307" s="65" t="s">
        <v>260</v>
      </c>
      <c r="B307" s="65" t="str">
        <f>IFERROR(VLOOKUP($A307,[1]Establecimientos!$A$1:$E$175,3,FALSE),0)</f>
        <v>105402-P.S.R. EL ROMERO</v>
      </c>
      <c r="C307" s="65" t="str">
        <f>IFERROR(VLOOKUP($A307,[1]Establecimientos!$A$1:$E$175,4,FALSE),0)</f>
        <v>04101-LA SERENA</v>
      </c>
      <c r="D307" s="66">
        <v>12</v>
      </c>
      <c r="E307" s="66">
        <v>0</v>
      </c>
    </row>
    <row r="308" spans="1:5" x14ac:dyDescent="0.25">
      <c r="A308" s="65" t="s">
        <v>262</v>
      </c>
      <c r="B308" s="65" t="str">
        <f>IFERROR(VLOOKUP($A308,[1]Establecimientos!$A$1:$E$175,3,FALSE),0)</f>
        <v>105433-P.S.R. SAN LORENZO</v>
      </c>
      <c r="C308" s="65" t="str">
        <f>IFERROR(VLOOKUP($A308,[1]Establecimientos!$A$1:$E$175,4,FALSE),0)</f>
        <v>04302-COMBARBALÁ</v>
      </c>
      <c r="D308" s="66">
        <v>12</v>
      </c>
      <c r="E308" s="66">
        <v>0</v>
      </c>
    </row>
    <row r="309" spans="1:5" x14ac:dyDescent="0.25">
      <c r="A309" s="65" t="s">
        <v>261</v>
      </c>
      <c r="B309" s="65" t="str">
        <f>IFERROR(VLOOKUP($A309,[1]Establecimientos!$A$1:$E$175,3,FALSE),0)</f>
        <v>105437-P.S.R. CHALINGA</v>
      </c>
      <c r="C309" s="65" t="str">
        <f>IFERROR(VLOOKUP($A309,[1]Establecimientos!$A$1:$E$175,4,FALSE),0)</f>
        <v>04301-OVALLE</v>
      </c>
      <c r="D309" s="66">
        <v>11</v>
      </c>
      <c r="E309" s="66">
        <v>0</v>
      </c>
    </row>
    <row r="310" spans="1:5" x14ac:dyDescent="0.25">
      <c r="A310" s="65" t="s">
        <v>203</v>
      </c>
      <c r="B310" s="65" t="str">
        <f>IFERROR(VLOOKUP($A310,[1]Establecimientos!$A$1:$E$175,3,FALSE),0)</f>
        <v>105444-P.S.R. HUINTIL</v>
      </c>
      <c r="C310" s="65" t="str">
        <f>IFERROR(VLOOKUP($A310,[1]Establecimientos!$A$1:$E$175,4,FALSE),0)</f>
        <v>04201-ILLAPEL</v>
      </c>
      <c r="D310" s="66">
        <v>3</v>
      </c>
      <c r="E310" s="66">
        <v>1</v>
      </c>
    </row>
    <row r="311" spans="1:5" x14ac:dyDescent="0.25">
      <c r="A311" s="65" t="s">
        <v>203</v>
      </c>
      <c r="B311" s="65" t="str">
        <f>IFERROR(VLOOKUP($A311,[1]Establecimientos!$A$1:$E$175,3,FALSE),0)</f>
        <v>105444-P.S.R. HUINTIL</v>
      </c>
      <c r="C311" s="65" t="str">
        <f>IFERROR(VLOOKUP($A311,[1]Establecimientos!$A$1:$E$175,4,FALSE),0)</f>
        <v>04201-ILLAPEL</v>
      </c>
      <c r="D311" s="66">
        <v>4</v>
      </c>
      <c r="E311" s="66">
        <v>0</v>
      </c>
    </row>
    <row r="312" spans="1:5" x14ac:dyDescent="0.25">
      <c r="A312" s="65" t="s">
        <v>203</v>
      </c>
      <c r="B312" s="65" t="str">
        <f>IFERROR(VLOOKUP($A312,[1]Establecimientos!$A$1:$E$175,3,FALSE),0)</f>
        <v>105444-P.S.R. HUINTIL</v>
      </c>
      <c r="C312" s="65" t="str">
        <f>IFERROR(VLOOKUP($A312,[1]Establecimientos!$A$1:$E$175,4,FALSE),0)</f>
        <v>04201-ILLAPEL</v>
      </c>
      <c r="D312" s="66">
        <v>5</v>
      </c>
      <c r="E312" s="66">
        <v>0</v>
      </c>
    </row>
    <row r="313" spans="1:5" x14ac:dyDescent="0.25">
      <c r="A313" s="65" t="s">
        <v>203</v>
      </c>
      <c r="B313" s="65" t="str">
        <f>IFERROR(VLOOKUP($A313,[1]Establecimientos!$A$1:$E$175,3,FALSE),0)</f>
        <v>105444-P.S.R. HUINTIL</v>
      </c>
      <c r="C313" s="65" t="str">
        <f>IFERROR(VLOOKUP($A313,[1]Establecimientos!$A$1:$E$175,4,FALSE),0)</f>
        <v>04201-ILLAPEL</v>
      </c>
      <c r="D313" s="66">
        <v>6</v>
      </c>
      <c r="E313" s="66">
        <v>1</v>
      </c>
    </row>
    <row r="314" spans="1:5" x14ac:dyDescent="0.25">
      <c r="A314" s="65" t="s">
        <v>203</v>
      </c>
      <c r="B314" s="65" t="str">
        <f>IFERROR(VLOOKUP($A314,[1]Establecimientos!$A$1:$E$175,3,FALSE),0)</f>
        <v>105444-P.S.R. HUINTIL</v>
      </c>
      <c r="C314" s="65" t="str">
        <f>IFERROR(VLOOKUP($A314,[1]Establecimientos!$A$1:$E$175,4,FALSE),0)</f>
        <v>04201-ILLAPEL</v>
      </c>
      <c r="D314" s="66">
        <v>7</v>
      </c>
      <c r="E314" s="66">
        <v>0</v>
      </c>
    </row>
    <row r="315" spans="1:5" x14ac:dyDescent="0.25">
      <c r="A315" s="65" t="s">
        <v>203</v>
      </c>
      <c r="B315" s="65" t="str">
        <f>IFERROR(VLOOKUP($A315,[1]Establecimientos!$A$1:$E$175,3,FALSE),0)</f>
        <v>105444-P.S.R. HUINTIL</v>
      </c>
      <c r="C315" s="65" t="str">
        <f>IFERROR(VLOOKUP($A315,[1]Establecimientos!$A$1:$E$175,4,FALSE),0)</f>
        <v>04201-ILLAPEL</v>
      </c>
      <c r="D315" s="66">
        <v>8</v>
      </c>
      <c r="E315" s="66">
        <v>1</v>
      </c>
    </row>
    <row r="316" spans="1:5" x14ac:dyDescent="0.25">
      <c r="A316" s="65" t="s">
        <v>203</v>
      </c>
      <c r="B316" s="65" t="str">
        <f>IFERROR(VLOOKUP($A316,[1]Establecimientos!$A$1:$E$175,3,FALSE),0)</f>
        <v>105444-P.S.R. HUINTIL</v>
      </c>
      <c r="C316" s="65" t="str">
        <f>IFERROR(VLOOKUP($A316,[1]Establecimientos!$A$1:$E$175,4,FALSE),0)</f>
        <v>04201-ILLAPEL</v>
      </c>
      <c r="D316" s="66">
        <v>9</v>
      </c>
      <c r="E316" s="66">
        <v>1</v>
      </c>
    </row>
    <row r="317" spans="1:5" x14ac:dyDescent="0.25">
      <c r="A317" s="65" t="s">
        <v>203</v>
      </c>
      <c r="B317" s="65" t="str">
        <f>IFERROR(VLOOKUP($A317,[1]Establecimientos!$A$1:$E$175,3,FALSE),0)</f>
        <v>105444-P.S.R. HUINTIL</v>
      </c>
      <c r="C317" s="65" t="str">
        <f>IFERROR(VLOOKUP($A317,[1]Establecimientos!$A$1:$E$175,4,FALSE),0)</f>
        <v>04201-ILLAPEL</v>
      </c>
      <c r="D317" s="66">
        <v>12</v>
      </c>
      <c r="E317" s="66">
        <v>2</v>
      </c>
    </row>
    <row r="318" spans="1:5" x14ac:dyDescent="0.25">
      <c r="A318" s="65" t="s">
        <v>257</v>
      </c>
      <c r="B318" s="65" t="str">
        <f>IFERROR(VLOOKUP($A318,[1]Establecimientos!$A$1:$E$175,3,FALSE),0)</f>
        <v xml:space="preserve">105452-P.S.R. CUNCUMEN                 </v>
      </c>
      <c r="C318" s="65" t="str">
        <f>IFERROR(VLOOKUP($A318,[1]Establecimientos!$A$1:$E$175,4,FALSE),0)</f>
        <v>04204-SALAMANCA</v>
      </c>
      <c r="D318" s="66">
        <v>10</v>
      </c>
      <c r="E318" s="66">
        <v>1</v>
      </c>
    </row>
    <row r="319" spans="1:5" x14ac:dyDescent="0.25">
      <c r="A319" s="65" t="s">
        <v>216</v>
      </c>
      <c r="B319" s="65" t="str">
        <f>IFERROR(VLOOKUP($A319,[1]Establecimientos!$A$1:$E$175,3,FALSE),0)</f>
        <v>105454-P.S.R. CUNLAGUA</v>
      </c>
      <c r="C319" s="65" t="str">
        <f>IFERROR(VLOOKUP($A319,[1]Establecimientos!$A$1:$E$175,4,FALSE),0)</f>
        <v>04204-SALAMANCA</v>
      </c>
      <c r="D319" s="66">
        <v>1</v>
      </c>
      <c r="E319" s="66">
        <v>1</v>
      </c>
    </row>
    <row r="320" spans="1:5" x14ac:dyDescent="0.25">
      <c r="A320" s="65" t="s">
        <v>216</v>
      </c>
      <c r="B320" s="65" t="str">
        <f>IFERROR(VLOOKUP($A320,[1]Establecimientos!$A$1:$E$175,3,FALSE),0)</f>
        <v>105454-P.S.R. CUNLAGUA</v>
      </c>
      <c r="C320" s="65" t="str">
        <f>IFERROR(VLOOKUP($A320,[1]Establecimientos!$A$1:$E$175,4,FALSE),0)</f>
        <v>04204-SALAMANCA</v>
      </c>
      <c r="D320" s="66">
        <v>2</v>
      </c>
      <c r="E320" s="66">
        <v>0</v>
      </c>
    </row>
    <row r="321" spans="1:5" x14ac:dyDescent="0.25">
      <c r="A321" s="65" t="s">
        <v>216</v>
      </c>
      <c r="B321" s="65" t="str">
        <f>IFERROR(VLOOKUP($A321,[1]Establecimientos!$A$1:$E$175,3,FALSE),0)</f>
        <v>105454-P.S.R. CUNLAGUA</v>
      </c>
      <c r="C321" s="65" t="str">
        <f>IFERROR(VLOOKUP($A321,[1]Establecimientos!$A$1:$E$175,4,FALSE),0)</f>
        <v>04204-SALAMANCA</v>
      </c>
      <c r="D321" s="66">
        <v>3</v>
      </c>
      <c r="E321" s="66">
        <v>1</v>
      </c>
    </row>
    <row r="322" spans="1:5" x14ac:dyDescent="0.25">
      <c r="A322" s="65" t="s">
        <v>216</v>
      </c>
      <c r="B322" s="65" t="str">
        <f>IFERROR(VLOOKUP($A322,[1]Establecimientos!$A$1:$E$175,3,FALSE),0)</f>
        <v>105454-P.S.R. CUNLAGUA</v>
      </c>
      <c r="C322" s="65" t="str">
        <f>IFERROR(VLOOKUP($A322,[1]Establecimientos!$A$1:$E$175,4,FALSE),0)</f>
        <v>04204-SALAMANCA</v>
      </c>
      <c r="D322" s="66">
        <v>6</v>
      </c>
      <c r="E322" s="66">
        <v>1</v>
      </c>
    </row>
    <row r="323" spans="1:5" x14ac:dyDescent="0.25">
      <c r="A323" s="65" t="s">
        <v>216</v>
      </c>
      <c r="B323" s="65" t="str">
        <f>IFERROR(VLOOKUP($A323,[1]Establecimientos!$A$1:$E$175,3,FALSE),0)</f>
        <v>105454-P.S.R. CUNLAGUA</v>
      </c>
      <c r="C323" s="65" t="str">
        <f>IFERROR(VLOOKUP($A323,[1]Establecimientos!$A$1:$E$175,4,FALSE),0)</f>
        <v>04204-SALAMANCA</v>
      </c>
      <c r="D323" s="66">
        <v>9</v>
      </c>
      <c r="E323" s="66">
        <v>2</v>
      </c>
    </row>
    <row r="324" spans="1:5" x14ac:dyDescent="0.25">
      <c r="A324" s="65" t="s">
        <v>216</v>
      </c>
      <c r="B324" s="65" t="str">
        <f>IFERROR(VLOOKUP($A324,[1]Establecimientos!$A$1:$E$175,3,FALSE),0)</f>
        <v>105454-P.S.R. CUNLAGUA</v>
      </c>
      <c r="C324" s="65" t="str">
        <f>IFERROR(VLOOKUP($A324,[1]Establecimientos!$A$1:$E$175,4,FALSE),0)</f>
        <v>04204-SALAMANCA</v>
      </c>
      <c r="D324" s="66">
        <v>11</v>
      </c>
      <c r="E324" s="66">
        <v>1</v>
      </c>
    </row>
    <row r="325" spans="1:5" x14ac:dyDescent="0.25">
      <c r="A325" s="65" t="s">
        <v>233</v>
      </c>
      <c r="B325" s="65" t="str">
        <f>IFERROR(VLOOKUP($A325,[1]Establecimientos!$A$1:$E$175,3,FALSE),0)</f>
        <v>105455-P.S.R. CHILLEPIN</v>
      </c>
      <c r="C325" s="65" t="str">
        <f>IFERROR(VLOOKUP($A325,[1]Establecimientos!$A$1:$E$175,4,FALSE),0)</f>
        <v>04204-SALAMANCA</v>
      </c>
      <c r="D325" s="66">
        <v>4</v>
      </c>
      <c r="E325" s="66">
        <v>0</v>
      </c>
    </row>
    <row r="326" spans="1:5" x14ac:dyDescent="0.25">
      <c r="A326" s="65" t="s">
        <v>233</v>
      </c>
      <c r="B326" s="65" t="str">
        <f>IFERROR(VLOOKUP($A326,[1]Establecimientos!$A$1:$E$175,3,FALSE),0)</f>
        <v>105455-P.S.R. CHILLEPIN</v>
      </c>
      <c r="C326" s="65" t="str">
        <f>IFERROR(VLOOKUP($A326,[1]Establecimientos!$A$1:$E$175,4,FALSE),0)</f>
        <v>04204-SALAMANCA</v>
      </c>
      <c r="D326" s="66">
        <v>12</v>
      </c>
      <c r="E326" s="66">
        <v>1</v>
      </c>
    </row>
    <row r="327" spans="1:5" x14ac:dyDescent="0.25">
      <c r="A327" s="65" t="s">
        <v>234</v>
      </c>
      <c r="B327" s="65" t="str">
        <f>IFERROR(VLOOKUP($A327,[1]Establecimientos!$A$1:$E$175,3,FALSE),0)</f>
        <v>105460-P.S.R. COGOTI 18</v>
      </c>
      <c r="C327" s="65" t="str">
        <f>IFERROR(VLOOKUP($A327,[1]Establecimientos!$A$1:$E$175,4,FALSE),0)</f>
        <v>04302-COMBARBALÁ</v>
      </c>
      <c r="D327" s="66">
        <v>4</v>
      </c>
      <c r="E327" s="66">
        <v>0</v>
      </c>
    </row>
    <row r="328" spans="1:5" x14ac:dyDescent="0.25">
      <c r="A328" s="65" t="s">
        <v>234</v>
      </c>
      <c r="B328" s="65" t="str">
        <f>IFERROR(VLOOKUP($A328,[1]Establecimientos!$A$1:$E$175,3,FALSE),0)</f>
        <v>105460-P.S.R. COGOTI 18</v>
      </c>
      <c r="C328" s="65" t="str">
        <f>IFERROR(VLOOKUP($A328,[1]Establecimientos!$A$1:$E$175,4,FALSE),0)</f>
        <v>04302-COMBARBALÁ</v>
      </c>
      <c r="D328" s="66">
        <v>7</v>
      </c>
      <c r="E328" s="66">
        <v>1</v>
      </c>
    </row>
    <row r="329" spans="1:5" x14ac:dyDescent="0.25">
      <c r="A329" s="65" t="s">
        <v>223</v>
      </c>
      <c r="B329" s="65" t="str">
        <f>IFERROR(VLOOKUP($A329,[1]Establecimientos!$A$1:$E$175,3,FALSE),0)</f>
        <v>105462-P.S.R. EL SAUCE</v>
      </c>
      <c r="C329" s="65" t="str">
        <f>IFERROR(VLOOKUP($A329,[1]Establecimientos!$A$1:$E$175,4,FALSE),0)</f>
        <v>04302-COMBARBALÁ</v>
      </c>
      <c r="D329" s="66">
        <v>1</v>
      </c>
      <c r="E329" s="66">
        <v>1</v>
      </c>
    </row>
    <row r="330" spans="1:5" x14ac:dyDescent="0.25">
      <c r="A330" s="65" t="s">
        <v>223</v>
      </c>
      <c r="B330" s="65" t="str">
        <f>IFERROR(VLOOKUP($A330,[1]Establecimientos!$A$1:$E$175,3,FALSE),0)</f>
        <v>105462-P.S.R. EL SAUCE</v>
      </c>
      <c r="C330" s="65" t="str">
        <f>IFERROR(VLOOKUP($A330,[1]Establecimientos!$A$1:$E$175,4,FALSE),0)</f>
        <v>04302-COMBARBALÁ</v>
      </c>
      <c r="D330" s="66">
        <v>2</v>
      </c>
      <c r="E330" s="66">
        <v>1</v>
      </c>
    </row>
    <row r="331" spans="1:5" x14ac:dyDescent="0.25">
      <c r="A331" s="65" t="s">
        <v>223</v>
      </c>
      <c r="B331" s="65" t="str">
        <f>IFERROR(VLOOKUP($A331,[1]Establecimientos!$A$1:$E$175,3,FALSE),0)</f>
        <v>105462-P.S.R. EL SAUCE</v>
      </c>
      <c r="C331" s="65" t="str">
        <f>IFERROR(VLOOKUP($A331,[1]Establecimientos!$A$1:$E$175,4,FALSE),0)</f>
        <v>04302-COMBARBALÁ</v>
      </c>
      <c r="D331" s="66">
        <v>3</v>
      </c>
      <c r="E331" s="66">
        <v>1</v>
      </c>
    </row>
    <row r="332" spans="1:5" x14ac:dyDescent="0.25">
      <c r="A332" s="65" t="s">
        <v>223</v>
      </c>
      <c r="B332" s="65" t="str">
        <f>IFERROR(VLOOKUP($A332,[1]Establecimientos!$A$1:$E$175,3,FALSE),0)</f>
        <v>105462-P.S.R. EL SAUCE</v>
      </c>
      <c r="C332" s="65" t="str">
        <f>IFERROR(VLOOKUP($A332,[1]Establecimientos!$A$1:$E$175,4,FALSE),0)</f>
        <v>04302-COMBARBALÁ</v>
      </c>
      <c r="D332" s="66">
        <v>5</v>
      </c>
      <c r="E332" s="66">
        <v>1</v>
      </c>
    </row>
    <row r="333" spans="1:5" x14ac:dyDescent="0.25">
      <c r="A333" s="65" t="s">
        <v>223</v>
      </c>
      <c r="B333" s="65" t="str">
        <f>IFERROR(VLOOKUP($A333,[1]Establecimientos!$A$1:$E$175,3,FALSE),0)</f>
        <v>105462-P.S.R. EL SAUCE</v>
      </c>
      <c r="C333" s="65" t="str">
        <f>IFERROR(VLOOKUP($A333,[1]Establecimientos!$A$1:$E$175,4,FALSE),0)</f>
        <v>04302-COMBARBALÁ</v>
      </c>
      <c r="D333" s="66">
        <v>6</v>
      </c>
      <c r="E333" s="66">
        <v>1</v>
      </c>
    </row>
    <row r="334" spans="1:5" x14ac:dyDescent="0.25">
      <c r="A334" s="65" t="s">
        <v>223</v>
      </c>
      <c r="B334" s="65" t="str">
        <f>IFERROR(VLOOKUP($A334,[1]Establecimientos!$A$1:$E$175,3,FALSE),0)</f>
        <v>105462-P.S.R. EL SAUCE</v>
      </c>
      <c r="C334" s="65" t="str">
        <f>IFERROR(VLOOKUP($A334,[1]Establecimientos!$A$1:$E$175,4,FALSE),0)</f>
        <v>04302-COMBARBALÁ</v>
      </c>
      <c r="D334" s="66">
        <v>7</v>
      </c>
      <c r="E334" s="66">
        <v>0</v>
      </c>
    </row>
    <row r="335" spans="1:5" x14ac:dyDescent="0.25">
      <c r="A335" s="65" t="s">
        <v>223</v>
      </c>
      <c r="B335" s="65" t="str">
        <f>IFERROR(VLOOKUP($A335,[1]Establecimientos!$A$1:$E$175,3,FALSE),0)</f>
        <v>105462-P.S.R. EL SAUCE</v>
      </c>
      <c r="C335" s="65" t="str">
        <f>IFERROR(VLOOKUP($A335,[1]Establecimientos!$A$1:$E$175,4,FALSE),0)</f>
        <v>04302-COMBARBALÁ</v>
      </c>
      <c r="D335" s="66">
        <v>9</v>
      </c>
      <c r="E335" s="66">
        <v>1</v>
      </c>
    </row>
    <row r="336" spans="1:5" x14ac:dyDescent="0.25">
      <c r="A336" s="65" t="s">
        <v>223</v>
      </c>
      <c r="B336" s="65" t="str">
        <f>IFERROR(VLOOKUP($A336,[1]Establecimientos!$A$1:$E$175,3,FALSE),0)</f>
        <v>105462-P.S.R. EL SAUCE</v>
      </c>
      <c r="C336" s="65" t="str">
        <f>IFERROR(VLOOKUP($A336,[1]Establecimientos!$A$1:$E$175,4,FALSE),0)</f>
        <v>04302-COMBARBALÁ</v>
      </c>
      <c r="D336" s="66">
        <v>10</v>
      </c>
      <c r="E336" s="66">
        <v>0</v>
      </c>
    </row>
    <row r="337" spans="1:5" x14ac:dyDescent="0.25">
      <c r="A337" s="65" t="s">
        <v>223</v>
      </c>
      <c r="B337" s="65" t="str">
        <f>IFERROR(VLOOKUP($A337,[1]Establecimientos!$A$1:$E$175,3,FALSE),0)</f>
        <v>105462-P.S.R. EL SAUCE</v>
      </c>
      <c r="C337" s="65" t="str">
        <f>IFERROR(VLOOKUP($A337,[1]Establecimientos!$A$1:$E$175,4,FALSE),0)</f>
        <v>04302-COMBARBALÁ</v>
      </c>
      <c r="D337" s="66">
        <v>11</v>
      </c>
      <c r="E337" s="66">
        <v>1</v>
      </c>
    </row>
    <row r="338" spans="1:5" x14ac:dyDescent="0.25">
      <c r="A338" s="65" t="s">
        <v>223</v>
      </c>
      <c r="B338" s="65" t="str">
        <f>IFERROR(VLOOKUP($A338,[1]Establecimientos!$A$1:$E$175,3,FALSE),0)</f>
        <v>105462-P.S.R. EL SAUCE</v>
      </c>
      <c r="C338" s="65" t="str">
        <f>IFERROR(VLOOKUP($A338,[1]Establecimientos!$A$1:$E$175,4,FALSE),0)</f>
        <v>04302-COMBARBALÁ</v>
      </c>
      <c r="D338" s="66">
        <v>12</v>
      </c>
      <c r="E338" s="66">
        <v>1</v>
      </c>
    </row>
    <row r="339" spans="1:5" x14ac:dyDescent="0.25">
      <c r="A339" s="65" t="s">
        <v>204</v>
      </c>
      <c r="B339" s="65" t="str">
        <f>IFERROR(VLOOKUP($A339,[1]Establecimientos!$A$1:$E$175,3,FALSE),0)</f>
        <v>105467-P.S.R. DIAGUITAS</v>
      </c>
      <c r="C339" s="65" t="str">
        <f>IFERROR(VLOOKUP($A339,[1]Establecimientos!$A$1:$E$175,4,FALSE),0)</f>
        <v>04106-VICUÑA</v>
      </c>
      <c r="D339" s="66">
        <v>1</v>
      </c>
      <c r="E339" s="66">
        <v>1</v>
      </c>
    </row>
    <row r="340" spans="1:5" x14ac:dyDescent="0.25">
      <c r="A340" s="65" t="s">
        <v>204</v>
      </c>
      <c r="B340" s="65" t="str">
        <f>IFERROR(VLOOKUP($A340,[1]Establecimientos!$A$1:$E$175,3,FALSE),0)</f>
        <v>105467-P.S.R. DIAGUITAS</v>
      </c>
      <c r="C340" s="65" t="str">
        <f>IFERROR(VLOOKUP($A340,[1]Establecimientos!$A$1:$E$175,4,FALSE),0)</f>
        <v>04106-VICUÑA</v>
      </c>
      <c r="D340" s="66">
        <v>2</v>
      </c>
      <c r="E340" s="66">
        <v>0</v>
      </c>
    </row>
    <row r="341" spans="1:5" x14ac:dyDescent="0.25">
      <c r="A341" s="65" t="s">
        <v>204</v>
      </c>
      <c r="B341" s="65" t="str">
        <f>IFERROR(VLOOKUP($A341,[1]Establecimientos!$A$1:$E$175,3,FALSE),0)</f>
        <v>105467-P.S.R. DIAGUITAS</v>
      </c>
      <c r="C341" s="65" t="str">
        <f>IFERROR(VLOOKUP($A341,[1]Establecimientos!$A$1:$E$175,4,FALSE),0)</f>
        <v>04106-VICUÑA</v>
      </c>
      <c r="D341" s="66">
        <v>3</v>
      </c>
      <c r="E341" s="66">
        <v>0</v>
      </c>
    </row>
    <row r="342" spans="1:5" x14ac:dyDescent="0.25">
      <c r="A342" s="65" t="s">
        <v>204</v>
      </c>
      <c r="B342" s="65" t="str">
        <f>IFERROR(VLOOKUP($A342,[1]Establecimientos!$A$1:$E$175,3,FALSE),0)</f>
        <v>105467-P.S.R. DIAGUITAS</v>
      </c>
      <c r="C342" s="65" t="str">
        <f>IFERROR(VLOOKUP($A342,[1]Establecimientos!$A$1:$E$175,4,FALSE),0)</f>
        <v>04106-VICUÑA</v>
      </c>
      <c r="D342" s="66">
        <v>4</v>
      </c>
      <c r="E342" s="66">
        <v>0</v>
      </c>
    </row>
    <row r="343" spans="1:5" x14ac:dyDescent="0.25">
      <c r="A343" s="65" t="s">
        <v>204</v>
      </c>
      <c r="B343" s="65" t="str">
        <f>IFERROR(VLOOKUP($A343,[1]Establecimientos!$A$1:$E$175,3,FALSE),0)</f>
        <v>105467-P.S.R. DIAGUITAS</v>
      </c>
      <c r="C343" s="65" t="str">
        <f>IFERROR(VLOOKUP($A343,[1]Establecimientos!$A$1:$E$175,4,FALSE),0)</f>
        <v>04106-VICUÑA</v>
      </c>
      <c r="D343" s="66">
        <v>7</v>
      </c>
      <c r="E343" s="66">
        <v>1</v>
      </c>
    </row>
    <row r="344" spans="1:5" x14ac:dyDescent="0.25">
      <c r="A344" s="65" t="s">
        <v>204</v>
      </c>
      <c r="B344" s="65" t="str">
        <f>IFERROR(VLOOKUP($A344,[1]Establecimientos!$A$1:$E$175,3,FALSE),0)</f>
        <v>105467-P.S.R. DIAGUITAS</v>
      </c>
      <c r="C344" s="65" t="str">
        <f>IFERROR(VLOOKUP($A344,[1]Establecimientos!$A$1:$E$175,4,FALSE),0)</f>
        <v>04106-VICUÑA</v>
      </c>
      <c r="D344" s="66">
        <v>9</v>
      </c>
      <c r="E344" s="66">
        <v>2</v>
      </c>
    </row>
    <row r="345" spans="1:5" x14ac:dyDescent="0.25">
      <c r="A345" s="65" t="s">
        <v>204</v>
      </c>
      <c r="B345" s="65" t="str">
        <f>IFERROR(VLOOKUP($A345,[1]Establecimientos!$A$1:$E$175,3,FALSE),0)</f>
        <v>105467-P.S.R. DIAGUITAS</v>
      </c>
      <c r="C345" s="65" t="str">
        <f>IFERROR(VLOOKUP($A345,[1]Establecimientos!$A$1:$E$175,4,FALSE),0)</f>
        <v>04106-VICUÑA</v>
      </c>
      <c r="D345" s="66">
        <v>10</v>
      </c>
      <c r="E345" s="66">
        <v>1</v>
      </c>
    </row>
    <row r="346" spans="1:5" x14ac:dyDescent="0.25">
      <c r="A346" s="65" t="s">
        <v>204</v>
      </c>
      <c r="B346" s="65" t="str">
        <f>IFERROR(VLOOKUP($A346,[1]Establecimientos!$A$1:$E$175,3,FALSE),0)</f>
        <v>105467-P.S.R. DIAGUITAS</v>
      </c>
      <c r="C346" s="65" t="str">
        <f>IFERROR(VLOOKUP($A346,[1]Establecimientos!$A$1:$E$175,4,FALSE),0)</f>
        <v>04106-VICUÑA</v>
      </c>
      <c r="D346" s="66">
        <v>11</v>
      </c>
      <c r="E346" s="66">
        <v>1</v>
      </c>
    </row>
    <row r="347" spans="1:5" x14ac:dyDescent="0.25">
      <c r="A347" s="65" t="s">
        <v>204</v>
      </c>
      <c r="B347" s="65" t="str">
        <f>IFERROR(VLOOKUP($A347,[1]Establecimientos!$A$1:$E$175,3,FALSE),0)</f>
        <v>105467-P.S.R. DIAGUITAS</v>
      </c>
      <c r="C347" s="65" t="str">
        <f>IFERROR(VLOOKUP($A347,[1]Establecimientos!$A$1:$E$175,4,FALSE),0)</f>
        <v>04106-VICUÑA</v>
      </c>
      <c r="D347" s="66">
        <v>12</v>
      </c>
      <c r="E347" s="66">
        <v>1</v>
      </c>
    </row>
    <row r="348" spans="1:5" x14ac:dyDescent="0.25">
      <c r="A348" s="65" t="s">
        <v>205</v>
      </c>
      <c r="B348" s="65" t="str">
        <f>IFERROR(VLOOKUP($A348,[1]Establecimientos!$A$1:$E$175,3,FALSE),0)</f>
        <v xml:space="preserve">105478-P.S.R. CAIMANES                   </v>
      </c>
      <c r="C348" s="65" t="str">
        <f>IFERROR(VLOOKUP($A348,[1]Establecimientos!$A$1:$E$175,4,FALSE),0)</f>
        <v>04203-LOS VILOS</v>
      </c>
      <c r="D348" s="66">
        <v>3</v>
      </c>
      <c r="E348" s="66">
        <v>1</v>
      </c>
    </row>
    <row r="349" spans="1:5" x14ac:dyDescent="0.25">
      <c r="A349" s="65" t="s">
        <v>205</v>
      </c>
      <c r="B349" s="65" t="str">
        <f>IFERROR(VLOOKUP($A349,[1]Establecimientos!$A$1:$E$175,3,FALSE),0)</f>
        <v xml:space="preserve">105478-P.S.R. CAIMANES                   </v>
      </c>
      <c r="C349" s="65" t="str">
        <f>IFERROR(VLOOKUP($A349,[1]Establecimientos!$A$1:$E$175,4,FALSE),0)</f>
        <v>04203-LOS VILOS</v>
      </c>
      <c r="D349" s="66">
        <v>4</v>
      </c>
      <c r="E349" s="66">
        <v>1</v>
      </c>
    </row>
    <row r="350" spans="1:5" x14ac:dyDescent="0.25">
      <c r="A350" s="65" t="s">
        <v>205</v>
      </c>
      <c r="B350" s="65" t="str">
        <f>IFERROR(VLOOKUP($A350,[1]Establecimientos!$A$1:$E$175,3,FALSE),0)</f>
        <v xml:space="preserve">105478-P.S.R. CAIMANES                   </v>
      </c>
      <c r="C350" s="65" t="str">
        <f>IFERROR(VLOOKUP($A350,[1]Establecimientos!$A$1:$E$175,4,FALSE),0)</f>
        <v>04203-LOS VILOS</v>
      </c>
      <c r="D350" s="66">
        <v>8</v>
      </c>
      <c r="E350" s="66">
        <v>1</v>
      </c>
    </row>
    <row r="351" spans="1:5" x14ac:dyDescent="0.25">
      <c r="A351" s="65" t="s">
        <v>205</v>
      </c>
      <c r="B351" s="65" t="str">
        <f>IFERROR(VLOOKUP($A351,[1]Establecimientos!$A$1:$E$175,3,FALSE),0)</f>
        <v xml:space="preserve">105478-P.S.R. CAIMANES                   </v>
      </c>
      <c r="C351" s="65" t="str">
        <f>IFERROR(VLOOKUP($A351,[1]Establecimientos!$A$1:$E$175,4,FALSE),0)</f>
        <v>04203-LOS VILOS</v>
      </c>
      <c r="D351" s="66">
        <v>9</v>
      </c>
      <c r="E351" s="66">
        <v>1</v>
      </c>
    </row>
    <row r="352" spans="1:5" x14ac:dyDescent="0.25">
      <c r="A352" s="65" t="s">
        <v>258</v>
      </c>
      <c r="B352" s="65" t="str">
        <f>IFERROR(VLOOKUP($A352,[1]Establecimientos!$A$1:$E$175,3,FALSE),0)</f>
        <v>105481-P.S.R. TILAMA</v>
      </c>
      <c r="C352" s="65" t="str">
        <f>IFERROR(VLOOKUP($A352,[1]Establecimientos!$A$1:$E$175,4,FALSE),0)</f>
        <v>04203-LOS VILOS</v>
      </c>
      <c r="D352" s="66">
        <v>10</v>
      </c>
      <c r="E352" s="66">
        <v>0</v>
      </c>
    </row>
    <row r="353" spans="1:5" x14ac:dyDescent="0.25">
      <c r="A353" s="65" t="s">
        <v>263</v>
      </c>
      <c r="B353" s="65" t="str">
        <f>IFERROR(VLOOKUP($A353,[1]Establecimientos!$A$1:$E$175,3,FALSE),0)</f>
        <v>105499-P.S.R. LAMBERT</v>
      </c>
      <c r="C353" s="65" t="str">
        <f>IFERROR(VLOOKUP($A353,[1]Establecimientos!$A$1:$E$175,4,FALSE),0)</f>
        <v>04101-LA SERENA</v>
      </c>
      <c r="D353" s="66">
        <v>12</v>
      </c>
      <c r="E353" s="66">
        <v>1</v>
      </c>
    </row>
    <row r="354" spans="1:5" x14ac:dyDescent="0.25">
      <c r="A354" s="65" t="s">
        <v>259</v>
      </c>
      <c r="B354" s="65" t="str">
        <f>IFERROR(VLOOKUP($A354,[1]Establecimientos!$A$1:$E$175,3,FALSE),0)</f>
        <v xml:space="preserve">105500-P.S.R. CALETA HORNOS        </v>
      </c>
      <c r="C354" s="65" t="str">
        <f>IFERROR(VLOOKUP($A354,[1]Establecimientos!$A$1:$E$175,4,FALSE),0)</f>
        <v>04104-LA HIGUERA</v>
      </c>
      <c r="D354" s="66">
        <v>10</v>
      </c>
      <c r="E354" s="66">
        <v>1</v>
      </c>
    </row>
    <row r="355" spans="1:5" x14ac:dyDescent="0.25">
      <c r="A355" s="65" t="s">
        <v>235</v>
      </c>
      <c r="B355" s="65" t="str">
        <f>IFERROR(VLOOKUP($A355,[1]Establecimientos!$A$1:$E$175,3,FALSE),0)</f>
        <v>105505-P.S.R. LOS CHOROS</v>
      </c>
      <c r="C355" s="65" t="str">
        <f>IFERROR(VLOOKUP($A355,[1]Establecimientos!$A$1:$E$175,4,FALSE),0)</f>
        <v>04104-LA HIGUERA</v>
      </c>
      <c r="D355" s="66">
        <v>2</v>
      </c>
      <c r="E355" s="66">
        <v>1</v>
      </c>
    </row>
    <row r="356" spans="1:5" x14ac:dyDescent="0.25">
      <c r="A356" s="65" t="s">
        <v>236</v>
      </c>
      <c r="B356" s="65" t="str">
        <f>IFERROR(VLOOKUP($A356,[1]Establecimientos!$A$1:$E$175,3,FALSE),0)</f>
        <v>105506-P.S.R. EL TRAPICHE</v>
      </c>
      <c r="C356" s="65" t="str">
        <f>IFERROR(VLOOKUP($A356,[1]Establecimientos!$A$1:$E$175,4,FALSE),0)</f>
        <v>04104-LA HIGUERA</v>
      </c>
      <c r="D356" s="66">
        <v>2</v>
      </c>
      <c r="E356" s="66">
        <v>1</v>
      </c>
    </row>
    <row r="357" spans="1:5" x14ac:dyDescent="0.25">
      <c r="A357" s="65" t="s">
        <v>206</v>
      </c>
      <c r="B357" s="65" t="str">
        <f>IFERROR(VLOOKUP($A357,[1]Establecimientos!$A$1:$E$175,3,FALSE),0)</f>
        <v>105510-P.S.R. RECOLETA</v>
      </c>
      <c r="C357" s="65" t="str">
        <f>IFERROR(VLOOKUP($A357,[1]Establecimientos!$A$1:$E$175,4,FALSE),0)</f>
        <v>04301-OVALLE</v>
      </c>
      <c r="D357" s="66">
        <v>1</v>
      </c>
      <c r="E357" s="66">
        <v>0</v>
      </c>
    </row>
    <row r="358" spans="1:5" x14ac:dyDescent="0.25">
      <c r="A358" s="65" t="s">
        <v>206</v>
      </c>
      <c r="B358" s="65" t="str">
        <f>IFERROR(VLOOKUP($A358,[1]Establecimientos!$A$1:$E$175,3,FALSE),0)</f>
        <v>105510-P.S.R. RECOLETA</v>
      </c>
      <c r="C358" s="65" t="str">
        <f>IFERROR(VLOOKUP($A358,[1]Establecimientos!$A$1:$E$175,4,FALSE),0)</f>
        <v>04301-OVALLE</v>
      </c>
      <c r="D358" s="66">
        <v>3</v>
      </c>
      <c r="E358" s="66">
        <v>1</v>
      </c>
    </row>
    <row r="359" spans="1:5" x14ac:dyDescent="0.25">
      <c r="A359" s="65" t="s">
        <v>206</v>
      </c>
      <c r="B359" s="65" t="str">
        <f>IFERROR(VLOOKUP($A359,[1]Establecimientos!$A$1:$E$175,3,FALSE),0)</f>
        <v>105510-P.S.R. RECOLETA</v>
      </c>
      <c r="C359" s="65" t="str">
        <f>IFERROR(VLOOKUP($A359,[1]Establecimientos!$A$1:$E$175,4,FALSE),0)</f>
        <v>04301-OVALLE</v>
      </c>
      <c r="D359" s="66">
        <v>5</v>
      </c>
      <c r="E359" s="66">
        <v>1</v>
      </c>
    </row>
    <row r="360" spans="1:5" x14ac:dyDescent="0.25">
      <c r="A360" s="65" t="s">
        <v>206</v>
      </c>
      <c r="B360" s="65" t="str">
        <f>IFERROR(VLOOKUP($A360,[1]Establecimientos!$A$1:$E$175,3,FALSE),0)</f>
        <v>105510-P.S.R. RECOLETA</v>
      </c>
      <c r="C360" s="65" t="str">
        <f>IFERROR(VLOOKUP($A360,[1]Establecimientos!$A$1:$E$175,4,FALSE),0)</f>
        <v>04301-OVALLE</v>
      </c>
      <c r="D360" s="66">
        <v>9</v>
      </c>
      <c r="E360" s="66">
        <v>1</v>
      </c>
    </row>
    <row r="361" spans="1:5" x14ac:dyDescent="0.25">
      <c r="A361" s="65" t="s">
        <v>206</v>
      </c>
      <c r="B361" s="65" t="str">
        <f>IFERROR(VLOOKUP($A361,[1]Establecimientos!$A$1:$E$175,3,FALSE),0)</f>
        <v>105510-P.S.R. RECOLETA</v>
      </c>
      <c r="C361" s="65" t="str">
        <f>IFERROR(VLOOKUP($A361,[1]Establecimientos!$A$1:$E$175,4,FALSE),0)</f>
        <v>04301-OVALLE</v>
      </c>
      <c r="D361" s="66">
        <v>10</v>
      </c>
      <c r="E361" s="66">
        <v>0</v>
      </c>
    </row>
    <row r="362" spans="1:5" x14ac:dyDescent="0.25">
      <c r="A362" s="65" t="s">
        <v>206</v>
      </c>
      <c r="B362" s="65" t="str">
        <f>IFERROR(VLOOKUP($A362,[1]Establecimientos!$A$1:$E$175,3,FALSE),0)</f>
        <v>105510-P.S.R. RECOLETA</v>
      </c>
      <c r="C362" s="65" t="str">
        <f>IFERROR(VLOOKUP($A362,[1]Establecimientos!$A$1:$E$175,4,FALSE),0)</f>
        <v>04301-OVALLE</v>
      </c>
      <c r="D362" s="66">
        <v>11</v>
      </c>
      <c r="E362" s="66">
        <v>1</v>
      </c>
    </row>
    <row r="363" spans="1:5" x14ac:dyDescent="0.25">
      <c r="A363" s="65" t="s">
        <v>251</v>
      </c>
      <c r="B363" s="65" t="str">
        <f>IFERROR(VLOOKUP($A363,[1]Establecimientos!$A$1:$E$175,3,FALSE),0)</f>
        <v>105722-CECOF SAN JOSE DE LA DEHESA</v>
      </c>
      <c r="C363" s="65" t="str">
        <f>IFERROR(VLOOKUP($A363,[1]Establecimientos!$A$1:$E$175,4,FALSE),0)</f>
        <v>04301-OVALLE</v>
      </c>
      <c r="D363" s="66">
        <v>6</v>
      </c>
      <c r="E363" s="66">
        <v>0</v>
      </c>
    </row>
    <row r="364" spans="1:5" x14ac:dyDescent="0.25">
      <c r="A364" s="65" t="s">
        <v>251</v>
      </c>
      <c r="B364" s="65" t="str">
        <f>IFERROR(VLOOKUP($A364,[1]Establecimientos!$A$1:$E$175,3,FALSE),0)</f>
        <v>105722-CECOF SAN JOSE DE LA DEHESA</v>
      </c>
      <c r="C364" s="65" t="str">
        <f>IFERROR(VLOOKUP($A364,[1]Establecimientos!$A$1:$E$175,4,FALSE),0)</f>
        <v>04301-OVALLE</v>
      </c>
      <c r="D364" s="66">
        <v>7</v>
      </c>
      <c r="E364" s="66">
        <v>3</v>
      </c>
    </row>
    <row r="365" spans="1:5" x14ac:dyDescent="0.25">
      <c r="A365" s="65" t="s">
        <v>251</v>
      </c>
      <c r="B365" s="65" t="str">
        <f>IFERROR(VLOOKUP($A365,[1]Establecimientos!$A$1:$E$175,3,FALSE),0)</f>
        <v>105722-CECOF SAN JOSE DE LA DEHESA</v>
      </c>
      <c r="C365" s="65" t="str">
        <f>IFERROR(VLOOKUP($A365,[1]Establecimientos!$A$1:$E$175,4,FALSE),0)</f>
        <v>04301-OVALLE</v>
      </c>
      <c r="D365" s="66">
        <v>9</v>
      </c>
      <c r="E365" s="66">
        <v>0</v>
      </c>
    </row>
    <row r="366" spans="1:5" x14ac:dyDescent="0.25">
      <c r="A366" s="65" t="s">
        <v>251</v>
      </c>
      <c r="B366" s="65" t="str">
        <f>IFERROR(VLOOKUP($A366,[1]Establecimientos!$A$1:$E$175,3,FALSE),0)</f>
        <v>105722-CECOF SAN JOSE DE LA DEHESA</v>
      </c>
      <c r="C366" s="65" t="str">
        <f>IFERROR(VLOOKUP($A366,[1]Establecimientos!$A$1:$E$175,4,FALSE),0)</f>
        <v>04301-OVALLE</v>
      </c>
      <c r="D366" s="66">
        <v>12</v>
      </c>
      <c r="E366" s="66">
        <v>2</v>
      </c>
    </row>
    <row r="367" spans="1:5" x14ac:dyDescent="0.25">
      <c r="A367" s="65" t="s">
        <v>219</v>
      </c>
      <c r="B367" s="65" t="str">
        <f>IFERROR(VLOOKUP($A367,[1]Establecimientos!$A$1:$E$175,3,FALSE),0)</f>
        <v>105723-CECOF LIMARI</v>
      </c>
      <c r="C367" s="65" t="str">
        <f>IFERROR(VLOOKUP($A367,[1]Establecimientos!$A$1:$E$175,4,FALSE),0)</f>
        <v>04301-OVALLE</v>
      </c>
      <c r="D367" s="66">
        <v>2</v>
      </c>
      <c r="E367" s="66">
        <v>1</v>
      </c>
    </row>
    <row r="368" spans="1:5" x14ac:dyDescent="0.25">
      <c r="A368" s="65" t="s">
        <v>219</v>
      </c>
      <c r="B368" s="65" t="str">
        <f>IFERROR(VLOOKUP($A368,[1]Establecimientos!$A$1:$E$175,3,FALSE),0)</f>
        <v>105723-CECOF LIMARI</v>
      </c>
      <c r="C368" s="65" t="str">
        <f>IFERROR(VLOOKUP($A368,[1]Establecimientos!$A$1:$E$175,4,FALSE),0)</f>
        <v>04301-OVALLE</v>
      </c>
      <c r="D368" s="66">
        <v>3</v>
      </c>
      <c r="E368" s="66">
        <v>1</v>
      </c>
    </row>
    <row r="369" spans="1:5" x14ac:dyDescent="0.25">
      <c r="A369" s="65" t="s">
        <v>219</v>
      </c>
      <c r="B369" s="65" t="str">
        <f>IFERROR(VLOOKUP($A369,[1]Establecimientos!$A$1:$E$175,3,FALSE),0)</f>
        <v>105723-CECOF LIMARI</v>
      </c>
      <c r="C369" s="65" t="str">
        <f>IFERROR(VLOOKUP($A369,[1]Establecimientos!$A$1:$E$175,4,FALSE),0)</f>
        <v>04301-OVALLE</v>
      </c>
      <c r="D369" s="66">
        <v>4</v>
      </c>
      <c r="E369" s="66">
        <v>1</v>
      </c>
    </row>
    <row r="370" spans="1:5" x14ac:dyDescent="0.25">
      <c r="A370" s="65" t="s">
        <v>219</v>
      </c>
      <c r="B370" s="65" t="str">
        <f>IFERROR(VLOOKUP($A370,[1]Establecimientos!$A$1:$E$175,3,FALSE),0)</f>
        <v>105723-CECOF LIMARI</v>
      </c>
      <c r="C370" s="65" t="str">
        <f>IFERROR(VLOOKUP($A370,[1]Establecimientos!$A$1:$E$175,4,FALSE),0)</f>
        <v>04301-OVALLE</v>
      </c>
      <c r="D370" s="66">
        <v>5</v>
      </c>
      <c r="E370" s="66">
        <v>1</v>
      </c>
    </row>
    <row r="371" spans="1:5" x14ac:dyDescent="0.25">
      <c r="A371" s="65" t="s">
        <v>219</v>
      </c>
      <c r="B371" s="65" t="str">
        <f>IFERROR(VLOOKUP($A371,[1]Establecimientos!$A$1:$E$175,3,FALSE),0)</f>
        <v>105723-CECOF LIMARI</v>
      </c>
      <c r="C371" s="65" t="str">
        <f>IFERROR(VLOOKUP($A371,[1]Establecimientos!$A$1:$E$175,4,FALSE),0)</f>
        <v>04301-OVALLE</v>
      </c>
      <c r="D371" s="66">
        <v>6</v>
      </c>
      <c r="E371" s="66">
        <v>1</v>
      </c>
    </row>
    <row r="372" spans="1:5" x14ac:dyDescent="0.25">
      <c r="A372" s="65" t="s">
        <v>219</v>
      </c>
      <c r="B372" s="65" t="str">
        <f>IFERROR(VLOOKUP($A372,[1]Establecimientos!$A$1:$E$175,3,FALSE),0)</f>
        <v>105723-CECOF LIMARI</v>
      </c>
      <c r="C372" s="65" t="str">
        <f>IFERROR(VLOOKUP($A372,[1]Establecimientos!$A$1:$E$175,4,FALSE),0)</f>
        <v>04301-OVALLE</v>
      </c>
      <c r="D372" s="66">
        <v>8</v>
      </c>
      <c r="E372" s="66">
        <v>1</v>
      </c>
    </row>
    <row r="373" spans="1:5" x14ac:dyDescent="0.25">
      <c r="A373" s="65" t="s">
        <v>219</v>
      </c>
      <c r="B373" s="65" t="str">
        <f>IFERROR(VLOOKUP($A373,[1]Establecimientos!$A$1:$E$175,3,FALSE),0)</f>
        <v>105723-CECOF LIMARI</v>
      </c>
      <c r="C373" s="65" t="str">
        <f>IFERROR(VLOOKUP($A373,[1]Establecimientos!$A$1:$E$175,4,FALSE),0)</f>
        <v>04301-OVALLE</v>
      </c>
      <c r="D373" s="66">
        <v>9</v>
      </c>
      <c r="E373" s="66">
        <v>1</v>
      </c>
    </row>
    <row r="374" spans="1:5" x14ac:dyDescent="0.25">
      <c r="A374" s="65" t="s">
        <v>219</v>
      </c>
      <c r="B374" s="65" t="str">
        <f>IFERROR(VLOOKUP($A374,[1]Establecimientos!$A$1:$E$175,3,FALSE),0)</f>
        <v>105723-CECOF LIMARI</v>
      </c>
      <c r="C374" s="65" t="str">
        <f>IFERROR(VLOOKUP($A374,[1]Establecimientos!$A$1:$E$175,4,FALSE),0)</f>
        <v>04301-OVALLE</v>
      </c>
      <c r="D374" s="66">
        <v>10</v>
      </c>
      <c r="E374" s="66">
        <v>0</v>
      </c>
    </row>
    <row r="375" spans="1:5" x14ac:dyDescent="0.25">
      <c r="A375" s="65" t="s">
        <v>219</v>
      </c>
      <c r="B375" s="65" t="str">
        <f>IFERROR(VLOOKUP($A375,[1]Establecimientos!$A$1:$E$175,3,FALSE),0)</f>
        <v>105723-CECOF LIMARI</v>
      </c>
      <c r="C375" s="65" t="str">
        <f>IFERROR(VLOOKUP($A375,[1]Establecimientos!$A$1:$E$175,4,FALSE),0)</f>
        <v>04301-OVALLE</v>
      </c>
      <c r="D375" s="66">
        <v>11</v>
      </c>
      <c r="E375" s="66">
        <v>1</v>
      </c>
    </row>
    <row r="376" spans="1:5" x14ac:dyDescent="0.25">
      <c r="A376" s="65" t="s">
        <v>229</v>
      </c>
      <c r="B376" s="65" t="str">
        <f>IFERROR(VLOOKUP($A376,[1]Establecimientos!$A$1:$E$175,3,FALSE),0)</f>
        <v>200258-CECOF LOS COPIHUES</v>
      </c>
      <c r="C376" s="65" t="str">
        <f>IFERROR(VLOOKUP($A376,[1]Establecimientos!$A$1:$E$175,4,FALSE),0)</f>
        <v>04301-OVALLE</v>
      </c>
      <c r="D376" s="66">
        <v>3</v>
      </c>
      <c r="E376" s="66">
        <v>0</v>
      </c>
    </row>
    <row r="377" spans="1:5" x14ac:dyDescent="0.25">
      <c r="A377" s="65" t="s">
        <v>229</v>
      </c>
      <c r="B377" s="65" t="str">
        <f>IFERROR(VLOOKUP($A377,[1]Establecimientos!$A$1:$E$175,3,FALSE),0)</f>
        <v>200258-CECOF LOS COPIHUES</v>
      </c>
      <c r="C377" s="65" t="str">
        <f>IFERROR(VLOOKUP($A377,[1]Establecimientos!$A$1:$E$175,4,FALSE),0)</f>
        <v>04301-OVALLE</v>
      </c>
      <c r="D377" s="66">
        <v>4</v>
      </c>
      <c r="E377" s="66">
        <v>2</v>
      </c>
    </row>
    <row r="378" spans="1:5" x14ac:dyDescent="0.25">
      <c r="A378" s="65" t="s">
        <v>229</v>
      </c>
      <c r="B378" s="65" t="str">
        <f>IFERROR(VLOOKUP($A378,[1]Establecimientos!$A$1:$E$175,3,FALSE),0)</f>
        <v>200258-CECOF LOS COPIHUES</v>
      </c>
      <c r="C378" s="65" t="str">
        <f>IFERROR(VLOOKUP($A378,[1]Establecimientos!$A$1:$E$175,4,FALSE),0)</f>
        <v>04301-OVALLE</v>
      </c>
      <c r="D378" s="66">
        <v>6</v>
      </c>
      <c r="E378" s="66">
        <v>1</v>
      </c>
    </row>
    <row r="379" spans="1:5" x14ac:dyDescent="0.25">
      <c r="A379" s="65" t="s">
        <v>229</v>
      </c>
      <c r="B379" s="65" t="str">
        <f>IFERROR(VLOOKUP($A379,[1]Establecimientos!$A$1:$E$175,3,FALSE),0)</f>
        <v>200258-CECOF LOS COPIHUES</v>
      </c>
      <c r="C379" s="65" t="str">
        <f>IFERROR(VLOOKUP($A379,[1]Establecimientos!$A$1:$E$175,4,FALSE),0)</f>
        <v>04301-OVALLE</v>
      </c>
      <c r="D379" s="66">
        <v>8</v>
      </c>
      <c r="E379" s="66">
        <v>0</v>
      </c>
    </row>
    <row r="380" spans="1:5" x14ac:dyDescent="0.25">
      <c r="A380" s="65" t="s">
        <v>229</v>
      </c>
      <c r="B380" s="65" t="str">
        <f>IFERROR(VLOOKUP($A380,[1]Establecimientos!$A$1:$E$175,3,FALSE),0)</f>
        <v>200258-CECOF LOS COPIHUES</v>
      </c>
      <c r="C380" s="65" t="str">
        <f>IFERROR(VLOOKUP($A380,[1]Establecimientos!$A$1:$E$175,4,FALSE),0)</f>
        <v>04301-OVALLE</v>
      </c>
      <c r="D380" s="66">
        <v>9</v>
      </c>
      <c r="E380" s="66">
        <v>3</v>
      </c>
    </row>
    <row r="381" spans="1:5" x14ac:dyDescent="0.25">
      <c r="A381" s="65" t="s">
        <v>229</v>
      </c>
      <c r="B381" s="65" t="str">
        <f>IFERROR(VLOOKUP($A381,[1]Establecimientos!$A$1:$E$175,3,FALSE),0)</f>
        <v>200258-CECOF LOS COPIHUES</v>
      </c>
      <c r="C381" s="65" t="str">
        <f>IFERROR(VLOOKUP($A381,[1]Establecimientos!$A$1:$E$175,4,FALSE),0)</f>
        <v>04301-OVALLE</v>
      </c>
      <c r="D381" s="66">
        <v>10</v>
      </c>
      <c r="E381" s="66">
        <v>1</v>
      </c>
    </row>
    <row r="382" spans="1:5" x14ac:dyDescent="0.25">
      <c r="A382" s="65" t="s">
        <v>229</v>
      </c>
      <c r="B382" s="65" t="str">
        <f>IFERROR(VLOOKUP($A382,[1]Establecimientos!$A$1:$E$175,3,FALSE),0)</f>
        <v>200258-CECOF LOS COPIHUES</v>
      </c>
      <c r="C382" s="65" t="str">
        <f>IFERROR(VLOOKUP($A382,[1]Establecimientos!$A$1:$E$175,4,FALSE),0)</f>
        <v>04301-OVALLE</v>
      </c>
      <c r="D382" s="66">
        <v>11</v>
      </c>
      <c r="E382" s="66">
        <v>1</v>
      </c>
    </row>
    <row r="383" spans="1:5" x14ac:dyDescent="0.25">
      <c r="A383" s="65" t="s">
        <v>229</v>
      </c>
      <c r="B383" s="65" t="str">
        <f>IFERROR(VLOOKUP($A383,[1]Establecimientos!$A$1:$E$175,3,FALSE),0)</f>
        <v>200258-CECOF LOS COPIHUES</v>
      </c>
      <c r="C383" s="65" t="str">
        <f>IFERROR(VLOOKUP($A383,[1]Establecimientos!$A$1:$E$175,4,FALSE),0)</f>
        <v>04301-OVALLE</v>
      </c>
      <c r="D383" s="66">
        <v>12</v>
      </c>
      <c r="E383" s="66">
        <v>2</v>
      </c>
    </row>
    <row r="384" spans="1:5" x14ac:dyDescent="0.25">
      <c r="A384" s="65" t="s">
        <v>253</v>
      </c>
      <c r="B384" s="65" t="str">
        <f>IFERROR(VLOOKUP($A384,[1]Establecimientos!$A$1:$E$175,3,FALSE),0)</f>
        <v>200366-CESFAM URBANO II</v>
      </c>
      <c r="C384" s="65" t="str">
        <f>IFERROR(VLOOKUP($A384,[1]Establecimientos!$A$1:$E$175,4,FALSE),0)</f>
        <v>04201-ILLAPEL</v>
      </c>
      <c r="D384" s="66">
        <v>7</v>
      </c>
      <c r="E384" s="66">
        <v>1</v>
      </c>
    </row>
    <row r="385" spans="1:5" x14ac:dyDescent="0.25">
      <c r="A385" s="65" t="s">
        <v>253</v>
      </c>
      <c r="B385" s="65" t="str">
        <f>IFERROR(VLOOKUP($A385,[1]Establecimientos!$A$1:$E$175,3,FALSE),0)</f>
        <v>200366-CESFAM URBANO II</v>
      </c>
      <c r="C385" s="65" t="str">
        <f>IFERROR(VLOOKUP($A385,[1]Establecimientos!$A$1:$E$175,4,FALSE),0)</f>
        <v>04201-ILLAPEL</v>
      </c>
      <c r="D385" s="66">
        <v>10</v>
      </c>
      <c r="E385" s="66">
        <v>1</v>
      </c>
    </row>
    <row r="386" spans="1:5" x14ac:dyDescent="0.25">
      <c r="A386" s="65" t="s">
        <v>253</v>
      </c>
      <c r="B386" s="65" t="str">
        <f>IFERROR(VLOOKUP($A386,[1]Establecimientos!$A$1:$E$175,3,FALSE),0)</f>
        <v>200366-CESFAM URBANO II</v>
      </c>
      <c r="C386" s="65" t="str">
        <f>IFERROR(VLOOKUP($A386,[1]Establecimientos!$A$1:$E$175,4,FALSE),0)</f>
        <v>04201-ILLAPEL</v>
      </c>
      <c r="D386" s="66">
        <v>11</v>
      </c>
      <c r="E386" s="66">
        <v>1</v>
      </c>
    </row>
    <row r="387" spans="1:5" x14ac:dyDescent="0.25">
      <c r="A387" s="65" t="s">
        <v>232</v>
      </c>
      <c r="B387" s="65" t="str">
        <f>IFERROR(VLOOKUP($A387,[1]Establecimientos!$A$1:$E$175,3,FALSE),0)</f>
        <v>200367-CECOF COLONIA LIMARÍ</v>
      </c>
      <c r="C387" s="65" t="str">
        <f>IFERROR(VLOOKUP($A387,[1]Establecimientos!$A$1:$E$175,4,FALSE),0)</f>
        <v>04301-OVALLE</v>
      </c>
      <c r="D387" s="66">
        <v>1</v>
      </c>
      <c r="E387" s="66">
        <v>1</v>
      </c>
    </row>
    <row r="388" spans="1:5" x14ac:dyDescent="0.25">
      <c r="A388" s="65" t="s">
        <v>232</v>
      </c>
      <c r="B388" s="65" t="str">
        <f>IFERROR(VLOOKUP($A388,[1]Establecimientos!$A$1:$E$175,3,FALSE),0)</f>
        <v>200367-CECOF COLONIA LIMARÍ</v>
      </c>
      <c r="C388" s="65" t="str">
        <f>IFERROR(VLOOKUP($A388,[1]Establecimientos!$A$1:$E$175,4,FALSE),0)</f>
        <v>04301-OVALLE</v>
      </c>
      <c r="D388" s="66">
        <v>5</v>
      </c>
      <c r="E388" s="66">
        <v>1</v>
      </c>
    </row>
    <row r="389" spans="1:5" x14ac:dyDescent="0.25">
      <c r="A389" s="65" t="s">
        <v>228</v>
      </c>
      <c r="B389" s="65" t="str">
        <f>IFERROR(VLOOKUP($A389,[1]Establecimientos!$A$1:$E$175,3,FALSE),0)</f>
        <v>200402-CECOF ARCOS DE PINAMAR</v>
      </c>
      <c r="C389" s="65" t="str">
        <f>IFERROR(VLOOKUP($A389,[1]Establecimientos!$A$1:$E$175,4,FALSE),0)</f>
        <v>04101-LA SERENA</v>
      </c>
      <c r="D389" s="66">
        <v>1</v>
      </c>
      <c r="E389" s="66">
        <v>0</v>
      </c>
    </row>
    <row r="390" spans="1:5" x14ac:dyDescent="0.25">
      <c r="A390" s="65" t="s">
        <v>207</v>
      </c>
      <c r="B390" s="65" t="str">
        <f>IFERROR(VLOOKUP($A390,[1]Establecimientos!$A$1:$E$175,3,FALSE),0)</f>
        <v>200494-CESFAM EL SAUCE</v>
      </c>
      <c r="C390" s="65" t="str">
        <f>IFERROR(VLOOKUP($A390,[1]Establecimientos!$A$1:$E$175,4,FALSE),0)</f>
        <v>04102-COQUIMBO</v>
      </c>
      <c r="D390" s="66">
        <v>1</v>
      </c>
      <c r="E390" s="66">
        <v>0</v>
      </c>
    </row>
    <row r="391" spans="1:5" x14ac:dyDescent="0.25">
      <c r="A391" s="65" t="s">
        <v>207</v>
      </c>
      <c r="B391" s="65" t="str">
        <f>IFERROR(VLOOKUP($A391,[1]Establecimientos!$A$1:$E$175,3,FALSE),0)</f>
        <v>200494-CESFAM EL SAUCE</v>
      </c>
      <c r="C391" s="65" t="str">
        <f>IFERROR(VLOOKUP($A391,[1]Establecimientos!$A$1:$E$175,4,FALSE),0)</f>
        <v>04102-COQUIMBO</v>
      </c>
      <c r="D391" s="66">
        <v>2</v>
      </c>
      <c r="E391" s="66">
        <v>1</v>
      </c>
    </row>
    <row r="392" spans="1:5" x14ac:dyDescent="0.25">
      <c r="A392" s="65" t="s">
        <v>207</v>
      </c>
      <c r="B392" s="65" t="str">
        <f>IFERROR(VLOOKUP($A392,[1]Establecimientos!$A$1:$E$175,3,FALSE),0)</f>
        <v>200494-CESFAM EL SAUCE</v>
      </c>
      <c r="C392" s="65" t="str">
        <f>IFERROR(VLOOKUP($A392,[1]Establecimientos!$A$1:$E$175,4,FALSE),0)</f>
        <v>04102-COQUIMBO</v>
      </c>
      <c r="D392" s="66">
        <v>3</v>
      </c>
      <c r="E392" s="66">
        <v>1</v>
      </c>
    </row>
    <row r="393" spans="1:5" x14ac:dyDescent="0.25">
      <c r="A393" s="65" t="s">
        <v>207</v>
      </c>
      <c r="B393" s="65" t="str">
        <f>IFERROR(VLOOKUP($A393,[1]Establecimientos!$A$1:$E$175,3,FALSE),0)</f>
        <v>200494-CESFAM EL SAUCE</v>
      </c>
      <c r="C393" s="65" t="str">
        <f>IFERROR(VLOOKUP($A393,[1]Establecimientos!$A$1:$E$175,4,FALSE),0)</f>
        <v>04102-COQUIMBO</v>
      </c>
      <c r="D393" s="66">
        <v>4</v>
      </c>
      <c r="E393" s="66">
        <v>1</v>
      </c>
    </row>
    <row r="394" spans="1:5" x14ac:dyDescent="0.25">
      <c r="A394" s="65" t="s">
        <v>207</v>
      </c>
      <c r="B394" s="65" t="str">
        <f>IFERROR(VLOOKUP($A394,[1]Establecimientos!$A$1:$E$175,3,FALSE),0)</f>
        <v>200494-CESFAM EL SAUCE</v>
      </c>
      <c r="C394" s="65" t="str">
        <f>IFERROR(VLOOKUP($A394,[1]Establecimientos!$A$1:$E$175,4,FALSE),0)</f>
        <v>04102-COQUIMBO</v>
      </c>
      <c r="D394" s="66">
        <v>5</v>
      </c>
      <c r="E394" s="66">
        <v>1</v>
      </c>
    </row>
    <row r="395" spans="1:5" x14ac:dyDescent="0.25">
      <c r="A395" s="65" t="s">
        <v>207</v>
      </c>
      <c r="B395" s="65" t="str">
        <f>IFERROR(VLOOKUP($A395,[1]Establecimientos!$A$1:$E$175,3,FALSE),0)</f>
        <v>200494-CESFAM EL SAUCE</v>
      </c>
      <c r="C395" s="65" t="str">
        <f>IFERROR(VLOOKUP($A395,[1]Establecimientos!$A$1:$E$175,4,FALSE),0)</f>
        <v>04102-COQUIMBO</v>
      </c>
      <c r="D395" s="66">
        <v>6</v>
      </c>
      <c r="E395" s="66">
        <v>0</v>
      </c>
    </row>
    <row r="396" spans="1:5" x14ac:dyDescent="0.25">
      <c r="A396" s="65" t="s">
        <v>207</v>
      </c>
      <c r="B396" s="65" t="str">
        <f>IFERROR(VLOOKUP($A396,[1]Establecimientos!$A$1:$E$175,3,FALSE),0)</f>
        <v>200494-CESFAM EL SAUCE</v>
      </c>
      <c r="C396" s="65" t="str">
        <f>IFERROR(VLOOKUP($A396,[1]Establecimientos!$A$1:$E$175,4,FALSE),0)</f>
        <v>04102-COQUIMBO</v>
      </c>
      <c r="D396" s="66">
        <v>7</v>
      </c>
      <c r="E396" s="66">
        <v>1</v>
      </c>
    </row>
    <row r="397" spans="1:5" x14ac:dyDescent="0.25">
      <c r="A397" s="65" t="s">
        <v>207</v>
      </c>
      <c r="B397" s="65" t="str">
        <f>IFERROR(VLOOKUP($A397,[1]Establecimientos!$A$1:$E$175,3,FALSE),0)</f>
        <v>200494-CESFAM EL SAUCE</v>
      </c>
      <c r="C397" s="65" t="str">
        <f>IFERROR(VLOOKUP($A397,[1]Establecimientos!$A$1:$E$175,4,FALSE),0)</f>
        <v>04102-COQUIMBO</v>
      </c>
      <c r="D397" s="66">
        <v>9</v>
      </c>
      <c r="E397" s="66">
        <v>1</v>
      </c>
    </row>
    <row r="398" spans="1:5" x14ac:dyDescent="0.25">
      <c r="A398" s="65" t="s">
        <v>207</v>
      </c>
      <c r="B398" s="65" t="str">
        <f>IFERROR(VLOOKUP($A398,[1]Establecimientos!$A$1:$E$175,3,FALSE),0)</f>
        <v>200494-CESFAM EL SAUCE</v>
      </c>
      <c r="C398" s="65" t="str">
        <f>IFERROR(VLOOKUP($A398,[1]Establecimientos!$A$1:$E$175,4,FALSE),0)</f>
        <v>04102-COQUIMBO</v>
      </c>
      <c r="D398" s="66">
        <v>10</v>
      </c>
      <c r="E398" s="66">
        <v>1</v>
      </c>
    </row>
    <row r="399" spans="1:5" x14ac:dyDescent="0.25">
      <c r="A399" s="65" t="s">
        <v>207</v>
      </c>
      <c r="B399" s="65" t="str">
        <f>IFERROR(VLOOKUP($A399,[1]Establecimientos!$A$1:$E$175,3,FALSE),0)</f>
        <v>200494-CESFAM EL SAUCE</v>
      </c>
      <c r="C399" s="65" t="str">
        <f>IFERROR(VLOOKUP($A399,[1]Establecimientos!$A$1:$E$175,4,FALSE),0)</f>
        <v>04102-COQUIMBO</v>
      </c>
      <c r="D399" s="66">
        <v>11</v>
      </c>
      <c r="E399" s="66">
        <v>1</v>
      </c>
    </row>
    <row r="400" spans="1:5" x14ac:dyDescent="0.25">
      <c r="A400" s="65" t="s">
        <v>207</v>
      </c>
      <c r="B400" s="65" t="str">
        <f>IFERROR(VLOOKUP($A400,[1]Establecimientos!$A$1:$E$175,3,FALSE),0)</f>
        <v>200494-CESFAM EL SAUCE</v>
      </c>
      <c r="C400" s="65" t="str">
        <f>IFERROR(VLOOKUP($A400,[1]Establecimientos!$A$1:$E$175,4,FALSE),0)</f>
        <v>04102-COQUIMBO</v>
      </c>
      <c r="D400" s="66">
        <v>12</v>
      </c>
      <c r="E400" s="66">
        <v>1</v>
      </c>
    </row>
    <row r="401" spans="1:5" x14ac:dyDescent="0.25">
      <c r="A401" s="65" t="s">
        <v>208</v>
      </c>
      <c r="B401" s="65" t="str">
        <f>IFERROR(VLOOKUP($A401,[1]Establecimientos!$A$1:$E$175,3,FALSE),0)</f>
        <v>200499-CESFAM PAN DE AZÚCAR</v>
      </c>
      <c r="C401" s="65" t="str">
        <f>IFERROR(VLOOKUP($A401,[1]Establecimientos!$A$1:$E$175,4,FALSE),0)</f>
        <v>04102-COQUIMBO</v>
      </c>
      <c r="D401" s="66">
        <v>1</v>
      </c>
      <c r="E401" s="66">
        <v>1</v>
      </c>
    </row>
    <row r="402" spans="1:5" x14ac:dyDescent="0.25">
      <c r="A402" s="65" t="s">
        <v>208</v>
      </c>
      <c r="B402" s="65" t="str">
        <f>IFERROR(VLOOKUP($A402,[1]Establecimientos!$A$1:$E$175,3,FALSE),0)</f>
        <v>200499-CESFAM PAN DE AZÚCAR</v>
      </c>
      <c r="C402" s="65" t="str">
        <f>IFERROR(VLOOKUP($A402,[1]Establecimientos!$A$1:$E$175,4,FALSE),0)</f>
        <v>04102-COQUIMBO</v>
      </c>
      <c r="D402" s="66">
        <v>2</v>
      </c>
      <c r="E402" s="66">
        <v>1</v>
      </c>
    </row>
    <row r="403" spans="1:5" x14ac:dyDescent="0.25">
      <c r="A403" s="65" t="s">
        <v>208</v>
      </c>
      <c r="B403" s="65" t="str">
        <f>IFERROR(VLOOKUP($A403,[1]Establecimientos!$A$1:$E$175,3,FALSE),0)</f>
        <v>200499-CESFAM PAN DE AZÚCAR</v>
      </c>
      <c r="C403" s="65" t="str">
        <f>IFERROR(VLOOKUP($A403,[1]Establecimientos!$A$1:$E$175,4,FALSE),0)</f>
        <v>04102-COQUIMBO</v>
      </c>
      <c r="D403" s="66">
        <v>3</v>
      </c>
      <c r="E403" s="66">
        <v>1</v>
      </c>
    </row>
    <row r="404" spans="1:5" x14ac:dyDescent="0.25">
      <c r="A404" s="65" t="s">
        <v>208</v>
      </c>
      <c r="B404" s="65" t="str">
        <f>IFERROR(VLOOKUP($A404,[1]Establecimientos!$A$1:$E$175,3,FALSE),0)</f>
        <v>200499-CESFAM PAN DE AZÚCAR</v>
      </c>
      <c r="C404" s="65" t="str">
        <f>IFERROR(VLOOKUP($A404,[1]Establecimientos!$A$1:$E$175,4,FALSE),0)</f>
        <v>04102-COQUIMBO</v>
      </c>
      <c r="D404" s="66">
        <v>4</v>
      </c>
      <c r="E404" s="66">
        <v>1</v>
      </c>
    </row>
    <row r="405" spans="1:5" x14ac:dyDescent="0.25">
      <c r="A405" s="65" t="s">
        <v>208</v>
      </c>
      <c r="B405" s="65" t="str">
        <f>IFERROR(VLOOKUP($A405,[1]Establecimientos!$A$1:$E$175,3,FALSE),0)</f>
        <v>200499-CESFAM PAN DE AZÚCAR</v>
      </c>
      <c r="C405" s="65" t="str">
        <f>IFERROR(VLOOKUP($A405,[1]Establecimientos!$A$1:$E$175,4,FALSE),0)</f>
        <v>04102-COQUIMBO</v>
      </c>
      <c r="D405" s="66">
        <v>5</v>
      </c>
      <c r="E405" s="66">
        <v>1</v>
      </c>
    </row>
    <row r="406" spans="1:5" x14ac:dyDescent="0.25">
      <c r="A406" s="65" t="s">
        <v>208</v>
      </c>
      <c r="B406" s="65" t="str">
        <f>IFERROR(VLOOKUP($A406,[1]Establecimientos!$A$1:$E$175,3,FALSE),0)</f>
        <v>200499-CESFAM PAN DE AZÚCAR</v>
      </c>
      <c r="C406" s="65" t="str">
        <f>IFERROR(VLOOKUP($A406,[1]Establecimientos!$A$1:$E$175,4,FALSE),0)</f>
        <v>04102-COQUIMBO</v>
      </c>
      <c r="D406" s="66">
        <v>6</v>
      </c>
      <c r="E406" s="66">
        <v>1</v>
      </c>
    </row>
    <row r="407" spans="1:5" x14ac:dyDescent="0.25">
      <c r="A407" s="65" t="s">
        <v>208</v>
      </c>
      <c r="B407" s="65" t="str">
        <f>IFERROR(VLOOKUP($A407,[1]Establecimientos!$A$1:$E$175,3,FALSE),0)</f>
        <v>200499-CESFAM PAN DE AZÚCAR</v>
      </c>
      <c r="C407" s="65" t="str">
        <f>IFERROR(VLOOKUP($A407,[1]Establecimientos!$A$1:$E$175,4,FALSE),0)</f>
        <v>04102-COQUIMBO</v>
      </c>
      <c r="D407" s="66">
        <v>7</v>
      </c>
      <c r="E407" s="66">
        <v>1</v>
      </c>
    </row>
    <row r="408" spans="1:5" x14ac:dyDescent="0.25">
      <c r="A408" s="65" t="s">
        <v>208</v>
      </c>
      <c r="B408" s="65" t="str">
        <f>IFERROR(VLOOKUP($A408,[1]Establecimientos!$A$1:$E$175,3,FALSE),0)</f>
        <v>200499-CESFAM PAN DE AZÚCAR</v>
      </c>
      <c r="C408" s="65" t="str">
        <f>IFERROR(VLOOKUP($A408,[1]Establecimientos!$A$1:$E$175,4,FALSE),0)</f>
        <v>04102-COQUIMBO</v>
      </c>
      <c r="D408" s="66">
        <v>8</v>
      </c>
      <c r="E408" s="66">
        <v>1</v>
      </c>
    </row>
    <row r="409" spans="1:5" x14ac:dyDescent="0.25">
      <c r="A409" s="65" t="s">
        <v>208</v>
      </c>
      <c r="B409" s="65" t="str">
        <f>IFERROR(VLOOKUP($A409,[1]Establecimientos!$A$1:$E$175,3,FALSE),0)</f>
        <v>200499-CESFAM PAN DE AZÚCAR</v>
      </c>
      <c r="C409" s="65" t="str">
        <f>IFERROR(VLOOKUP($A409,[1]Establecimientos!$A$1:$E$175,4,FALSE),0)</f>
        <v>04102-COQUIMBO</v>
      </c>
      <c r="D409" s="66">
        <v>9</v>
      </c>
      <c r="E409" s="66">
        <v>1</v>
      </c>
    </row>
    <row r="410" spans="1:5" x14ac:dyDescent="0.25">
      <c r="A410" s="65" t="s">
        <v>208</v>
      </c>
      <c r="B410" s="65" t="str">
        <f>IFERROR(VLOOKUP($A410,[1]Establecimientos!$A$1:$E$175,3,FALSE),0)</f>
        <v>200499-CESFAM PAN DE AZÚCAR</v>
      </c>
      <c r="C410" s="65" t="str">
        <f>IFERROR(VLOOKUP($A410,[1]Establecimientos!$A$1:$E$175,4,FALSE),0)</f>
        <v>04102-COQUIMBO</v>
      </c>
      <c r="D410" s="66">
        <v>10</v>
      </c>
      <c r="E410" s="66">
        <v>1</v>
      </c>
    </row>
    <row r="411" spans="1:5" x14ac:dyDescent="0.25">
      <c r="A411" s="65" t="s">
        <v>208</v>
      </c>
      <c r="B411" s="65" t="str">
        <f>IFERROR(VLOOKUP($A411,[1]Establecimientos!$A$1:$E$175,3,FALSE),0)</f>
        <v>200499-CESFAM PAN DE AZÚCAR</v>
      </c>
      <c r="C411" s="65" t="str">
        <f>IFERROR(VLOOKUP($A411,[1]Establecimientos!$A$1:$E$175,4,FALSE),0)</f>
        <v>04102-COQUIMBO</v>
      </c>
      <c r="D411" s="66">
        <v>11</v>
      </c>
      <c r="E411" s="66">
        <v>1</v>
      </c>
    </row>
    <row r="412" spans="1:5" x14ac:dyDescent="0.25">
      <c r="A412" s="65" t="s">
        <v>208</v>
      </c>
      <c r="B412" s="65" t="str">
        <f>IFERROR(VLOOKUP($A412,[1]Establecimientos!$A$1:$E$175,3,FALSE),0)</f>
        <v>200499-CESFAM PAN DE AZÚCAR</v>
      </c>
      <c r="C412" s="65" t="str">
        <f>IFERROR(VLOOKUP($A412,[1]Establecimientos!$A$1:$E$175,4,FALSE),0)</f>
        <v>04102-COQUIMBO</v>
      </c>
      <c r="D412" s="66">
        <v>12</v>
      </c>
      <c r="E412" s="66">
        <v>1</v>
      </c>
    </row>
    <row r="413" spans="1:5" x14ac:dyDescent="0.25">
      <c r="A413" s="65" t="s">
        <v>217</v>
      </c>
      <c r="B413" s="65" t="str">
        <f>IFERROR(VLOOKUP($A413,[1]Establecimientos!$A$1:$E$175,3,FALSE),0)</f>
        <v>200538-CESFAM SAN ISIDRO CALINGASTA</v>
      </c>
      <c r="C413" s="65" t="str">
        <f>IFERROR(VLOOKUP($A413,[1]Establecimientos!$A$1:$E$175,4,FALSE),0)</f>
        <v>04106-VICUÑA</v>
      </c>
      <c r="D413" s="66">
        <v>1</v>
      </c>
      <c r="E413" s="66">
        <v>1</v>
      </c>
    </row>
    <row r="414" spans="1:5" x14ac:dyDescent="0.25">
      <c r="A414" s="65" t="s">
        <v>217</v>
      </c>
      <c r="B414" s="65" t="str">
        <f>IFERROR(VLOOKUP($A414,[1]Establecimientos!$A$1:$E$175,3,FALSE),0)</f>
        <v>200538-CESFAM SAN ISIDRO CALINGASTA</v>
      </c>
      <c r="C414" s="65" t="str">
        <f>IFERROR(VLOOKUP($A414,[1]Establecimientos!$A$1:$E$175,4,FALSE),0)</f>
        <v>04106-VICUÑA</v>
      </c>
      <c r="D414" s="66">
        <v>2</v>
      </c>
      <c r="E414" s="66">
        <v>1</v>
      </c>
    </row>
    <row r="415" spans="1:5" x14ac:dyDescent="0.25">
      <c r="A415" s="65" t="s">
        <v>217</v>
      </c>
      <c r="B415" s="65" t="str">
        <f>IFERROR(VLOOKUP($A415,[1]Establecimientos!$A$1:$E$175,3,FALSE),0)</f>
        <v>200538-CESFAM SAN ISIDRO CALINGASTA</v>
      </c>
      <c r="C415" s="65" t="str">
        <f>IFERROR(VLOOKUP($A415,[1]Establecimientos!$A$1:$E$175,4,FALSE),0)</f>
        <v>04106-VICUÑA</v>
      </c>
      <c r="D415" s="66">
        <v>3</v>
      </c>
      <c r="E415" s="66">
        <v>1</v>
      </c>
    </row>
    <row r="416" spans="1:5" x14ac:dyDescent="0.25">
      <c r="A416" s="65" t="s">
        <v>217</v>
      </c>
      <c r="B416" s="65" t="str">
        <f>IFERROR(VLOOKUP($A416,[1]Establecimientos!$A$1:$E$175,3,FALSE),0)</f>
        <v>200538-CESFAM SAN ISIDRO CALINGASTA</v>
      </c>
      <c r="C416" s="65" t="str">
        <f>IFERROR(VLOOKUP($A416,[1]Establecimientos!$A$1:$E$175,4,FALSE),0)</f>
        <v>04106-VICUÑA</v>
      </c>
      <c r="D416" s="66">
        <v>4</v>
      </c>
      <c r="E416" s="66">
        <v>1</v>
      </c>
    </row>
    <row r="417" spans="1:5" x14ac:dyDescent="0.25">
      <c r="A417" s="65" t="s">
        <v>217</v>
      </c>
      <c r="B417" s="65" t="str">
        <f>IFERROR(VLOOKUP($A417,[1]Establecimientos!$A$1:$E$175,3,FALSE),0)</f>
        <v>200538-CESFAM SAN ISIDRO CALINGASTA</v>
      </c>
      <c r="C417" s="65" t="str">
        <f>IFERROR(VLOOKUP($A417,[1]Establecimientos!$A$1:$E$175,4,FALSE),0)</f>
        <v>04106-VICUÑA</v>
      </c>
      <c r="D417" s="66">
        <v>5</v>
      </c>
      <c r="E417" s="66">
        <v>1</v>
      </c>
    </row>
    <row r="418" spans="1:5" x14ac:dyDescent="0.25">
      <c r="A418" s="65" t="s">
        <v>217</v>
      </c>
      <c r="B418" s="65" t="str">
        <f>IFERROR(VLOOKUP($A418,[1]Establecimientos!$A$1:$E$175,3,FALSE),0)</f>
        <v>200538-CESFAM SAN ISIDRO CALINGASTA</v>
      </c>
      <c r="C418" s="65" t="str">
        <f>IFERROR(VLOOKUP($A418,[1]Establecimientos!$A$1:$E$175,4,FALSE),0)</f>
        <v>04106-VICUÑA</v>
      </c>
      <c r="D418" s="66">
        <v>6</v>
      </c>
      <c r="E418" s="66">
        <v>1</v>
      </c>
    </row>
    <row r="419" spans="1:5" x14ac:dyDescent="0.25">
      <c r="A419" s="65" t="s">
        <v>217</v>
      </c>
      <c r="B419" s="65" t="str">
        <f>IFERROR(VLOOKUP($A419,[1]Establecimientos!$A$1:$E$175,3,FALSE),0)</f>
        <v>200538-CESFAM SAN ISIDRO CALINGASTA</v>
      </c>
      <c r="C419" s="65" t="str">
        <f>IFERROR(VLOOKUP($A419,[1]Establecimientos!$A$1:$E$175,4,FALSE),0)</f>
        <v>04106-VICUÑA</v>
      </c>
      <c r="D419" s="66">
        <v>7</v>
      </c>
      <c r="E419" s="66">
        <v>1</v>
      </c>
    </row>
    <row r="420" spans="1:5" x14ac:dyDescent="0.25">
      <c r="A420" s="65" t="s">
        <v>217</v>
      </c>
      <c r="B420" s="65" t="str">
        <f>IFERROR(VLOOKUP($A420,[1]Establecimientos!$A$1:$E$175,3,FALSE),0)</f>
        <v>200538-CESFAM SAN ISIDRO CALINGASTA</v>
      </c>
      <c r="C420" s="65" t="str">
        <f>IFERROR(VLOOKUP($A420,[1]Establecimientos!$A$1:$E$175,4,FALSE),0)</f>
        <v>04106-VICUÑA</v>
      </c>
      <c r="D420" s="66">
        <v>9</v>
      </c>
      <c r="E420" s="66">
        <v>0</v>
      </c>
    </row>
    <row r="421" spans="1:5" x14ac:dyDescent="0.25">
      <c r="A421" s="65" t="s">
        <v>217</v>
      </c>
      <c r="B421" s="65" t="str">
        <f>IFERROR(VLOOKUP($A421,[1]Establecimientos!$A$1:$E$175,3,FALSE),0)</f>
        <v>200538-CESFAM SAN ISIDRO CALINGASTA</v>
      </c>
      <c r="C421" s="65" t="str">
        <f>IFERROR(VLOOKUP($A421,[1]Establecimientos!$A$1:$E$175,4,FALSE),0)</f>
        <v>04106-VICUÑA</v>
      </c>
      <c r="D421" s="66">
        <v>10</v>
      </c>
      <c r="E421" s="66">
        <v>1</v>
      </c>
    </row>
    <row r="422" spans="1:5" x14ac:dyDescent="0.25">
      <c r="A422" s="65" t="s">
        <v>217</v>
      </c>
      <c r="B422" s="65" t="str">
        <f>IFERROR(VLOOKUP($A422,[1]Establecimientos!$A$1:$E$175,3,FALSE),0)</f>
        <v>200538-CESFAM SAN ISIDRO CALINGASTA</v>
      </c>
      <c r="C422" s="65" t="str">
        <f>IFERROR(VLOOKUP($A422,[1]Establecimientos!$A$1:$E$175,4,FALSE),0)</f>
        <v>04106-VICUÑA</v>
      </c>
      <c r="D422" s="66">
        <v>11</v>
      </c>
      <c r="E422" s="66">
        <v>1</v>
      </c>
    </row>
    <row r="423" spans="1:5" x14ac:dyDescent="0.25">
      <c r="A423" s="65" t="s">
        <v>217</v>
      </c>
      <c r="B423" s="65" t="str">
        <f>IFERROR(VLOOKUP($A423,[1]Establecimientos!$A$1:$E$175,3,FALSE),0)</f>
        <v>200538-CESFAM SAN ISIDRO CALINGASTA</v>
      </c>
      <c r="C423" s="65" t="str">
        <f>IFERROR(VLOOKUP($A423,[1]Establecimientos!$A$1:$E$175,4,FALSE),0)</f>
        <v>04106-VICUÑA</v>
      </c>
      <c r="D423" s="66">
        <v>12</v>
      </c>
      <c r="E423" s="66">
        <v>1</v>
      </c>
    </row>
    <row r="424" spans="1:5" x14ac:dyDescent="0.25">
      <c r="A424" s="65" t="s">
        <v>209</v>
      </c>
      <c r="B424" s="65" t="str">
        <f>IFERROR(VLOOKUP($A424,[1]Establecimientos!$A$1:$E$175,3,FALSE),0)</f>
        <v>200569-CESFAM FRAY JORGE</v>
      </c>
      <c r="C424" s="65" t="str">
        <f>IFERROR(VLOOKUP($A424,[1]Establecimientos!$A$1:$E$175,4,FALSE),0)</f>
        <v>04301-OVALLE</v>
      </c>
      <c r="D424" s="66">
        <v>1</v>
      </c>
      <c r="E424" s="66">
        <v>1</v>
      </c>
    </row>
    <row r="425" spans="1:5" x14ac:dyDescent="0.25">
      <c r="A425" s="65" t="s">
        <v>209</v>
      </c>
      <c r="B425" s="65" t="str">
        <f>IFERROR(VLOOKUP($A425,[1]Establecimientos!$A$1:$E$175,3,FALSE),0)</f>
        <v>200569-CESFAM FRAY JORGE</v>
      </c>
      <c r="C425" s="65" t="str">
        <f>IFERROR(VLOOKUP($A425,[1]Establecimientos!$A$1:$E$175,4,FALSE),0)</f>
        <v>04301-OVALLE</v>
      </c>
      <c r="D425" s="66">
        <v>2</v>
      </c>
      <c r="E425" s="66">
        <v>1</v>
      </c>
    </row>
    <row r="426" spans="1:5" x14ac:dyDescent="0.25">
      <c r="A426" s="65" t="s">
        <v>209</v>
      </c>
      <c r="B426" s="65" t="str">
        <f>IFERROR(VLOOKUP($A426,[1]Establecimientos!$A$1:$E$175,3,FALSE),0)</f>
        <v>200569-CESFAM FRAY JORGE</v>
      </c>
      <c r="C426" s="65" t="str">
        <f>IFERROR(VLOOKUP($A426,[1]Establecimientos!$A$1:$E$175,4,FALSE),0)</f>
        <v>04301-OVALLE</v>
      </c>
      <c r="D426" s="66">
        <v>3</v>
      </c>
      <c r="E426" s="66">
        <v>0</v>
      </c>
    </row>
    <row r="427" spans="1:5" x14ac:dyDescent="0.25">
      <c r="A427" s="65" t="s">
        <v>209</v>
      </c>
      <c r="B427" s="65" t="str">
        <f>IFERROR(VLOOKUP($A427,[1]Establecimientos!$A$1:$E$175,3,FALSE),0)</f>
        <v>200569-CESFAM FRAY JORGE</v>
      </c>
      <c r="C427" s="65" t="str">
        <f>IFERROR(VLOOKUP($A427,[1]Establecimientos!$A$1:$E$175,4,FALSE),0)</f>
        <v>04301-OVALLE</v>
      </c>
      <c r="D427" s="66">
        <v>5</v>
      </c>
      <c r="E427" s="66">
        <v>3</v>
      </c>
    </row>
    <row r="428" spans="1:5" x14ac:dyDescent="0.25">
      <c r="A428" s="65" t="s">
        <v>209</v>
      </c>
      <c r="B428" s="65" t="str">
        <f>IFERROR(VLOOKUP($A428,[1]Establecimientos!$A$1:$E$175,3,FALSE),0)</f>
        <v>200569-CESFAM FRAY JORGE</v>
      </c>
      <c r="C428" s="65" t="str">
        <f>IFERROR(VLOOKUP($A428,[1]Establecimientos!$A$1:$E$175,4,FALSE),0)</f>
        <v>04301-OVALLE</v>
      </c>
      <c r="D428" s="66">
        <v>6</v>
      </c>
      <c r="E428" s="66">
        <v>1</v>
      </c>
    </row>
    <row r="429" spans="1:5" x14ac:dyDescent="0.25">
      <c r="A429" s="65" t="s">
        <v>209</v>
      </c>
      <c r="B429" s="65" t="str">
        <f>IFERROR(VLOOKUP($A429,[1]Establecimientos!$A$1:$E$175,3,FALSE),0)</f>
        <v>200569-CESFAM FRAY JORGE</v>
      </c>
      <c r="C429" s="65" t="str">
        <f>IFERROR(VLOOKUP($A429,[1]Establecimientos!$A$1:$E$175,4,FALSE),0)</f>
        <v>04301-OVALLE</v>
      </c>
      <c r="D429" s="66">
        <v>7</v>
      </c>
      <c r="E429" s="66">
        <v>0</v>
      </c>
    </row>
    <row r="430" spans="1:5" x14ac:dyDescent="0.25">
      <c r="A430" s="65" t="s">
        <v>209</v>
      </c>
      <c r="B430" s="65" t="str">
        <f>IFERROR(VLOOKUP($A430,[1]Establecimientos!$A$1:$E$175,3,FALSE),0)</f>
        <v>200569-CESFAM FRAY JORGE</v>
      </c>
      <c r="C430" s="65" t="str">
        <f>IFERROR(VLOOKUP($A430,[1]Establecimientos!$A$1:$E$175,4,FALSE),0)</f>
        <v>04301-OVALLE</v>
      </c>
      <c r="D430" s="66">
        <v>8</v>
      </c>
      <c r="E430" s="66">
        <v>0</v>
      </c>
    </row>
    <row r="431" spans="1:5" x14ac:dyDescent="0.25">
      <c r="A431" s="65" t="s">
        <v>209</v>
      </c>
      <c r="B431" s="65" t="str">
        <f>IFERROR(VLOOKUP($A431,[1]Establecimientos!$A$1:$E$175,3,FALSE),0)</f>
        <v>200569-CESFAM FRAY JORGE</v>
      </c>
      <c r="C431" s="65" t="str">
        <f>IFERROR(VLOOKUP($A431,[1]Establecimientos!$A$1:$E$175,4,FALSE),0)</f>
        <v>04301-OVALLE</v>
      </c>
      <c r="D431" s="66">
        <v>9</v>
      </c>
      <c r="E431" s="66">
        <v>1</v>
      </c>
    </row>
    <row r="432" spans="1:5" x14ac:dyDescent="0.25">
      <c r="A432" s="65" t="s">
        <v>209</v>
      </c>
      <c r="B432" s="65" t="str">
        <f>IFERROR(VLOOKUP($A432,[1]Establecimientos!$A$1:$E$175,3,FALSE),0)</f>
        <v>200569-CESFAM FRAY JORGE</v>
      </c>
      <c r="C432" s="65" t="str">
        <f>IFERROR(VLOOKUP($A432,[1]Establecimientos!$A$1:$E$175,4,FALSE),0)</f>
        <v>04301-OVALLE</v>
      </c>
      <c r="D432" s="66">
        <v>10</v>
      </c>
      <c r="E432" s="66">
        <v>0</v>
      </c>
    </row>
    <row r="433" spans="1:5" x14ac:dyDescent="0.25">
      <c r="A433" s="65" t="s">
        <v>209</v>
      </c>
      <c r="B433" s="65" t="str">
        <f>IFERROR(VLOOKUP($A433,[1]Establecimientos!$A$1:$E$175,3,FALSE),0)</f>
        <v>200569-CESFAM FRAY JORGE</v>
      </c>
      <c r="C433" s="65" t="str">
        <f>IFERROR(VLOOKUP($A433,[1]Establecimientos!$A$1:$E$175,4,FALSE),0)</f>
        <v>04301-OVALLE</v>
      </c>
      <c r="D433" s="66">
        <v>11</v>
      </c>
      <c r="E433" s="66">
        <v>0</v>
      </c>
    </row>
    <row r="434" spans="1:5" x14ac:dyDescent="0.25">
      <c r="A434" s="65" t="s">
        <v>209</v>
      </c>
      <c r="B434" s="65" t="str">
        <f>IFERROR(VLOOKUP($A434,[1]Establecimientos!$A$1:$E$175,3,FALSE),0)</f>
        <v>200569-CESFAM FRAY JORGE</v>
      </c>
      <c r="C434" s="65" t="str">
        <f>IFERROR(VLOOKUP($A434,[1]Establecimientos!$A$1:$E$175,4,FALSE),0)</f>
        <v>04301-OVALLE</v>
      </c>
      <c r="D434" s="66">
        <v>12</v>
      </c>
      <c r="E434" s="66">
        <v>1</v>
      </c>
    </row>
    <row r="435" spans="1:5" x14ac:dyDescent="0.25">
      <c r="A435" s="65" t="s">
        <v>210</v>
      </c>
      <c r="B435" s="65" t="str">
        <f>IFERROR(VLOOKUP($A435,[1]Establecimientos!$A$1:$E$175,3,FALSE),0)</f>
        <v>200607-CESFAM LILA CORTES</v>
      </c>
      <c r="C435" s="65" t="str">
        <f>IFERROR(VLOOKUP($A435,[1]Establecimientos!$A$1:$E$175,4,FALSE),0)</f>
        <v>04102-COQUIMBO</v>
      </c>
      <c r="D435" s="66">
        <v>1</v>
      </c>
      <c r="E435" s="66">
        <v>1</v>
      </c>
    </row>
    <row r="436" spans="1:5" x14ac:dyDescent="0.25">
      <c r="A436" s="65" t="s">
        <v>210</v>
      </c>
      <c r="B436" s="65" t="str">
        <f>IFERROR(VLOOKUP($A436,[1]Establecimientos!$A$1:$E$175,3,FALSE),0)</f>
        <v>200607-CESFAM LILA CORTES</v>
      </c>
      <c r="C436" s="65" t="str">
        <f>IFERROR(VLOOKUP($A436,[1]Establecimientos!$A$1:$E$175,4,FALSE),0)</f>
        <v>04102-COQUIMBO</v>
      </c>
      <c r="D436" s="66">
        <v>3</v>
      </c>
      <c r="E436" s="66">
        <v>0</v>
      </c>
    </row>
    <row r="437" spans="1:5" x14ac:dyDescent="0.25">
      <c r="A437" s="65" t="s">
        <v>210</v>
      </c>
      <c r="B437" s="65" t="str">
        <f>IFERROR(VLOOKUP($A437,[1]Establecimientos!$A$1:$E$175,3,FALSE),0)</f>
        <v>200607-CESFAM LILA CORTES</v>
      </c>
      <c r="C437" s="65" t="str">
        <f>IFERROR(VLOOKUP($A437,[1]Establecimientos!$A$1:$E$175,4,FALSE),0)</f>
        <v>04102-COQUIMBO</v>
      </c>
      <c r="D437" s="66">
        <v>4</v>
      </c>
      <c r="E437" s="66">
        <v>1</v>
      </c>
    </row>
    <row r="438" spans="1:5" x14ac:dyDescent="0.25">
      <c r="A438" s="65" t="s">
        <v>210</v>
      </c>
      <c r="B438" s="65" t="str">
        <f>IFERROR(VLOOKUP($A438,[1]Establecimientos!$A$1:$E$175,3,FALSE),0)</f>
        <v>200607-CESFAM LILA CORTES</v>
      </c>
      <c r="C438" s="65" t="str">
        <f>IFERROR(VLOOKUP($A438,[1]Establecimientos!$A$1:$E$175,4,FALSE),0)</f>
        <v>04102-COQUIMBO</v>
      </c>
      <c r="D438" s="66">
        <v>5</v>
      </c>
      <c r="E438" s="66">
        <v>1</v>
      </c>
    </row>
    <row r="439" spans="1:5" x14ac:dyDescent="0.25">
      <c r="A439" s="65" t="s">
        <v>210</v>
      </c>
      <c r="B439" s="65" t="str">
        <f>IFERROR(VLOOKUP($A439,[1]Establecimientos!$A$1:$E$175,3,FALSE),0)</f>
        <v>200607-CESFAM LILA CORTES</v>
      </c>
      <c r="C439" s="65" t="str">
        <f>IFERROR(VLOOKUP($A439,[1]Establecimientos!$A$1:$E$175,4,FALSE),0)</f>
        <v>04102-COQUIMBO</v>
      </c>
      <c r="D439" s="66">
        <v>6</v>
      </c>
      <c r="E439" s="66">
        <v>0</v>
      </c>
    </row>
    <row r="440" spans="1:5" x14ac:dyDescent="0.25">
      <c r="A440" s="65" t="s">
        <v>210</v>
      </c>
      <c r="B440" s="65" t="str">
        <f>IFERROR(VLOOKUP($A440,[1]Establecimientos!$A$1:$E$175,3,FALSE),0)</f>
        <v>200607-CESFAM LILA CORTES</v>
      </c>
      <c r="C440" s="65" t="str">
        <f>IFERROR(VLOOKUP($A440,[1]Establecimientos!$A$1:$E$175,4,FALSE),0)</f>
        <v>04102-COQUIMBO</v>
      </c>
      <c r="D440" s="66">
        <v>7</v>
      </c>
      <c r="E440" s="66">
        <v>1</v>
      </c>
    </row>
    <row r="441" spans="1:5" x14ac:dyDescent="0.25">
      <c r="A441" s="65" t="s">
        <v>210</v>
      </c>
      <c r="B441" s="65" t="str">
        <f>IFERROR(VLOOKUP($A441,[1]Establecimientos!$A$1:$E$175,3,FALSE),0)</f>
        <v>200607-CESFAM LILA CORTES</v>
      </c>
      <c r="C441" s="65" t="str">
        <f>IFERROR(VLOOKUP($A441,[1]Establecimientos!$A$1:$E$175,4,FALSE),0)</f>
        <v>04102-COQUIMBO</v>
      </c>
      <c r="D441" s="66">
        <v>8</v>
      </c>
      <c r="E441" s="66">
        <v>0</v>
      </c>
    </row>
    <row r="442" spans="1:5" x14ac:dyDescent="0.25">
      <c r="A442" s="65" t="s">
        <v>210</v>
      </c>
      <c r="B442" s="65" t="str">
        <f>IFERROR(VLOOKUP($A442,[1]Establecimientos!$A$1:$E$175,3,FALSE),0)</f>
        <v>200607-CESFAM LILA CORTES</v>
      </c>
      <c r="C442" s="65" t="str">
        <f>IFERROR(VLOOKUP($A442,[1]Establecimientos!$A$1:$E$175,4,FALSE),0)</f>
        <v>04102-COQUIMBO</v>
      </c>
      <c r="D442" s="66">
        <v>9</v>
      </c>
      <c r="E442" s="66">
        <v>0</v>
      </c>
    </row>
    <row r="443" spans="1:5" x14ac:dyDescent="0.25">
      <c r="A443" s="65" t="s">
        <v>210</v>
      </c>
      <c r="B443" s="65" t="str">
        <f>IFERROR(VLOOKUP($A443,[1]Establecimientos!$A$1:$E$175,3,FALSE),0)</f>
        <v>200607-CESFAM LILA CORTES</v>
      </c>
      <c r="C443" s="65" t="str">
        <f>IFERROR(VLOOKUP($A443,[1]Establecimientos!$A$1:$E$175,4,FALSE),0)</f>
        <v>04102-COQUIMBO</v>
      </c>
      <c r="D443" s="66">
        <v>10</v>
      </c>
      <c r="E443" s="66">
        <v>1</v>
      </c>
    </row>
    <row r="444" spans="1:5" x14ac:dyDescent="0.25">
      <c r="A444" s="65" t="s">
        <v>210</v>
      </c>
      <c r="B444" s="65" t="str">
        <f>IFERROR(VLOOKUP($A444,[1]Establecimientos!$A$1:$E$175,3,FALSE),0)</f>
        <v>200607-CESFAM LILA CORTES</v>
      </c>
      <c r="C444" s="65" t="str">
        <f>IFERROR(VLOOKUP($A444,[1]Establecimientos!$A$1:$E$175,4,FALSE),0)</f>
        <v>04102-COQUIMBO</v>
      </c>
      <c r="D444" s="66">
        <v>11</v>
      </c>
      <c r="E444" s="66">
        <v>2</v>
      </c>
    </row>
    <row r="445" spans="1:5" x14ac:dyDescent="0.25">
      <c r="A445" s="65" t="s">
        <v>210</v>
      </c>
      <c r="B445" s="65" t="str">
        <f>IFERROR(VLOOKUP($A445,[1]Establecimientos!$A$1:$E$175,3,FALSE),0)</f>
        <v>200607-CESFAM LILA CORTES</v>
      </c>
      <c r="C445" s="65" t="str">
        <f>IFERROR(VLOOKUP($A445,[1]Establecimientos!$A$1:$E$175,4,FALSE),0)</f>
        <v>04102-COQUIMBO</v>
      </c>
      <c r="D445" s="66">
        <v>12</v>
      </c>
      <c r="E445" s="6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B6D2-9B88-4624-A65E-CEF40C3B0117}">
  <dimension ref="A1:X160"/>
  <sheetViews>
    <sheetView showGridLines="0" zoomScale="80" zoomScaleNormal="8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RowHeight="15" x14ac:dyDescent="0.25"/>
  <cols>
    <col min="1" max="1" width="22.7109375" style="9" bestFit="1" customWidth="1"/>
    <col min="2" max="2" width="48.140625" style="9" bestFit="1" customWidth="1"/>
    <col min="3" max="3" width="8.42578125" style="9" bestFit="1" customWidth="1"/>
    <col min="4" max="4" width="11" style="9" bestFit="1" customWidth="1"/>
    <col min="5" max="5" width="8.85546875" style="9" customWidth="1"/>
    <col min="6" max="7" width="7.42578125" style="9" bestFit="1" customWidth="1"/>
    <col min="8" max="8" width="7.28515625" style="9" bestFit="1" customWidth="1"/>
    <col min="9" max="9" width="7" style="9" bestFit="1" customWidth="1"/>
    <col min="10" max="10" width="9.85546875" style="9" bestFit="1" customWidth="1"/>
    <col min="11" max="11" width="9.5703125" style="9" bestFit="1" customWidth="1"/>
    <col min="12" max="12" width="11" style="9" bestFit="1" customWidth="1"/>
    <col min="13" max="13" width="9.85546875" style="9" bestFit="1" customWidth="1"/>
    <col min="14" max="14" width="8.7109375" style="9" bestFit="1" customWidth="1"/>
    <col min="15" max="15" width="8" style="9" bestFit="1" customWidth="1"/>
    <col min="16" max="23" width="11.42578125" style="5"/>
    <col min="24" max="24" width="16.5703125" style="5" bestFit="1" customWidth="1"/>
    <col min="25" max="224" width="11.42578125" style="5"/>
    <col min="225" max="225" width="24.28515625" style="5" bestFit="1" customWidth="1"/>
    <col min="226" max="226" width="47" style="5" bestFit="1" customWidth="1"/>
    <col min="227" max="227" width="14.28515625" style="5" bestFit="1" customWidth="1"/>
    <col min="228" max="228" width="11.5703125" style="5" bestFit="1" customWidth="1"/>
    <col min="229" max="229" width="7.140625" style="5" bestFit="1" customWidth="1"/>
    <col min="230" max="230" width="9.42578125" style="5" bestFit="1" customWidth="1"/>
    <col min="231" max="231" width="7.7109375" style="5" bestFit="1" customWidth="1"/>
    <col min="232" max="235" width="7.85546875" style="5" customWidth="1"/>
    <col min="236" max="236" width="8.42578125" style="5" bestFit="1" customWidth="1"/>
    <col min="237" max="237" width="8.140625" style="5" customWidth="1"/>
    <col min="238" max="238" width="9.42578125" style="5" bestFit="1" customWidth="1"/>
    <col min="239" max="239" width="8.42578125" style="5" bestFit="1" customWidth="1"/>
    <col min="240" max="240" width="8.7109375" style="5" bestFit="1" customWidth="1"/>
    <col min="241" max="241" width="6.7109375" style="5" bestFit="1" customWidth="1"/>
    <col min="242" max="242" width="7.140625" style="5" bestFit="1" customWidth="1"/>
    <col min="243" max="243" width="9.42578125" style="5" bestFit="1" customWidth="1"/>
    <col min="244" max="244" width="7.7109375" style="5" bestFit="1" customWidth="1"/>
    <col min="245" max="247" width="7.7109375" style="5" customWidth="1"/>
    <col min="248" max="248" width="6.42578125" style="5" bestFit="1" customWidth="1"/>
    <col min="249" max="249" width="8.42578125" style="5" bestFit="1" customWidth="1"/>
    <col min="250" max="250" width="8.140625" style="5" bestFit="1" customWidth="1"/>
    <col min="251" max="251" width="9.42578125" style="5" bestFit="1" customWidth="1"/>
    <col min="252" max="253" width="8.7109375" style="5" bestFit="1" customWidth="1"/>
    <col min="254" max="254" width="8.5703125" style="5" bestFit="1" customWidth="1"/>
    <col min="255" max="480" width="11.42578125" style="5"/>
    <col min="481" max="481" width="24.28515625" style="5" bestFit="1" customWidth="1"/>
    <col min="482" max="482" width="47" style="5" bestFit="1" customWidth="1"/>
    <col min="483" max="483" width="14.28515625" style="5" bestFit="1" customWidth="1"/>
    <col min="484" max="484" width="11.5703125" style="5" bestFit="1" customWidth="1"/>
    <col min="485" max="485" width="7.140625" style="5" bestFit="1" customWidth="1"/>
    <col min="486" max="486" width="9.42578125" style="5" bestFit="1" customWidth="1"/>
    <col min="487" max="487" width="7.7109375" style="5" bestFit="1" customWidth="1"/>
    <col min="488" max="491" width="7.85546875" style="5" customWidth="1"/>
    <col min="492" max="492" width="8.42578125" style="5" bestFit="1" customWidth="1"/>
    <col min="493" max="493" width="8.140625" style="5" customWidth="1"/>
    <col min="494" max="494" width="9.42578125" style="5" bestFit="1" customWidth="1"/>
    <col min="495" max="495" width="8.42578125" style="5" bestFit="1" customWidth="1"/>
    <col min="496" max="496" width="8.7109375" style="5" bestFit="1" customWidth="1"/>
    <col min="497" max="497" width="6.7109375" style="5" bestFit="1" customWidth="1"/>
    <col min="498" max="498" width="7.140625" style="5" bestFit="1" customWidth="1"/>
    <col min="499" max="499" width="9.42578125" style="5" bestFit="1" customWidth="1"/>
    <col min="500" max="500" width="7.7109375" style="5" bestFit="1" customWidth="1"/>
    <col min="501" max="503" width="7.7109375" style="5" customWidth="1"/>
    <col min="504" max="504" width="6.42578125" style="5" bestFit="1" customWidth="1"/>
    <col min="505" max="505" width="8.42578125" style="5" bestFit="1" customWidth="1"/>
    <col min="506" max="506" width="8.140625" style="5" bestFit="1" customWidth="1"/>
    <col min="507" max="507" width="9.42578125" style="5" bestFit="1" customWidth="1"/>
    <col min="508" max="509" width="8.7109375" style="5" bestFit="1" customWidth="1"/>
    <col min="510" max="510" width="8.5703125" style="5" bestFit="1" customWidth="1"/>
    <col min="511" max="736" width="11.42578125" style="5"/>
    <col min="737" max="737" width="24.28515625" style="5" bestFit="1" customWidth="1"/>
    <col min="738" max="738" width="47" style="5" bestFit="1" customWidth="1"/>
    <col min="739" max="739" width="14.28515625" style="5" bestFit="1" customWidth="1"/>
    <col min="740" max="740" width="11.5703125" style="5" bestFit="1" customWidth="1"/>
    <col min="741" max="741" width="7.140625" style="5" bestFit="1" customWidth="1"/>
    <col min="742" max="742" width="9.42578125" style="5" bestFit="1" customWidth="1"/>
    <col min="743" max="743" width="7.7109375" style="5" bestFit="1" customWidth="1"/>
    <col min="744" max="747" width="7.85546875" style="5" customWidth="1"/>
    <col min="748" max="748" width="8.42578125" style="5" bestFit="1" customWidth="1"/>
    <col min="749" max="749" width="8.140625" style="5" customWidth="1"/>
    <col min="750" max="750" width="9.42578125" style="5" bestFit="1" customWidth="1"/>
    <col min="751" max="751" width="8.42578125" style="5" bestFit="1" customWidth="1"/>
    <col min="752" max="752" width="8.7109375" style="5" bestFit="1" customWidth="1"/>
    <col min="753" max="753" width="6.7109375" style="5" bestFit="1" customWidth="1"/>
    <col min="754" max="754" width="7.140625" style="5" bestFit="1" customWidth="1"/>
    <col min="755" max="755" width="9.42578125" style="5" bestFit="1" customWidth="1"/>
    <col min="756" max="756" width="7.7109375" style="5" bestFit="1" customWidth="1"/>
    <col min="757" max="759" width="7.7109375" style="5" customWidth="1"/>
    <col min="760" max="760" width="6.42578125" style="5" bestFit="1" customWidth="1"/>
    <col min="761" max="761" width="8.42578125" style="5" bestFit="1" customWidth="1"/>
    <col min="762" max="762" width="8.140625" style="5" bestFit="1" customWidth="1"/>
    <col min="763" max="763" width="9.42578125" style="5" bestFit="1" customWidth="1"/>
    <col min="764" max="765" width="8.7109375" style="5" bestFit="1" customWidth="1"/>
    <col min="766" max="766" width="8.5703125" style="5" bestFit="1" customWidth="1"/>
    <col min="767" max="992" width="11.42578125" style="5"/>
    <col min="993" max="993" width="24.28515625" style="5" bestFit="1" customWidth="1"/>
    <col min="994" max="994" width="47" style="5" bestFit="1" customWidth="1"/>
    <col min="995" max="995" width="14.28515625" style="5" bestFit="1" customWidth="1"/>
    <col min="996" max="996" width="11.5703125" style="5" bestFit="1" customWidth="1"/>
    <col min="997" max="997" width="7.140625" style="5" bestFit="1" customWidth="1"/>
    <col min="998" max="998" width="9.42578125" style="5" bestFit="1" customWidth="1"/>
    <col min="999" max="999" width="7.7109375" style="5" bestFit="1" customWidth="1"/>
    <col min="1000" max="1003" width="7.85546875" style="5" customWidth="1"/>
    <col min="1004" max="1004" width="8.42578125" style="5" bestFit="1" customWidth="1"/>
    <col min="1005" max="1005" width="8.140625" style="5" customWidth="1"/>
    <col min="1006" max="1006" width="9.42578125" style="5" bestFit="1" customWidth="1"/>
    <col min="1007" max="1007" width="8.42578125" style="5" bestFit="1" customWidth="1"/>
    <col min="1008" max="1008" width="8.7109375" style="5" bestFit="1" customWidth="1"/>
    <col min="1009" max="1009" width="6.7109375" style="5" bestFit="1" customWidth="1"/>
    <col min="1010" max="1010" width="7.140625" style="5" bestFit="1" customWidth="1"/>
    <col min="1011" max="1011" width="9.42578125" style="5" bestFit="1" customWidth="1"/>
    <col min="1012" max="1012" width="7.7109375" style="5" bestFit="1" customWidth="1"/>
    <col min="1013" max="1015" width="7.7109375" style="5" customWidth="1"/>
    <col min="1016" max="1016" width="6.42578125" style="5" bestFit="1" customWidth="1"/>
    <col min="1017" max="1017" width="8.42578125" style="5" bestFit="1" customWidth="1"/>
    <col min="1018" max="1018" width="8.140625" style="5" bestFit="1" customWidth="1"/>
    <col min="1019" max="1019" width="9.42578125" style="5" bestFit="1" customWidth="1"/>
    <col min="1020" max="1021" width="8.7109375" style="5" bestFit="1" customWidth="1"/>
    <col min="1022" max="1022" width="8.5703125" style="5" bestFit="1" customWidth="1"/>
    <col min="1023" max="1248" width="11.42578125" style="5"/>
    <col min="1249" max="1249" width="24.28515625" style="5" bestFit="1" customWidth="1"/>
    <col min="1250" max="1250" width="47" style="5" bestFit="1" customWidth="1"/>
    <col min="1251" max="1251" width="14.28515625" style="5" bestFit="1" customWidth="1"/>
    <col min="1252" max="1252" width="11.5703125" style="5" bestFit="1" customWidth="1"/>
    <col min="1253" max="1253" width="7.140625" style="5" bestFit="1" customWidth="1"/>
    <col min="1254" max="1254" width="9.42578125" style="5" bestFit="1" customWidth="1"/>
    <col min="1255" max="1255" width="7.7109375" style="5" bestFit="1" customWidth="1"/>
    <col min="1256" max="1259" width="7.85546875" style="5" customWidth="1"/>
    <col min="1260" max="1260" width="8.42578125" style="5" bestFit="1" customWidth="1"/>
    <col min="1261" max="1261" width="8.140625" style="5" customWidth="1"/>
    <col min="1262" max="1262" width="9.42578125" style="5" bestFit="1" customWidth="1"/>
    <col min="1263" max="1263" width="8.42578125" style="5" bestFit="1" customWidth="1"/>
    <col min="1264" max="1264" width="8.7109375" style="5" bestFit="1" customWidth="1"/>
    <col min="1265" max="1265" width="6.7109375" style="5" bestFit="1" customWidth="1"/>
    <col min="1266" max="1266" width="7.140625" style="5" bestFit="1" customWidth="1"/>
    <col min="1267" max="1267" width="9.42578125" style="5" bestFit="1" customWidth="1"/>
    <col min="1268" max="1268" width="7.7109375" style="5" bestFit="1" customWidth="1"/>
    <col min="1269" max="1271" width="7.7109375" style="5" customWidth="1"/>
    <col min="1272" max="1272" width="6.42578125" style="5" bestFit="1" customWidth="1"/>
    <col min="1273" max="1273" width="8.42578125" style="5" bestFit="1" customWidth="1"/>
    <col min="1274" max="1274" width="8.140625" style="5" bestFit="1" customWidth="1"/>
    <col min="1275" max="1275" width="9.42578125" style="5" bestFit="1" customWidth="1"/>
    <col min="1276" max="1277" width="8.7109375" style="5" bestFit="1" customWidth="1"/>
    <col min="1278" max="1278" width="8.5703125" style="5" bestFit="1" customWidth="1"/>
    <col min="1279" max="1504" width="11.42578125" style="5"/>
    <col min="1505" max="1505" width="24.28515625" style="5" bestFit="1" customWidth="1"/>
    <col min="1506" max="1506" width="47" style="5" bestFit="1" customWidth="1"/>
    <col min="1507" max="1507" width="14.28515625" style="5" bestFit="1" customWidth="1"/>
    <col min="1508" max="1508" width="11.5703125" style="5" bestFit="1" customWidth="1"/>
    <col min="1509" max="1509" width="7.140625" style="5" bestFit="1" customWidth="1"/>
    <col min="1510" max="1510" width="9.42578125" style="5" bestFit="1" customWidth="1"/>
    <col min="1511" max="1511" width="7.7109375" style="5" bestFit="1" customWidth="1"/>
    <col min="1512" max="1515" width="7.85546875" style="5" customWidth="1"/>
    <col min="1516" max="1516" width="8.42578125" style="5" bestFit="1" customWidth="1"/>
    <col min="1517" max="1517" width="8.140625" style="5" customWidth="1"/>
    <col min="1518" max="1518" width="9.42578125" style="5" bestFit="1" customWidth="1"/>
    <col min="1519" max="1519" width="8.42578125" style="5" bestFit="1" customWidth="1"/>
    <col min="1520" max="1520" width="8.7109375" style="5" bestFit="1" customWidth="1"/>
    <col min="1521" max="1521" width="6.7109375" style="5" bestFit="1" customWidth="1"/>
    <col min="1522" max="1522" width="7.140625" style="5" bestFit="1" customWidth="1"/>
    <col min="1523" max="1523" width="9.42578125" style="5" bestFit="1" customWidth="1"/>
    <col min="1524" max="1524" width="7.7109375" style="5" bestFit="1" customWidth="1"/>
    <col min="1525" max="1527" width="7.7109375" style="5" customWidth="1"/>
    <col min="1528" max="1528" width="6.42578125" style="5" bestFit="1" customWidth="1"/>
    <col min="1529" max="1529" width="8.42578125" style="5" bestFit="1" customWidth="1"/>
    <col min="1530" max="1530" width="8.140625" style="5" bestFit="1" customWidth="1"/>
    <col min="1531" max="1531" width="9.42578125" style="5" bestFit="1" customWidth="1"/>
    <col min="1532" max="1533" width="8.7109375" style="5" bestFit="1" customWidth="1"/>
    <col min="1534" max="1534" width="8.5703125" style="5" bestFit="1" customWidth="1"/>
    <col min="1535" max="1760" width="11.42578125" style="5"/>
    <col min="1761" max="1761" width="24.28515625" style="5" bestFit="1" customWidth="1"/>
    <col min="1762" max="1762" width="47" style="5" bestFit="1" customWidth="1"/>
    <col min="1763" max="1763" width="14.28515625" style="5" bestFit="1" customWidth="1"/>
    <col min="1764" max="1764" width="11.5703125" style="5" bestFit="1" customWidth="1"/>
    <col min="1765" max="1765" width="7.140625" style="5" bestFit="1" customWidth="1"/>
    <col min="1766" max="1766" width="9.42578125" style="5" bestFit="1" customWidth="1"/>
    <col min="1767" max="1767" width="7.7109375" style="5" bestFit="1" customWidth="1"/>
    <col min="1768" max="1771" width="7.85546875" style="5" customWidth="1"/>
    <col min="1772" max="1772" width="8.42578125" style="5" bestFit="1" customWidth="1"/>
    <col min="1773" max="1773" width="8.140625" style="5" customWidth="1"/>
    <col min="1774" max="1774" width="9.42578125" style="5" bestFit="1" customWidth="1"/>
    <col min="1775" max="1775" width="8.42578125" style="5" bestFit="1" customWidth="1"/>
    <col min="1776" max="1776" width="8.7109375" style="5" bestFit="1" customWidth="1"/>
    <col min="1777" max="1777" width="6.7109375" style="5" bestFit="1" customWidth="1"/>
    <col min="1778" max="1778" width="7.140625" style="5" bestFit="1" customWidth="1"/>
    <col min="1779" max="1779" width="9.42578125" style="5" bestFit="1" customWidth="1"/>
    <col min="1780" max="1780" width="7.7109375" style="5" bestFit="1" customWidth="1"/>
    <col min="1781" max="1783" width="7.7109375" style="5" customWidth="1"/>
    <col min="1784" max="1784" width="6.42578125" style="5" bestFit="1" customWidth="1"/>
    <col min="1785" max="1785" width="8.42578125" style="5" bestFit="1" customWidth="1"/>
    <col min="1786" max="1786" width="8.140625" style="5" bestFit="1" customWidth="1"/>
    <col min="1787" max="1787" width="9.42578125" style="5" bestFit="1" customWidth="1"/>
    <col min="1788" max="1789" width="8.7109375" style="5" bestFit="1" customWidth="1"/>
    <col min="1790" max="1790" width="8.5703125" style="5" bestFit="1" customWidth="1"/>
    <col min="1791" max="2016" width="11.42578125" style="5"/>
    <col min="2017" max="2017" width="24.28515625" style="5" bestFit="1" customWidth="1"/>
    <col min="2018" max="2018" width="47" style="5" bestFit="1" customWidth="1"/>
    <col min="2019" max="2019" width="14.28515625" style="5" bestFit="1" customWidth="1"/>
    <col min="2020" max="2020" width="11.5703125" style="5" bestFit="1" customWidth="1"/>
    <col min="2021" max="2021" width="7.140625" style="5" bestFit="1" customWidth="1"/>
    <col min="2022" max="2022" width="9.42578125" style="5" bestFit="1" customWidth="1"/>
    <col min="2023" max="2023" width="7.7109375" style="5" bestFit="1" customWidth="1"/>
    <col min="2024" max="2027" width="7.85546875" style="5" customWidth="1"/>
    <col min="2028" max="2028" width="8.42578125" style="5" bestFit="1" customWidth="1"/>
    <col min="2029" max="2029" width="8.140625" style="5" customWidth="1"/>
    <col min="2030" max="2030" width="9.42578125" style="5" bestFit="1" customWidth="1"/>
    <col min="2031" max="2031" width="8.42578125" style="5" bestFit="1" customWidth="1"/>
    <col min="2032" max="2032" width="8.7109375" style="5" bestFit="1" customWidth="1"/>
    <col min="2033" max="2033" width="6.7109375" style="5" bestFit="1" customWidth="1"/>
    <col min="2034" max="2034" width="7.140625" style="5" bestFit="1" customWidth="1"/>
    <col min="2035" max="2035" width="9.42578125" style="5" bestFit="1" customWidth="1"/>
    <col min="2036" max="2036" width="7.7109375" style="5" bestFit="1" customWidth="1"/>
    <col min="2037" max="2039" width="7.7109375" style="5" customWidth="1"/>
    <col min="2040" max="2040" width="6.42578125" style="5" bestFit="1" customWidth="1"/>
    <col min="2041" max="2041" width="8.42578125" style="5" bestFit="1" customWidth="1"/>
    <col min="2042" max="2042" width="8.140625" style="5" bestFit="1" customWidth="1"/>
    <col min="2043" max="2043" width="9.42578125" style="5" bestFit="1" customWidth="1"/>
    <col min="2044" max="2045" width="8.7109375" style="5" bestFit="1" customWidth="1"/>
    <col min="2046" max="2046" width="8.5703125" style="5" bestFit="1" customWidth="1"/>
    <col min="2047" max="2272" width="11.42578125" style="5"/>
    <col min="2273" max="2273" width="24.28515625" style="5" bestFit="1" customWidth="1"/>
    <col min="2274" max="2274" width="47" style="5" bestFit="1" customWidth="1"/>
    <col min="2275" max="2275" width="14.28515625" style="5" bestFit="1" customWidth="1"/>
    <col min="2276" max="2276" width="11.5703125" style="5" bestFit="1" customWidth="1"/>
    <col min="2277" max="2277" width="7.140625" style="5" bestFit="1" customWidth="1"/>
    <col min="2278" max="2278" width="9.42578125" style="5" bestFit="1" customWidth="1"/>
    <col min="2279" max="2279" width="7.7109375" style="5" bestFit="1" customWidth="1"/>
    <col min="2280" max="2283" width="7.85546875" style="5" customWidth="1"/>
    <col min="2284" max="2284" width="8.42578125" style="5" bestFit="1" customWidth="1"/>
    <col min="2285" max="2285" width="8.140625" style="5" customWidth="1"/>
    <col min="2286" max="2286" width="9.42578125" style="5" bestFit="1" customWidth="1"/>
    <col min="2287" max="2287" width="8.42578125" style="5" bestFit="1" customWidth="1"/>
    <col min="2288" max="2288" width="8.7109375" style="5" bestFit="1" customWidth="1"/>
    <col min="2289" max="2289" width="6.7109375" style="5" bestFit="1" customWidth="1"/>
    <col min="2290" max="2290" width="7.140625" style="5" bestFit="1" customWidth="1"/>
    <col min="2291" max="2291" width="9.42578125" style="5" bestFit="1" customWidth="1"/>
    <col min="2292" max="2292" width="7.7109375" style="5" bestFit="1" customWidth="1"/>
    <col min="2293" max="2295" width="7.7109375" style="5" customWidth="1"/>
    <col min="2296" max="2296" width="6.42578125" style="5" bestFit="1" customWidth="1"/>
    <col min="2297" max="2297" width="8.42578125" style="5" bestFit="1" customWidth="1"/>
    <col min="2298" max="2298" width="8.140625" style="5" bestFit="1" customWidth="1"/>
    <col min="2299" max="2299" width="9.42578125" style="5" bestFit="1" customWidth="1"/>
    <col min="2300" max="2301" width="8.7109375" style="5" bestFit="1" customWidth="1"/>
    <col min="2302" max="2302" width="8.5703125" style="5" bestFit="1" customWidth="1"/>
    <col min="2303" max="2528" width="11.42578125" style="5"/>
    <col min="2529" max="2529" width="24.28515625" style="5" bestFit="1" customWidth="1"/>
    <col min="2530" max="2530" width="47" style="5" bestFit="1" customWidth="1"/>
    <col min="2531" max="2531" width="14.28515625" style="5" bestFit="1" customWidth="1"/>
    <col min="2532" max="2532" width="11.5703125" style="5" bestFit="1" customWidth="1"/>
    <col min="2533" max="2533" width="7.140625" style="5" bestFit="1" customWidth="1"/>
    <col min="2534" max="2534" width="9.42578125" style="5" bestFit="1" customWidth="1"/>
    <col min="2535" max="2535" width="7.7109375" style="5" bestFit="1" customWidth="1"/>
    <col min="2536" max="2539" width="7.85546875" style="5" customWidth="1"/>
    <col min="2540" max="2540" width="8.42578125" style="5" bestFit="1" customWidth="1"/>
    <col min="2541" max="2541" width="8.140625" style="5" customWidth="1"/>
    <col min="2542" max="2542" width="9.42578125" style="5" bestFit="1" customWidth="1"/>
    <col min="2543" max="2543" width="8.42578125" style="5" bestFit="1" customWidth="1"/>
    <col min="2544" max="2544" width="8.7109375" style="5" bestFit="1" customWidth="1"/>
    <col min="2545" max="2545" width="6.7109375" style="5" bestFit="1" customWidth="1"/>
    <col min="2546" max="2546" width="7.140625" style="5" bestFit="1" customWidth="1"/>
    <col min="2547" max="2547" width="9.42578125" style="5" bestFit="1" customWidth="1"/>
    <col min="2548" max="2548" width="7.7109375" style="5" bestFit="1" customWidth="1"/>
    <col min="2549" max="2551" width="7.7109375" style="5" customWidth="1"/>
    <col min="2552" max="2552" width="6.42578125" style="5" bestFit="1" customWidth="1"/>
    <col min="2553" max="2553" width="8.42578125" style="5" bestFit="1" customWidth="1"/>
    <col min="2554" max="2554" width="8.140625" style="5" bestFit="1" customWidth="1"/>
    <col min="2555" max="2555" width="9.42578125" style="5" bestFit="1" customWidth="1"/>
    <col min="2556" max="2557" width="8.7109375" style="5" bestFit="1" customWidth="1"/>
    <col min="2558" max="2558" width="8.5703125" style="5" bestFit="1" customWidth="1"/>
    <col min="2559" max="2784" width="11.42578125" style="5"/>
    <col min="2785" max="2785" width="24.28515625" style="5" bestFit="1" customWidth="1"/>
    <col min="2786" max="2786" width="47" style="5" bestFit="1" customWidth="1"/>
    <col min="2787" max="2787" width="14.28515625" style="5" bestFit="1" customWidth="1"/>
    <col min="2788" max="2788" width="11.5703125" style="5" bestFit="1" customWidth="1"/>
    <col min="2789" max="2789" width="7.140625" style="5" bestFit="1" customWidth="1"/>
    <col min="2790" max="2790" width="9.42578125" style="5" bestFit="1" customWidth="1"/>
    <col min="2791" max="2791" width="7.7109375" style="5" bestFit="1" customWidth="1"/>
    <col min="2792" max="2795" width="7.85546875" style="5" customWidth="1"/>
    <col min="2796" max="2796" width="8.42578125" style="5" bestFit="1" customWidth="1"/>
    <col min="2797" max="2797" width="8.140625" style="5" customWidth="1"/>
    <col min="2798" max="2798" width="9.42578125" style="5" bestFit="1" customWidth="1"/>
    <col min="2799" max="2799" width="8.42578125" style="5" bestFit="1" customWidth="1"/>
    <col min="2800" max="2800" width="8.7109375" style="5" bestFit="1" customWidth="1"/>
    <col min="2801" max="2801" width="6.7109375" style="5" bestFit="1" customWidth="1"/>
    <col min="2802" max="2802" width="7.140625" style="5" bestFit="1" customWidth="1"/>
    <col min="2803" max="2803" width="9.42578125" style="5" bestFit="1" customWidth="1"/>
    <col min="2804" max="2804" width="7.7109375" style="5" bestFit="1" customWidth="1"/>
    <col min="2805" max="2807" width="7.7109375" style="5" customWidth="1"/>
    <col min="2808" max="2808" width="6.42578125" style="5" bestFit="1" customWidth="1"/>
    <col min="2809" max="2809" width="8.42578125" style="5" bestFit="1" customWidth="1"/>
    <col min="2810" max="2810" width="8.140625" style="5" bestFit="1" customWidth="1"/>
    <col min="2811" max="2811" width="9.42578125" style="5" bestFit="1" customWidth="1"/>
    <col min="2812" max="2813" width="8.7109375" style="5" bestFit="1" customWidth="1"/>
    <col min="2814" max="2814" width="8.5703125" style="5" bestFit="1" customWidth="1"/>
    <col min="2815" max="3040" width="11.42578125" style="5"/>
    <col min="3041" max="3041" width="24.28515625" style="5" bestFit="1" customWidth="1"/>
    <col min="3042" max="3042" width="47" style="5" bestFit="1" customWidth="1"/>
    <col min="3043" max="3043" width="14.28515625" style="5" bestFit="1" customWidth="1"/>
    <col min="3044" max="3044" width="11.5703125" style="5" bestFit="1" customWidth="1"/>
    <col min="3045" max="3045" width="7.140625" style="5" bestFit="1" customWidth="1"/>
    <col min="3046" max="3046" width="9.42578125" style="5" bestFit="1" customWidth="1"/>
    <col min="3047" max="3047" width="7.7109375" style="5" bestFit="1" customWidth="1"/>
    <col min="3048" max="3051" width="7.85546875" style="5" customWidth="1"/>
    <col min="3052" max="3052" width="8.42578125" style="5" bestFit="1" customWidth="1"/>
    <col min="3053" max="3053" width="8.140625" style="5" customWidth="1"/>
    <col min="3054" max="3054" width="9.42578125" style="5" bestFit="1" customWidth="1"/>
    <col min="3055" max="3055" width="8.42578125" style="5" bestFit="1" customWidth="1"/>
    <col min="3056" max="3056" width="8.7109375" style="5" bestFit="1" customWidth="1"/>
    <col min="3057" max="3057" width="6.7109375" style="5" bestFit="1" customWidth="1"/>
    <col min="3058" max="3058" width="7.140625" style="5" bestFit="1" customWidth="1"/>
    <col min="3059" max="3059" width="9.42578125" style="5" bestFit="1" customWidth="1"/>
    <col min="3060" max="3060" width="7.7109375" style="5" bestFit="1" customWidth="1"/>
    <col min="3061" max="3063" width="7.7109375" style="5" customWidth="1"/>
    <col min="3064" max="3064" width="6.42578125" style="5" bestFit="1" customWidth="1"/>
    <col min="3065" max="3065" width="8.42578125" style="5" bestFit="1" customWidth="1"/>
    <col min="3066" max="3066" width="8.140625" style="5" bestFit="1" customWidth="1"/>
    <col min="3067" max="3067" width="9.42578125" style="5" bestFit="1" customWidth="1"/>
    <col min="3068" max="3069" width="8.7109375" style="5" bestFit="1" customWidth="1"/>
    <col min="3070" max="3070" width="8.5703125" style="5" bestFit="1" customWidth="1"/>
    <col min="3071" max="3296" width="11.42578125" style="5"/>
    <col min="3297" max="3297" width="24.28515625" style="5" bestFit="1" customWidth="1"/>
    <col min="3298" max="3298" width="47" style="5" bestFit="1" customWidth="1"/>
    <col min="3299" max="3299" width="14.28515625" style="5" bestFit="1" customWidth="1"/>
    <col min="3300" max="3300" width="11.5703125" style="5" bestFit="1" customWidth="1"/>
    <col min="3301" max="3301" width="7.140625" style="5" bestFit="1" customWidth="1"/>
    <col min="3302" max="3302" width="9.42578125" style="5" bestFit="1" customWidth="1"/>
    <col min="3303" max="3303" width="7.7109375" style="5" bestFit="1" customWidth="1"/>
    <col min="3304" max="3307" width="7.85546875" style="5" customWidth="1"/>
    <col min="3308" max="3308" width="8.42578125" style="5" bestFit="1" customWidth="1"/>
    <col min="3309" max="3309" width="8.140625" style="5" customWidth="1"/>
    <col min="3310" max="3310" width="9.42578125" style="5" bestFit="1" customWidth="1"/>
    <col min="3311" max="3311" width="8.42578125" style="5" bestFit="1" customWidth="1"/>
    <col min="3312" max="3312" width="8.7109375" style="5" bestFit="1" customWidth="1"/>
    <col min="3313" max="3313" width="6.7109375" style="5" bestFit="1" customWidth="1"/>
    <col min="3314" max="3314" width="7.140625" style="5" bestFit="1" customWidth="1"/>
    <col min="3315" max="3315" width="9.42578125" style="5" bestFit="1" customWidth="1"/>
    <col min="3316" max="3316" width="7.7109375" style="5" bestFit="1" customWidth="1"/>
    <col min="3317" max="3319" width="7.7109375" style="5" customWidth="1"/>
    <col min="3320" max="3320" width="6.42578125" style="5" bestFit="1" customWidth="1"/>
    <col min="3321" max="3321" width="8.42578125" style="5" bestFit="1" customWidth="1"/>
    <col min="3322" max="3322" width="8.140625" style="5" bestFit="1" customWidth="1"/>
    <col min="3323" max="3323" width="9.42578125" style="5" bestFit="1" customWidth="1"/>
    <col min="3324" max="3325" width="8.7109375" style="5" bestFit="1" customWidth="1"/>
    <col min="3326" max="3326" width="8.5703125" style="5" bestFit="1" customWidth="1"/>
    <col min="3327" max="3552" width="11.42578125" style="5"/>
    <col min="3553" max="3553" width="24.28515625" style="5" bestFit="1" customWidth="1"/>
    <col min="3554" max="3554" width="47" style="5" bestFit="1" customWidth="1"/>
    <col min="3555" max="3555" width="14.28515625" style="5" bestFit="1" customWidth="1"/>
    <col min="3556" max="3556" width="11.5703125" style="5" bestFit="1" customWidth="1"/>
    <col min="3557" max="3557" width="7.140625" style="5" bestFit="1" customWidth="1"/>
    <col min="3558" max="3558" width="9.42578125" style="5" bestFit="1" customWidth="1"/>
    <col min="3559" max="3559" width="7.7109375" style="5" bestFit="1" customWidth="1"/>
    <col min="3560" max="3563" width="7.85546875" style="5" customWidth="1"/>
    <col min="3564" max="3564" width="8.42578125" style="5" bestFit="1" customWidth="1"/>
    <col min="3565" max="3565" width="8.140625" style="5" customWidth="1"/>
    <col min="3566" max="3566" width="9.42578125" style="5" bestFit="1" customWidth="1"/>
    <col min="3567" max="3567" width="8.42578125" style="5" bestFit="1" customWidth="1"/>
    <col min="3568" max="3568" width="8.7109375" style="5" bestFit="1" customWidth="1"/>
    <col min="3569" max="3569" width="6.7109375" style="5" bestFit="1" customWidth="1"/>
    <col min="3570" max="3570" width="7.140625" style="5" bestFit="1" customWidth="1"/>
    <col min="3571" max="3571" width="9.42578125" style="5" bestFit="1" customWidth="1"/>
    <col min="3572" max="3572" width="7.7109375" style="5" bestFit="1" customWidth="1"/>
    <col min="3573" max="3575" width="7.7109375" style="5" customWidth="1"/>
    <col min="3576" max="3576" width="6.42578125" style="5" bestFit="1" customWidth="1"/>
    <col min="3577" max="3577" width="8.42578125" style="5" bestFit="1" customWidth="1"/>
    <col min="3578" max="3578" width="8.140625" style="5" bestFit="1" customWidth="1"/>
    <col min="3579" max="3579" width="9.42578125" style="5" bestFit="1" customWidth="1"/>
    <col min="3580" max="3581" width="8.7109375" style="5" bestFit="1" customWidth="1"/>
    <col min="3582" max="3582" width="8.5703125" style="5" bestFit="1" customWidth="1"/>
    <col min="3583" max="3808" width="11.42578125" style="5"/>
    <col min="3809" max="3809" width="24.28515625" style="5" bestFit="1" customWidth="1"/>
    <col min="3810" max="3810" width="47" style="5" bestFit="1" customWidth="1"/>
    <col min="3811" max="3811" width="14.28515625" style="5" bestFit="1" customWidth="1"/>
    <col min="3812" max="3812" width="11.5703125" style="5" bestFit="1" customWidth="1"/>
    <col min="3813" max="3813" width="7.140625" style="5" bestFit="1" customWidth="1"/>
    <col min="3814" max="3814" width="9.42578125" style="5" bestFit="1" customWidth="1"/>
    <col min="3815" max="3815" width="7.7109375" style="5" bestFit="1" customWidth="1"/>
    <col min="3816" max="3819" width="7.85546875" style="5" customWidth="1"/>
    <col min="3820" max="3820" width="8.42578125" style="5" bestFit="1" customWidth="1"/>
    <col min="3821" max="3821" width="8.140625" style="5" customWidth="1"/>
    <col min="3822" max="3822" width="9.42578125" style="5" bestFit="1" customWidth="1"/>
    <col min="3823" max="3823" width="8.42578125" style="5" bestFit="1" customWidth="1"/>
    <col min="3824" max="3824" width="8.7109375" style="5" bestFit="1" customWidth="1"/>
    <col min="3825" max="3825" width="6.7109375" style="5" bestFit="1" customWidth="1"/>
    <col min="3826" max="3826" width="7.140625" style="5" bestFit="1" customWidth="1"/>
    <col min="3827" max="3827" width="9.42578125" style="5" bestFit="1" customWidth="1"/>
    <col min="3828" max="3828" width="7.7109375" style="5" bestFit="1" customWidth="1"/>
    <col min="3829" max="3831" width="7.7109375" style="5" customWidth="1"/>
    <col min="3832" max="3832" width="6.42578125" style="5" bestFit="1" customWidth="1"/>
    <col min="3833" max="3833" width="8.42578125" style="5" bestFit="1" customWidth="1"/>
    <col min="3834" max="3834" width="8.140625" style="5" bestFit="1" customWidth="1"/>
    <col min="3835" max="3835" width="9.42578125" style="5" bestFit="1" customWidth="1"/>
    <col min="3836" max="3837" width="8.7109375" style="5" bestFit="1" customWidth="1"/>
    <col min="3838" max="3838" width="8.5703125" style="5" bestFit="1" customWidth="1"/>
    <col min="3839" max="4064" width="11.42578125" style="5"/>
    <col min="4065" max="4065" width="24.28515625" style="5" bestFit="1" customWidth="1"/>
    <col min="4066" max="4066" width="47" style="5" bestFit="1" customWidth="1"/>
    <col min="4067" max="4067" width="14.28515625" style="5" bestFit="1" customWidth="1"/>
    <col min="4068" max="4068" width="11.5703125" style="5" bestFit="1" customWidth="1"/>
    <col min="4069" max="4069" width="7.140625" style="5" bestFit="1" customWidth="1"/>
    <col min="4070" max="4070" width="9.42578125" style="5" bestFit="1" customWidth="1"/>
    <col min="4071" max="4071" width="7.7109375" style="5" bestFit="1" customWidth="1"/>
    <col min="4072" max="4075" width="7.85546875" style="5" customWidth="1"/>
    <col min="4076" max="4076" width="8.42578125" style="5" bestFit="1" customWidth="1"/>
    <col min="4077" max="4077" width="8.140625" style="5" customWidth="1"/>
    <col min="4078" max="4078" width="9.42578125" style="5" bestFit="1" customWidth="1"/>
    <col min="4079" max="4079" width="8.42578125" style="5" bestFit="1" customWidth="1"/>
    <col min="4080" max="4080" width="8.7109375" style="5" bestFit="1" customWidth="1"/>
    <col min="4081" max="4081" width="6.7109375" style="5" bestFit="1" customWidth="1"/>
    <col min="4082" max="4082" width="7.140625" style="5" bestFit="1" customWidth="1"/>
    <col min="4083" max="4083" width="9.42578125" style="5" bestFit="1" customWidth="1"/>
    <col min="4084" max="4084" width="7.7109375" style="5" bestFit="1" customWidth="1"/>
    <col min="4085" max="4087" width="7.7109375" style="5" customWidth="1"/>
    <col min="4088" max="4088" width="6.42578125" style="5" bestFit="1" customWidth="1"/>
    <col min="4089" max="4089" width="8.42578125" style="5" bestFit="1" customWidth="1"/>
    <col min="4090" max="4090" width="8.140625" style="5" bestFit="1" customWidth="1"/>
    <col min="4091" max="4091" width="9.42578125" style="5" bestFit="1" customWidth="1"/>
    <col min="4092" max="4093" width="8.7109375" style="5" bestFit="1" customWidth="1"/>
    <col min="4094" max="4094" width="8.5703125" style="5" bestFit="1" customWidth="1"/>
    <col min="4095" max="4320" width="11.42578125" style="5"/>
    <col min="4321" max="4321" width="24.28515625" style="5" bestFit="1" customWidth="1"/>
    <col min="4322" max="4322" width="47" style="5" bestFit="1" customWidth="1"/>
    <col min="4323" max="4323" width="14.28515625" style="5" bestFit="1" customWidth="1"/>
    <col min="4324" max="4324" width="11.5703125" style="5" bestFit="1" customWidth="1"/>
    <col min="4325" max="4325" width="7.140625" style="5" bestFit="1" customWidth="1"/>
    <col min="4326" max="4326" width="9.42578125" style="5" bestFit="1" customWidth="1"/>
    <col min="4327" max="4327" width="7.7109375" style="5" bestFit="1" customWidth="1"/>
    <col min="4328" max="4331" width="7.85546875" style="5" customWidth="1"/>
    <col min="4332" max="4332" width="8.42578125" style="5" bestFit="1" customWidth="1"/>
    <col min="4333" max="4333" width="8.140625" style="5" customWidth="1"/>
    <col min="4334" max="4334" width="9.42578125" style="5" bestFit="1" customWidth="1"/>
    <col min="4335" max="4335" width="8.42578125" style="5" bestFit="1" customWidth="1"/>
    <col min="4336" max="4336" width="8.7109375" style="5" bestFit="1" customWidth="1"/>
    <col min="4337" max="4337" width="6.7109375" style="5" bestFit="1" customWidth="1"/>
    <col min="4338" max="4338" width="7.140625" style="5" bestFit="1" customWidth="1"/>
    <col min="4339" max="4339" width="9.42578125" style="5" bestFit="1" customWidth="1"/>
    <col min="4340" max="4340" width="7.7109375" style="5" bestFit="1" customWidth="1"/>
    <col min="4341" max="4343" width="7.7109375" style="5" customWidth="1"/>
    <col min="4344" max="4344" width="6.42578125" style="5" bestFit="1" customWidth="1"/>
    <col min="4345" max="4345" width="8.42578125" style="5" bestFit="1" customWidth="1"/>
    <col min="4346" max="4346" width="8.140625" style="5" bestFit="1" customWidth="1"/>
    <col min="4347" max="4347" width="9.42578125" style="5" bestFit="1" customWidth="1"/>
    <col min="4348" max="4349" width="8.7109375" style="5" bestFit="1" customWidth="1"/>
    <col min="4350" max="4350" width="8.5703125" style="5" bestFit="1" customWidth="1"/>
    <col min="4351" max="4576" width="11.42578125" style="5"/>
    <col min="4577" max="4577" width="24.28515625" style="5" bestFit="1" customWidth="1"/>
    <col min="4578" max="4578" width="47" style="5" bestFit="1" customWidth="1"/>
    <col min="4579" max="4579" width="14.28515625" style="5" bestFit="1" customWidth="1"/>
    <col min="4580" max="4580" width="11.5703125" style="5" bestFit="1" customWidth="1"/>
    <col min="4581" max="4581" width="7.140625" style="5" bestFit="1" customWidth="1"/>
    <col min="4582" max="4582" width="9.42578125" style="5" bestFit="1" customWidth="1"/>
    <col min="4583" max="4583" width="7.7109375" style="5" bestFit="1" customWidth="1"/>
    <col min="4584" max="4587" width="7.85546875" style="5" customWidth="1"/>
    <col min="4588" max="4588" width="8.42578125" style="5" bestFit="1" customWidth="1"/>
    <col min="4589" max="4589" width="8.140625" style="5" customWidth="1"/>
    <col min="4590" max="4590" width="9.42578125" style="5" bestFit="1" customWidth="1"/>
    <col min="4591" max="4591" width="8.42578125" style="5" bestFit="1" customWidth="1"/>
    <col min="4592" max="4592" width="8.7109375" style="5" bestFit="1" customWidth="1"/>
    <col min="4593" max="4593" width="6.7109375" style="5" bestFit="1" customWidth="1"/>
    <col min="4594" max="4594" width="7.140625" style="5" bestFit="1" customWidth="1"/>
    <col min="4595" max="4595" width="9.42578125" style="5" bestFit="1" customWidth="1"/>
    <col min="4596" max="4596" width="7.7109375" style="5" bestFit="1" customWidth="1"/>
    <col min="4597" max="4599" width="7.7109375" style="5" customWidth="1"/>
    <col min="4600" max="4600" width="6.42578125" style="5" bestFit="1" customWidth="1"/>
    <col min="4601" max="4601" width="8.42578125" style="5" bestFit="1" customWidth="1"/>
    <col min="4602" max="4602" width="8.140625" style="5" bestFit="1" customWidth="1"/>
    <col min="4603" max="4603" width="9.42578125" style="5" bestFit="1" customWidth="1"/>
    <col min="4604" max="4605" width="8.7109375" style="5" bestFit="1" customWidth="1"/>
    <col min="4606" max="4606" width="8.5703125" style="5" bestFit="1" customWidth="1"/>
    <col min="4607" max="4832" width="11.42578125" style="5"/>
    <col min="4833" max="4833" width="24.28515625" style="5" bestFit="1" customWidth="1"/>
    <col min="4834" max="4834" width="47" style="5" bestFit="1" customWidth="1"/>
    <col min="4835" max="4835" width="14.28515625" style="5" bestFit="1" customWidth="1"/>
    <col min="4836" max="4836" width="11.5703125" style="5" bestFit="1" customWidth="1"/>
    <col min="4837" max="4837" width="7.140625" style="5" bestFit="1" customWidth="1"/>
    <col min="4838" max="4838" width="9.42578125" style="5" bestFit="1" customWidth="1"/>
    <col min="4839" max="4839" width="7.7109375" style="5" bestFit="1" customWidth="1"/>
    <col min="4840" max="4843" width="7.85546875" style="5" customWidth="1"/>
    <col min="4844" max="4844" width="8.42578125" style="5" bestFit="1" customWidth="1"/>
    <col min="4845" max="4845" width="8.140625" style="5" customWidth="1"/>
    <col min="4846" max="4846" width="9.42578125" style="5" bestFit="1" customWidth="1"/>
    <col min="4847" max="4847" width="8.42578125" style="5" bestFit="1" customWidth="1"/>
    <col min="4848" max="4848" width="8.7109375" style="5" bestFit="1" customWidth="1"/>
    <col min="4849" max="4849" width="6.7109375" style="5" bestFit="1" customWidth="1"/>
    <col min="4850" max="4850" width="7.140625" style="5" bestFit="1" customWidth="1"/>
    <col min="4851" max="4851" width="9.42578125" style="5" bestFit="1" customWidth="1"/>
    <col min="4852" max="4852" width="7.7109375" style="5" bestFit="1" customWidth="1"/>
    <col min="4853" max="4855" width="7.7109375" style="5" customWidth="1"/>
    <col min="4856" max="4856" width="6.42578125" style="5" bestFit="1" customWidth="1"/>
    <col min="4857" max="4857" width="8.42578125" style="5" bestFit="1" customWidth="1"/>
    <col min="4858" max="4858" width="8.140625" style="5" bestFit="1" customWidth="1"/>
    <col min="4859" max="4859" width="9.42578125" style="5" bestFit="1" customWidth="1"/>
    <col min="4860" max="4861" width="8.7109375" style="5" bestFit="1" customWidth="1"/>
    <col min="4862" max="4862" width="8.5703125" style="5" bestFit="1" customWidth="1"/>
    <col min="4863" max="5088" width="11.42578125" style="5"/>
    <col min="5089" max="5089" width="24.28515625" style="5" bestFit="1" customWidth="1"/>
    <col min="5090" max="5090" width="47" style="5" bestFit="1" customWidth="1"/>
    <col min="5091" max="5091" width="14.28515625" style="5" bestFit="1" customWidth="1"/>
    <col min="5092" max="5092" width="11.5703125" style="5" bestFit="1" customWidth="1"/>
    <col min="5093" max="5093" width="7.140625" style="5" bestFit="1" customWidth="1"/>
    <col min="5094" max="5094" width="9.42578125" style="5" bestFit="1" customWidth="1"/>
    <col min="5095" max="5095" width="7.7109375" style="5" bestFit="1" customWidth="1"/>
    <col min="5096" max="5099" width="7.85546875" style="5" customWidth="1"/>
    <col min="5100" max="5100" width="8.42578125" style="5" bestFit="1" customWidth="1"/>
    <col min="5101" max="5101" width="8.140625" style="5" customWidth="1"/>
    <col min="5102" max="5102" width="9.42578125" style="5" bestFit="1" customWidth="1"/>
    <col min="5103" max="5103" width="8.42578125" style="5" bestFit="1" customWidth="1"/>
    <col min="5104" max="5104" width="8.7109375" style="5" bestFit="1" customWidth="1"/>
    <col min="5105" max="5105" width="6.7109375" style="5" bestFit="1" customWidth="1"/>
    <col min="5106" max="5106" width="7.140625" style="5" bestFit="1" customWidth="1"/>
    <col min="5107" max="5107" width="9.42578125" style="5" bestFit="1" customWidth="1"/>
    <col min="5108" max="5108" width="7.7109375" style="5" bestFit="1" customWidth="1"/>
    <col min="5109" max="5111" width="7.7109375" style="5" customWidth="1"/>
    <col min="5112" max="5112" width="6.42578125" style="5" bestFit="1" customWidth="1"/>
    <col min="5113" max="5113" width="8.42578125" style="5" bestFit="1" customWidth="1"/>
    <col min="5114" max="5114" width="8.140625" style="5" bestFit="1" customWidth="1"/>
    <col min="5115" max="5115" width="9.42578125" style="5" bestFit="1" customWidth="1"/>
    <col min="5116" max="5117" width="8.7109375" style="5" bestFit="1" customWidth="1"/>
    <col min="5118" max="5118" width="8.5703125" style="5" bestFit="1" customWidth="1"/>
    <col min="5119" max="5344" width="11.42578125" style="5"/>
    <col min="5345" max="5345" width="24.28515625" style="5" bestFit="1" customWidth="1"/>
    <col min="5346" max="5346" width="47" style="5" bestFit="1" customWidth="1"/>
    <col min="5347" max="5347" width="14.28515625" style="5" bestFit="1" customWidth="1"/>
    <col min="5348" max="5348" width="11.5703125" style="5" bestFit="1" customWidth="1"/>
    <col min="5349" max="5349" width="7.140625" style="5" bestFit="1" customWidth="1"/>
    <col min="5350" max="5350" width="9.42578125" style="5" bestFit="1" customWidth="1"/>
    <col min="5351" max="5351" width="7.7109375" style="5" bestFit="1" customWidth="1"/>
    <col min="5352" max="5355" width="7.85546875" style="5" customWidth="1"/>
    <col min="5356" max="5356" width="8.42578125" style="5" bestFit="1" customWidth="1"/>
    <col min="5357" max="5357" width="8.140625" style="5" customWidth="1"/>
    <col min="5358" max="5358" width="9.42578125" style="5" bestFit="1" customWidth="1"/>
    <col min="5359" max="5359" width="8.42578125" style="5" bestFit="1" customWidth="1"/>
    <col min="5360" max="5360" width="8.7109375" style="5" bestFit="1" customWidth="1"/>
    <col min="5361" max="5361" width="6.7109375" style="5" bestFit="1" customWidth="1"/>
    <col min="5362" max="5362" width="7.140625" style="5" bestFit="1" customWidth="1"/>
    <col min="5363" max="5363" width="9.42578125" style="5" bestFit="1" customWidth="1"/>
    <col min="5364" max="5364" width="7.7109375" style="5" bestFit="1" customWidth="1"/>
    <col min="5365" max="5367" width="7.7109375" style="5" customWidth="1"/>
    <col min="5368" max="5368" width="6.42578125" style="5" bestFit="1" customWidth="1"/>
    <col min="5369" max="5369" width="8.42578125" style="5" bestFit="1" customWidth="1"/>
    <col min="5370" max="5370" width="8.140625" style="5" bestFit="1" customWidth="1"/>
    <col min="5371" max="5371" width="9.42578125" style="5" bestFit="1" customWidth="1"/>
    <col min="5372" max="5373" width="8.7109375" style="5" bestFit="1" customWidth="1"/>
    <col min="5374" max="5374" width="8.5703125" style="5" bestFit="1" customWidth="1"/>
    <col min="5375" max="5600" width="11.42578125" style="5"/>
    <col min="5601" max="5601" width="24.28515625" style="5" bestFit="1" customWidth="1"/>
    <col min="5602" max="5602" width="47" style="5" bestFit="1" customWidth="1"/>
    <col min="5603" max="5603" width="14.28515625" style="5" bestFit="1" customWidth="1"/>
    <col min="5604" max="5604" width="11.5703125" style="5" bestFit="1" customWidth="1"/>
    <col min="5605" max="5605" width="7.140625" style="5" bestFit="1" customWidth="1"/>
    <col min="5606" max="5606" width="9.42578125" style="5" bestFit="1" customWidth="1"/>
    <col min="5607" max="5607" width="7.7109375" style="5" bestFit="1" customWidth="1"/>
    <col min="5608" max="5611" width="7.85546875" style="5" customWidth="1"/>
    <col min="5612" max="5612" width="8.42578125" style="5" bestFit="1" customWidth="1"/>
    <col min="5613" max="5613" width="8.140625" style="5" customWidth="1"/>
    <col min="5614" max="5614" width="9.42578125" style="5" bestFit="1" customWidth="1"/>
    <col min="5615" max="5615" width="8.42578125" style="5" bestFit="1" customWidth="1"/>
    <col min="5616" max="5616" width="8.7109375" style="5" bestFit="1" customWidth="1"/>
    <col min="5617" max="5617" width="6.7109375" style="5" bestFit="1" customWidth="1"/>
    <col min="5618" max="5618" width="7.140625" style="5" bestFit="1" customWidth="1"/>
    <col min="5619" max="5619" width="9.42578125" style="5" bestFit="1" customWidth="1"/>
    <col min="5620" max="5620" width="7.7109375" style="5" bestFit="1" customWidth="1"/>
    <col min="5621" max="5623" width="7.7109375" style="5" customWidth="1"/>
    <col min="5624" max="5624" width="6.42578125" style="5" bestFit="1" customWidth="1"/>
    <col min="5625" max="5625" width="8.42578125" style="5" bestFit="1" customWidth="1"/>
    <col min="5626" max="5626" width="8.140625" style="5" bestFit="1" customWidth="1"/>
    <col min="5627" max="5627" width="9.42578125" style="5" bestFit="1" customWidth="1"/>
    <col min="5628" max="5629" width="8.7109375" style="5" bestFit="1" customWidth="1"/>
    <col min="5630" max="5630" width="8.5703125" style="5" bestFit="1" customWidth="1"/>
    <col min="5631" max="5856" width="11.42578125" style="5"/>
    <col min="5857" max="5857" width="24.28515625" style="5" bestFit="1" customWidth="1"/>
    <col min="5858" max="5858" width="47" style="5" bestFit="1" customWidth="1"/>
    <col min="5859" max="5859" width="14.28515625" style="5" bestFit="1" customWidth="1"/>
    <col min="5860" max="5860" width="11.5703125" style="5" bestFit="1" customWidth="1"/>
    <col min="5861" max="5861" width="7.140625" style="5" bestFit="1" customWidth="1"/>
    <col min="5862" max="5862" width="9.42578125" style="5" bestFit="1" customWidth="1"/>
    <col min="5863" max="5863" width="7.7109375" style="5" bestFit="1" customWidth="1"/>
    <col min="5864" max="5867" width="7.85546875" style="5" customWidth="1"/>
    <col min="5868" max="5868" width="8.42578125" style="5" bestFit="1" customWidth="1"/>
    <col min="5869" max="5869" width="8.140625" style="5" customWidth="1"/>
    <col min="5870" max="5870" width="9.42578125" style="5" bestFit="1" customWidth="1"/>
    <col min="5871" max="5871" width="8.42578125" style="5" bestFit="1" customWidth="1"/>
    <col min="5872" max="5872" width="8.7109375" style="5" bestFit="1" customWidth="1"/>
    <col min="5873" max="5873" width="6.7109375" style="5" bestFit="1" customWidth="1"/>
    <col min="5874" max="5874" width="7.140625" style="5" bestFit="1" customWidth="1"/>
    <col min="5875" max="5875" width="9.42578125" style="5" bestFit="1" customWidth="1"/>
    <col min="5876" max="5876" width="7.7109375" style="5" bestFit="1" customWidth="1"/>
    <col min="5877" max="5879" width="7.7109375" style="5" customWidth="1"/>
    <col min="5880" max="5880" width="6.42578125" style="5" bestFit="1" customWidth="1"/>
    <col min="5881" max="5881" width="8.42578125" style="5" bestFit="1" customWidth="1"/>
    <col min="5882" max="5882" width="8.140625" style="5" bestFit="1" customWidth="1"/>
    <col min="5883" max="5883" width="9.42578125" style="5" bestFit="1" customWidth="1"/>
    <col min="5884" max="5885" width="8.7109375" style="5" bestFit="1" customWidth="1"/>
    <col min="5886" max="5886" width="8.5703125" style="5" bestFit="1" customWidth="1"/>
    <col min="5887" max="6112" width="11.42578125" style="5"/>
    <col min="6113" max="6113" width="24.28515625" style="5" bestFit="1" customWidth="1"/>
    <col min="6114" max="6114" width="47" style="5" bestFit="1" customWidth="1"/>
    <col min="6115" max="6115" width="14.28515625" style="5" bestFit="1" customWidth="1"/>
    <col min="6116" max="6116" width="11.5703125" style="5" bestFit="1" customWidth="1"/>
    <col min="6117" max="6117" width="7.140625" style="5" bestFit="1" customWidth="1"/>
    <col min="6118" max="6118" width="9.42578125" style="5" bestFit="1" customWidth="1"/>
    <col min="6119" max="6119" width="7.7109375" style="5" bestFit="1" customWidth="1"/>
    <col min="6120" max="6123" width="7.85546875" style="5" customWidth="1"/>
    <col min="6124" max="6124" width="8.42578125" style="5" bestFit="1" customWidth="1"/>
    <col min="6125" max="6125" width="8.140625" style="5" customWidth="1"/>
    <col min="6126" max="6126" width="9.42578125" style="5" bestFit="1" customWidth="1"/>
    <col min="6127" max="6127" width="8.42578125" style="5" bestFit="1" customWidth="1"/>
    <col min="6128" max="6128" width="8.7109375" style="5" bestFit="1" customWidth="1"/>
    <col min="6129" max="6129" width="6.7109375" style="5" bestFit="1" customWidth="1"/>
    <col min="6130" max="6130" width="7.140625" style="5" bestFit="1" customWidth="1"/>
    <col min="6131" max="6131" width="9.42578125" style="5" bestFit="1" customWidth="1"/>
    <col min="6132" max="6132" width="7.7109375" style="5" bestFit="1" customWidth="1"/>
    <col min="6133" max="6135" width="7.7109375" style="5" customWidth="1"/>
    <col min="6136" max="6136" width="6.42578125" style="5" bestFit="1" customWidth="1"/>
    <col min="6137" max="6137" width="8.42578125" style="5" bestFit="1" customWidth="1"/>
    <col min="6138" max="6138" width="8.140625" style="5" bestFit="1" customWidth="1"/>
    <col min="6139" max="6139" width="9.42578125" style="5" bestFit="1" customWidth="1"/>
    <col min="6140" max="6141" width="8.7109375" style="5" bestFit="1" customWidth="1"/>
    <col min="6142" max="6142" width="8.5703125" style="5" bestFit="1" customWidth="1"/>
    <col min="6143" max="6368" width="11.42578125" style="5"/>
    <col min="6369" max="6369" width="24.28515625" style="5" bestFit="1" customWidth="1"/>
    <col min="6370" max="6370" width="47" style="5" bestFit="1" customWidth="1"/>
    <col min="6371" max="6371" width="14.28515625" style="5" bestFit="1" customWidth="1"/>
    <col min="6372" max="6372" width="11.5703125" style="5" bestFit="1" customWidth="1"/>
    <col min="6373" max="6373" width="7.140625" style="5" bestFit="1" customWidth="1"/>
    <col min="6374" max="6374" width="9.42578125" style="5" bestFit="1" customWidth="1"/>
    <col min="6375" max="6375" width="7.7109375" style="5" bestFit="1" customWidth="1"/>
    <col min="6376" max="6379" width="7.85546875" style="5" customWidth="1"/>
    <col min="6380" max="6380" width="8.42578125" style="5" bestFit="1" customWidth="1"/>
    <col min="6381" max="6381" width="8.140625" style="5" customWidth="1"/>
    <col min="6382" max="6382" width="9.42578125" style="5" bestFit="1" customWidth="1"/>
    <col min="6383" max="6383" width="8.42578125" style="5" bestFit="1" customWidth="1"/>
    <col min="6384" max="6384" width="8.7109375" style="5" bestFit="1" customWidth="1"/>
    <col min="6385" max="6385" width="6.7109375" style="5" bestFit="1" customWidth="1"/>
    <col min="6386" max="6386" width="7.140625" style="5" bestFit="1" customWidth="1"/>
    <col min="6387" max="6387" width="9.42578125" style="5" bestFit="1" customWidth="1"/>
    <col min="6388" max="6388" width="7.7109375" style="5" bestFit="1" customWidth="1"/>
    <col min="6389" max="6391" width="7.7109375" style="5" customWidth="1"/>
    <col min="6392" max="6392" width="6.42578125" style="5" bestFit="1" customWidth="1"/>
    <col min="6393" max="6393" width="8.42578125" style="5" bestFit="1" customWidth="1"/>
    <col min="6394" max="6394" width="8.140625" style="5" bestFit="1" customWidth="1"/>
    <col min="6395" max="6395" width="9.42578125" style="5" bestFit="1" customWidth="1"/>
    <col min="6396" max="6397" width="8.7109375" style="5" bestFit="1" customWidth="1"/>
    <col min="6398" max="6398" width="8.5703125" style="5" bestFit="1" customWidth="1"/>
    <col min="6399" max="6624" width="11.42578125" style="5"/>
    <col min="6625" max="6625" width="24.28515625" style="5" bestFit="1" customWidth="1"/>
    <col min="6626" max="6626" width="47" style="5" bestFit="1" customWidth="1"/>
    <col min="6627" max="6627" width="14.28515625" style="5" bestFit="1" customWidth="1"/>
    <col min="6628" max="6628" width="11.5703125" style="5" bestFit="1" customWidth="1"/>
    <col min="6629" max="6629" width="7.140625" style="5" bestFit="1" customWidth="1"/>
    <col min="6630" max="6630" width="9.42578125" style="5" bestFit="1" customWidth="1"/>
    <col min="6631" max="6631" width="7.7109375" style="5" bestFit="1" customWidth="1"/>
    <col min="6632" max="6635" width="7.85546875" style="5" customWidth="1"/>
    <col min="6636" max="6636" width="8.42578125" style="5" bestFit="1" customWidth="1"/>
    <col min="6637" max="6637" width="8.140625" style="5" customWidth="1"/>
    <col min="6638" max="6638" width="9.42578125" style="5" bestFit="1" customWidth="1"/>
    <col min="6639" max="6639" width="8.42578125" style="5" bestFit="1" customWidth="1"/>
    <col min="6640" max="6640" width="8.7109375" style="5" bestFit="1" customWidth="1"/>
    <col min="6641" max="6641" width="6.7109375" style="5" bestFit="1" customWidth="1"/>
    <col min="6642" max="6642" width="7.140625" style="5" bestFit="1" customWidth="1"/>
    <col min="6643" max="6643" width="9.42578125" style="5" bestFit="1" customWidth="1"/>
    <col min="6644" max="6644" width="7.7109375" style="5" bestFit="1" customWidth="1"/>
    <col min="6645" max="6647" width="7.7109375" style="5" customWidth="1"/>
    <col min="6648" max="6648" width="6.42578125" style="5" bestFit="1" customWidth="1"/>
    <col min="6649" max="6649" width="8.42578125" style="5" bestFit="1" customWidth="1"/>
    <col min="6650" max="6650" width="8.140625" style="5" bestFit="1" customWidth="1"/>
    <col min="6651" max="6651" width="9.42578125" style="5" bestFit="1" customWidth="1"/>
    <col min="6652" max="6653" width="8.7109375" style="5" bestFit="1" customWidth="1"/>
    <col min="6654" max="6654" width="8.5703125" style="5" bestFit="1" customWidth="1"/>
    <col min="6655" max="6880" width="11.42578125" style="5"/>
    <col min="6881" max="6881" width="24.28515625" style="5" bestFit="1" customWidth="1"/>
    <col min="6882" max="6882" width="47" style="5" bestFit="1" customWidth="1"/>
    <col min="6883" max="6883" width="14.28515625" style="5" bestFit="1" customWidth="1"/>
    <col min="6884" max="6884" width="11.5703125" style="5" bestFit="1" customWidth="1"/>
    <col min="6885" max="6885" width="7.140625" style="5" bestFit="1" customWidth="1"/>
    <col min="6886" max="6886" width="9.42578125" style="5" bestFit="1" customWidth="1"/>
    <col min="6887" max="6887" width="7.7109375" style="5" bestFit="1" customWidth="1"/>
    <col min="6888" max="6891" width="7.85546875" style="5" customWidth="1"/>
    <col min="6892" max="6892" width="8.42578125" style="5" bestFit="1" customWidth="1"/>
    <col min="6893" max="6893" width="8.140625" style="5" customWidth="1"/>
    <col min="6894" max="6894" width="9.42578125" style="5" bestFit="1" customWidth="1"/>
    <col min="6895" max="6895" width="8.42578125" style="5" bestFit="1" customWidth="1"/>
    <col min="6896" max="6896" width="8.7109375" style="5" bestFit="1" customWidth="1"/>
    <col min="6897" max="6897" width="6.7109375" style="5" bestFit="1" customWidth="1"/>
    <col min="6898" max="6898" width="7.140625" style="5" bestFit="1" customWidth="1"/>
    <col min="6899" max="6899" width="9.42578125" style="5" bestFit="1" customWidth="1"/>
    <col min="6900" max="6900" width="7.7109375" style="5" bestFit="1" customWidth="1"/>
    <col min="6901" max="6903" width="7.7109375" style="5" customWidth="1"/>
    <col min="6904" max="6904" width="6.42578125" style="5" bestFit="1" customWidth="1"/>
    <col min="6905" max="6905" width="8.42578125" style="5" bestFit="1" customWidth="1"/>
    <col min="6906" max="6906" width="8.140625" style="5" bestFit="1" customWidth="1"/>
    <col min="6907" max="6907" width="9.42578125" style="5" bestFit="1" customWidth="1"/>
    <col min="6908" max="6909" width="8.7109375" style="5" bestFit="1" customWidth="1"/>
    <col min="6910" max="6910" width="8.5703125" style="5" bestFit="1" customWidth="1"/>
    <col min="6911" max="7136" width="11.42578125" style="5"/>
    <col min="7137" max="7137" width="24.28515625" style="5" bestFit="1" customWidth="1"/>
    <col min="7138" max="7138" width="47" style="5" bestFit="1" customWidth="1"/>
    <col min="7139" max="7139" width="14.28515625" style="5" bestFit="1" customWidth="1"/>
    <col min="7140" max="7140" width="11.5703125" style="5" bestFit="1" customWidth="1"/>
    <col min="7141" max="7141" width="7.140625" style="5" bestFit="1" customWidth="1"/>
    <col min="7142" max="7142" width="9.42578125" style="5" bestFit="1" customWidth="1"/>
    <col min="7143" max="7143" width="7.7109375" style="5" bestFit="1" customWidth="1"/>
    <col min="7144" max="7147" width="7.85546875" style="5" customWidth="1"/>
    <col min="7148" max="7148" width="8.42578125" style="5" bestFit="1" customWidth="1"/>
    <col min="7149" max="7149" width="8.140625" style="5" customWidth="1"/>
    <col min="7150" max="7150" width="9.42578125" style="5" bestFit="1" customWidth="1"/>
    <col min="7151" max="7151" width="8.42578125" style="5" bestFit="1" customWidth="1"/>
    <col min="7152" max="7152" width="8.7109375" style="5" bestFit="1" customWidth="1"/>
    <col min="7153" max="7153" width="6.7109375" style="5" bestFit="1" customWidth="1"/>
    <col min="7154" max="7154" width="7.140625" style="5" bestFit="1" customWidth="1"/>
    <col min="7155" max="7155" width="9.42578125" style="5" bestFit="1" customWidth="1"/>
    <col min="7156" max="7156" width="7.7109375" style="5" bestFit="1" customWidth="1"/>
    <col min="7157" max="7159" width="7.7109375" style="5" customWidth="1"/>
    <col min="7160" max="7160" width="6.42578125" style="5" bestFit="1" customWidth="1"/>
    <col min="7161" max="7161" width="8.42578125" style="5" bestFit="1" customWidth="1"/>
    <col min="7162" max="7162" width="8.140625" style="5" bestFit="1" customWidth="1"/>
    <col min="7163" max="7163" width="9.42578125" style="5" bestFit="1" customWidth="1"/>
    <col min="7164" max="7165" width="8.7109375" style="5" bestFit="1" customWidth="1"/>
    <col min="7166" max="7166" width="8.5703125" style="5" bestFit="1" customWidth="1"/>
    <col min="7167" max="7392" width="11.42578125" style="5"/>
    <col min="7393" max="7393" width="24.28515625" style="5" bestFit="1" customWidth="1"/>
    <col min="7394" max="7394" width="47" style="5" bestFit="1" customWidth="1"/>
    <col min="7395" max="7395" width="14.28515625" style="5" bestFit="1" customWidth="1"/>
    <col min="7396" max="7396" width="11.5703125" style="5" bestFit="1" customWidth="1"/>
    <col min="7397" max="7397" width="7.140625" style="5" bestFit="1" customWidth="1"/>
    <col min="7398" max="7398" width="9.42578125" style="5" bestFit="1" customWidth="1"/>
    <col min="7399" max="7399" width="7.7109375" style="5" bestFit="1" customWidth="1"/>
    <col min="7400" max="7403" width="7.85546875" style="5" customWidth="1"/>
    <col min="7404" max="7404" width="8.42578125" style="5" bestFit="1" customWidth="1"/>
    <col min="7405" max="7405" width="8.140625" style="5" customWidth="1"/>
    <col min="7406" max="7406" width="9.42578125" style="5" bestFit="1" customWidth="1"/>
    <col min="7407" max="7407" width="8.42578125" style="5" bestFit="1" customWidth="1"/>
    <col min="7408" max="7408" width="8.7109375" style="5" bestFit="1" customWidth="1"/>
    <col min="7409" max="7409" width="6.7109375" style="5" bestFit="1" customWidth="1"/>
    <col min="7410" max="7410" width="7.140625" style="5" bestFit="1" customWidth="1"/>
    <col min="7411" max="7411" width="9.42578125" style="5" bestFit="1" customWidth="1"/>
    <col min="7412" max="7412" width="7.7109375" style="5" bestFit="1" customWidth="1"/>
    <col min="7413" max="7415" width="7.7109375" style="5" customWidth="1"/>
    <col min="7416" max="7416" width="6.42578125" style="5" bestFit="1" customWidth="1"/>
    <col min="7417" max="7417" width="8.42578125" style="5" bestFit="1" customWidth="1"/>
    <col min="7418" max="7418" width="8.140625" style="5" bestFit="1" customWidth="1"/>
    <col min="7419" max="7419" width="9.42578125" style="5" bestFit="1" customWidth="1"/>
    <col min="7420" max="7421" width="8.7109375" style="5" bestFit="1" customWidth="1"/>
    <col min="7422" max="7422" width="8.5703125" style="5" bestFit="1" customWidth="1"/>
    <col min="7423" max="7648" width="11.42578125" style="5"/>
    <col min="7649" max="7649" width="24.28515625" style="5" bestFit="1" customWidth="1"/>
    <col min="7650" max="7650" width="47" style="5" bestFit="1" customWidth="1"/>
    <col min="7651" max="7651" width="14.28515625" style="5" bestFit="1" customWidth="1"/>
    <col min="7652" max="7652" width="11.5703125" style="5" bestFit="1" customWidth="1"/>
    <col min="7653" max="7653" width="7.140625" style="5" bestFit="1" customWidth="1"/>
    <col min="7654" max="7654" width="9.42578125" style="5" bestFit="1" customWidth="1"/>
    <col min="7655" max="7655" width="7.7109375" style="5" bestFit="1" customWidth="1"/>
    <col min="7656" max="7659" width="7.85546875" style="5" customWidth="1"/>
    <col min="7660" max="7660" width="8.42578125" style="5" bestFit="1" customWidth="1"/>
    <col min="7661" max="7661" width="8.140625" style="5" customWidth="1"/>
    <col min="7662" max="7662" width="9.42578125" style="5" bestFit="1" customWidth="1"/>
    <col min="7663" max="7663" width="8.42578125" style="5" bestFit="1" customWidth="1"/>
    <col min="7664" max="7664" width="8.7109375" style="5" bestFit="1" customWidth="1"/>
    <col min="7665" max="7665" width="6.7109375" style="5" bestFit="1" customWidth="1"/>
    <col min="7666" max="7666" width="7.140625" style="5" bestFit="1" customWidth="1"/>
    <col min="7667" max="7667" width="9.42578125" style="5" bestFit="1" customWidth="1"/>
    <col min="7668" max="7668" width="7.7109375" style="5" bestFit="1" customWidth="1"/>
    <col min="7669" max="7671" width="7.7109375" style="5" customWidth="1"/>
    <col min="7672" max="7672" width="6.42578125" style="5" bestFit="1" customWidth="1"/>
    <col min="7673" max="7673" width="8.42578125" style="5" bestFit="1" customWidth="1"/>
    <col min="7674" max="7674" width="8.140625" style="5" bestFit="1" customWidth="1"/>
    <col min="7675" max="7675" width="9.42578125" style="5" bestFit="1" customWidth="1"/>
    <col min="7676" max="7677" width="8.7109375" style="5" bestFit="1" customWidth="1"/>
    <col min="7678" max="7678" width="8.5703125" style="5" bestFit="1" customWidth="1"/>
    <col min="7679" max="7904" width="11.42578125" style="5"/>
    <col min="7905" max="7905" width="24.28515625" style="5" bestFit="1" customWidth="1"/>
    <col min="7906" max="7906" width="47" style="5" bestFit="1" customWidth="1"/>
    <col min="7907" max="7907" width="14.28515625" style="5" bestFit="1" customWidth="1"/>
    <col min="7908" max="7908" width="11.5703125" style="5" bestFit="1" customWidth="1"/>
    <col min="7909" max="7909" width="7.140625" style="5" bestFit="1" customWidth="1"/>
    <col min="7910" max="7910" width="9.42578125" style="5" bestFit="1" customWidth="1"/>
    <col min="7911" max="7911" width="7.7109375" style="5" bestFit="1" customWidth="1"/>
    <col min="7912" max="7915" width="7.85546875" style="5" customWidth="1"/>
    <col min="7916" max="7916" width="8.42578125" style="5" bestFit="1" customWidth="1"/>
    <col min="7917" max="7917" width="8.140625" style="5" customWidth="1"/>
    <col min="7918" max="7918" width="9.42578125" style="5" bestFit="1" customWidth="1"/>
    <col min="7919" max="7919" width="8.42578125" style="5" bestFit="1" customWidth="1"/>
    <col min="7920" max="7920" width="8.7109375" style="5" bestFit="1" customWidth="1"/>
    <col min="7921" max="7921" width="6.7109375" style="5" bestFit="1" customWidth="1"/>
    <col min="7922" max="7922" width="7.140625" style="5" bestFit="1" customWidth="1"/>
    <col min="7923" max="7923" width="9.42578125" style="5" bestFit="1" customWidth="1"/>
    <col min="7924" max="7924" width="7.7109375" style="5" bestFit="1" customWidth="1"/>
    <col min="7925" max="7927" width="7.7109375" style="5" customWidth="1"/>
    <col min="7928" max="7928" width="6.42578125" style="5" bestFit="1" customWidth="1"/>
    <col min="7929" max="7929" width="8.42578125" style="5" bestFit="1" customWidth="1"/>
    <col min="7930" max="7930" width="8.140625" style="5" bestFit="1" customWidth="1"/>
    <col min="7931" max="7931" width="9.42578125" style="5" bestFit="1" customWidth="1"/>
    <col min="7932" max="7933" width="8.7109375" style="5" bestFit="1" customWidth="1"/>
    <col min="7934" max="7934" width="8.5703125" style="5" bestFit="1" customWidth="1"/>
    <col min="7935" max="8160" width="11.42578125" style="5"/>
    <col min="8161" max="8161" width="24.28515625" style="5" bestFit="1" customWidth="1"/>
    <col min="8162" max="8162" width="47" style="5" bestFit="1" customWidth="1"/>
    <col min="8163" max="8163" width="14.28515625" style="5" bestFit="1" customWidth="1"/>
    <col min="8164" max="8164" width="11.5703125" style="5" bestFit="1" customWidth="1"/>
    <col min="8165" max="8165" width="7.140625" style="5" bestFit="1" customWidth="1"/>
    <col min="8166" max="8166" width="9.42578125" style="5" bestFit="1" customWidth="1"/>
    <col min="8167" max="8167" width="7.7109375" style="5" bestFit="1" customWidth="1"/>
    <col min="8168" max="8171" width="7.85546875" style="5" customWidth="1"/>
    <col min="8172" max="8172" width="8.42578125" style="5" bestFit="1" customWidth="1"/>
    <col min="8173" max="8173" width="8.140625" style="5" customWidth="1"/>
    <col min="8174" max="8174" width="9.42578125" style="5" bestFit="1" customWidth="1"/>
    <col min="8175" max="8175" width="8.42578125" style="5" bestFit="1" customWidth="1"/>
    <col min="8176" max="8176" width="8.7109375" style="5" bestFit="1" customWidth="1"/>
    <col min="8177" max="8177" width="6.7109375" style="5" bestFit="1" customWidth="1"/>
    <col min="8178" max="8178" width="7.140625" style="5" bestFit="1" customWidth="1"/>
    <col min="8179" max="8179" width="9.42578125" style="5" bestFit="1" customWidth="1"/>
    <col min="8180" max="8180" width="7.7109375" style="5" bestFit="1" customWidth="1"/>
    <col min="8181" max="8183" width="7.7109375" style="5" customWidth="1"/>
    <col min="8184" max="8184" width="6.42578125" style="5" bestFit="1" customWidth="1"/>
    <col min="8185" max="8185" width="8.42578125" style="5" bestFit="1" customWidth="1"/>
    <col min="8186" max="8186" width="8.140625" style="5" bestFit="1" customWidth="1"/>
    <col min="8187" max="8187" width="9.42578125" style="5" bestFit="1" customWidth="1"/>
    <col min="8188" max="8189" width="8.7109375" style="5" bestFit="1" customWidth="1"/>
    <col min="8190" max="8190" width="8.5703125" style="5" bestFit="1" customWidth="1"/>
    <col min="8191" max="8416" width="11.42578125" style="5"/>
    <col min="8417" max="8417" width="24.28515625" style="5" bestFit="1" customWidth="1"/>
    <col min="8418" max="8418" width="47" style="5" bestFit="1" customWidth="1"/>
    <col min="8419" max="8419" width="14.28515625" style="5" bestFit="1" customWidth="1"/>
    <col min="8420" max="8420" width="11.5703125" style="5" bestFit="1" customWidth="1"/>
    <col min="8421" max="8421" width="7.140625" style="5" bestFit="1" customWidth="1"/>
    <col min="8422" max="8422" width="9.42578125" style="5" bestFit="1" customWidth="1"/>
    <col min="8423" max="8423" width="7.7109375" style="5" bestFit="1" customWidth="1"/>
    <col min="8424" max="8427" width="7.85546875" style="5" customWidth="1"/>
    <col min="8428" max="8428" width="8.42578125" style="5" bestFit="1" customWidth="1"/>
    <col min="8429" max="8429" width="8.140625" style="5" customWidth="1"/>
    <col min="8430" max="8430" width="9.42578125" style="5" bestFit="1" customWidth="1"/>
    <col min="8431" max="8431" width="8.42578125" style="5" bestFit="1" customWidth="1"/>
    <col min="8432" max="8432" width="8.7109375" style="5" bestFit="1" customWidth="1"/>
    <col min="8433" max="8433" width="6.7109375" style="5" bestFit="1" customWidth="1"/>
    <col min="8434" max="8434" width="7.140625" style="5" bestFit="1" customWidth="1"/>
    <col min="8435" max="8435" width="9.42578125" style="5" bestFit="1" customWidth="1"/>
    <col min="8436" max="8436" width="7.7109375" style="5" bestFit="1" customWidth="1"/>
    <col min="8437" max="8439" width="7.7109375" style="5" customWidth="1"/>
    <col min="8440" max="8440" width="6.42578125" style="5" bestFit="1" customWidth="1"/>
    <col min="8441" max="8441" width="8.42578125" style="5" bestFit="1" customWidth="1"/>
    <col min="8442" max="8442" width="8.140625" style="5" bestFit="1" customWidth="1"/>
    <col min="8443" max="8443" width="9.42578125" style="5" bestFit="1" customWidth="1"/>
    <col min="8444" max="8445" width="8.7109375" style="5" bestFit="1" customWidth="1"/>
    <col min="8446" max="8446" width="8.5703125" style="5" bestFit="1" customWidth="1"/>
    <col min="8447" max="8672" width="11.42578125" style="5"/>
    <col min="8673" max="8673" width="24.28515625" style="5" bestFit="1" customWidth="1"/>
    <col min="8674" max="8674" width="47" style="5" bestFit="1" customWidth="1"/>
    <col min="8675" max="8675" width="14.28515625" style="5" bestFit="1" customWidth="1"/>
    <col min="8676" max="8676" width="11.5703125" style="5" bestFit="1" customWidth="1"/>
    <col min="8677" max="8677" width="7.140625" style="5" bestFit="1" customWidth="1"/>
    <col min="8678" max="8678" width="9.42578125" style="5" bestFit="1" customWidth="1"/>
    <col min="8679" max="8679" width="7.7109375" style="5" bestFit="1" customWidth="1"/>
    <col min="8680" max="8683" width="7.85546875" style="5" customWidth="1"/>
    <col min="8684" max="8684" width="8.42578125" style="5" bestFit="1" customWidth="1"/>
    <col min="8685" max="8685" width="8.140625" style="5" customWidth="1"/>
    <col min="8686" max="8686" width="9.42578125" style="5" bestFit="1" customWidth="1"/>
    <col min="8687" max="8687" width="8.42578125" style="5" bestFit="1" customWidth="1"/>
    <col min="8688" max="8688" width="8.7109375" style="5" bestFit="1" customWidth="1"/>
    <col min="8689" max="8689" width="6.7109375" style="5" bestFit="1" customWidth="1"/>
    <col min="8690" max="8690" width="7.140625" style="5" bestFit="1" customWidth="1"/>
    <col min="8691" max="8691" width="9.42578125" style="5" bestFit="1" customWidth="1"/>
    <col min="8692" max="8692" width="7.7109375" style="5" bestFit="1" customWidth="1"/>
    <col min="8693" max="8695" width="7.7109375" style="5" customWidth="1"/>
    <col min="8696" max="8696" width="6.42578125" style="5" bestFit="1" customWidth="1"/>
    <col min="8697" max="8697" width="8.42578125" style="5" bestFit="1" customWidth="1"/>
    <col min="8698" max="8698" width="8.140625" style="5" bestFit="1" customWidth="1"/>
    <col min="8699" max="8699" width="9.42578125" style="5" bestFit="1" customWidth="1"/>
    <col min="8700" max="8701" width="8.7109375" style="5" bestFit="1" customWidth="1"/>
    <col min="8702" max="8702" width="8.5703125" style="5" bestFit="1" customWidth="1"/>
    <col min="8703" max="8928" width="11.42578125" style="5"/>
    <col min="8929" max="8929" width="24.28515625" style="5" bestFit="1" customWidth="1"/>
    <col min="8930" max="8930" width="47" style="5" bestFit="1" customWidth="1"/>
    <col min="8931" max="8931" width="14.28515625" style="5" bestFit="1" customWidth="1"/>
    <col min="8932" max="8932" width="11.5703125" style="5" bestFit="1" customWidth="1"/>
    <col min="8933" max="8933" width="7.140625" style="5" bestFit="1" customWidth="1"/>
    <col min="8934" max="8934" width="9.42578125" style="5" bestFit="1" customWidth="1"/>
    <col min="8935" max="8935" width="7.7109375" style="5" bestFit="1" customWidth="1"/>
    <col min="8936" max="8939" width="7.85546875" style="5" customWidth="1"/>
    <col min="8940" max="8940" width="8.42578125" style="5" bestFit="1" customWidth="1"/>
    <col min="8941" max="8941" width="8.140625" style="5" customWidth="1"/>
    <col min="8942" max="8942" width="9.42578125" style="5" bestFit="1" customWidth="1"/>
    <col min="8943" max="8943" width="8.42578125" style="5" bestFit="1" customWidth="1"/>
    <col min="8944" max="8944" width="8.7109375" style="5" bestFit="1" customWidth="1"/>
    <col min="8945" max="8945" width="6.7109375" style="5" bestFit="1" customWidth="1"/>
    <col min="8946" max="8946" width="7.140625" style="5" bestFit="1" customWidth="1"/>
    <col min="8947" max="8947" width="9.42578125" style="5" bestFit="1" customWidth="1"/>
    <col min="8948" max="8948" width="7.7109375" style="5" bestFit="1" customWidth="1"/>
    <col min="8949" max="8951" width="7.7109375" style="5" customWidth="1"/>
    <col min="8952" max="8952" width="6.42578125" style="5" bestFit="1" customWidth="1"/>
    <col min="8953" max="8953" width="8.42578125" style="5" bestFit="1" customWidth="1"/>
    <col min="8954" max="8954" width="8.140625" style="5" bestFit="1" customWidth="1"/>
    <col min="8955" max="8955" width="9.42578125" style="5" bestFit="1" customWidth="1"/>
    <col min="8956" max="8957" width="8.7109375" style="5" bestFit="1" customWidth="1"/>
    <col min="8958" max="8958" width="8.5703125" style="5" bestFit="1" customWidth="1"/>
    <col min="8959" max="9184" width="11.42578125" style="5"/>
    <col min="9185" max="9185" width="24.28515625" style="5" bestFit="1" customWidth="1"/>
    <col min="9186" max="9186" width="47" style="5" bestFit="1" customWidth="1"/>
    <col min="9187" max="9187" width="14.28515625" style="5" bestFit="1" customWidth="1"/>
    <col min="9188" max="9188" width="11.5703125" style="5" bestFit="1" customWidth="1"/>
    <col min="9189" max="9189" width="7.140625" style="5" bestFit="1" customWidth="1"/>
    <col min="9190" max="9190" width="9.42578125" style="5" bestFit="1" customWidth="1"/>
    <col min="9191" max="9191" width="7.7109375" style="5" bestFit="1" customWidth="1"/>
    <col min="9192" max="9195" width="7.85546875" style="5" customWidth="1"/>
    <col min="9196" max="9196" width="8.42578125" style="5" bestFit="1" customWidth="1"/>
    <col min="9197" max="9197" width="8.140625" style="5" customWidth="1"/>
    <col min="9198" max="9198" width="9.42578125" style="5" bestFit="1" customWidth="1"/>
    <col min="9199" max="9199" width="8.42578125" style="5" bestFit="1" customWidth="1"/>
    <col min="9200" max="9200" width="8.7109375" style="5" bestFit="1" customWidth="1"/>
    <col min="9201" max="9201" width="6.7109375" style="5" bestFit="1" customWidth="1"/>
    <col min="9202" max="9202" width="7.140625" style="5" bestFit="1" customWidth="1"/>
    <col min="9203" max="9203" width="9.42578125" style="5" bestFit="1" customWidth="1"/>
    <col min="9204" max="9204" width="7.7109375" style="5" bestFit="1" customWidth="1"/>
    <col min="9205" max="9207" width="7.7109375" style="5" customWidth="1"/>
    <col min="9208" max="9208" width="6.42578125" style="5" bestFit="1" customWidth="1"/>
    <col min="9209" max="9209" width="8.42578125" style="5" bestFit="1" customWidth="1"/>
    <col min="9210" max="9210" width="8.140625" style="5" bestFit="1" customWidth="1"/>
    <col min="9211" max="9211" width="9.42578125" style="5" bestFit="1" customWidth="1"/>
    <col min="9212" max="9213" width="8.7109375" style="5" bestFit="1" customWidth="1"/>
    <col min="9214" max="9214" width="8.5703125" style="5" bestFit="1" customWidth="1"/>
    <col min="9215" max="9440" width="11.42578125" style="5"/>
    <col min="9441" max="9441" width="24.28515625" style="5" bestFit="1" customWidth="1"/>
    <col min="9442" max="9442" width="47" style="5" bestFit="1" customWidth="1"/>
    <col min="9443" max="9443" width="14.28515625" style="5" bestFit="1" customWidth="1"/>
    <col min="9444" max="9444" width="11.5703125" style="5" bestFit="1" customWidth="1"/>
    <col min="9445" max="9445" width="7.140625" style="5" bestFit="1" customWidth="1"/>
    <col min="9446" max="9446" width="9.42578125" style="5" bestFit="1" customWidth="1"/>
    <col min="9447" max="9447" width="7.7109375" style="5" bestFit="1" customWidth="1"/>
    <col min="9448" max="9451" width="7.85546875" style="5" customWidth="1"/>
    <col min="9452" max="9452" width="8.42578125" style="5" bestFit="1" customWidth="1"/>
    <col min="9453" max="9453" width="8.140625" style="5" customWidth="1"/>
    <col min="9454" max="9454" width="9.42578125" style="5" bestFit="1" customWidth="1"/>
    <col min="9455" max="9455" width="8.42578125" style="5" bestFit="1" customWidth="1"/>
    <col min="9456" max="9456" width="8.7109375" style="5" bestFit="1" customWidth="1"/>
    <col min="9457" max="9457" width="6.7109375" style="5" bestFit="1" customWidth="1"/>
    <col min="9458" max="9458" width="7.140625" style="5" bestFit="1" customWidth="1"/>
    <col min="9459" max="9459" width="9.42578125" style="5" bestFit="1" customWidth="1"/>
    <col min="9460" max="9460" width="7.7109375" style="5" bestFit="1" customWidth="1"/>
    <col min="9461" max="9463" width="7.7109375" style="5" customWidth="1"/>
    <col min="9464" max="9464" width="6.42578125" style="5" bestFit="1" customWidth="1"/>
    <col min="9465" max="9465" width="8.42578125" style="5" bestFit="1" customWidth="1"/>
    <col min="9466" max="9466" width="8.140625" style="5" bestFit="1" customWidth="1"/>
    <col min="9467" max="9467" width="9.42578125" style="5" bestFit="1" customWidth="1"/>
    <col min="9468" max="9469" width="8.7109375" style="5" bestFit="1" customWidth="1"/>
    <col min="9470" max="9470" width="8.5703125" style="5" bestFit="1" customWidth="1"/>
    <col min="9471" max="9696" width="11.42578125" style="5"/>
    <col min="9697" max="9697" width="24.28515625" style="5" bestFit="1" customWidth="1"/>
    <col min="9698" max="9698" width="47" style="5" bestFit="1" customWidth="1"/>
    <col min="9699" max="9699" width="14.28515625" style="5" bestFit="1" customWidth="1"/>
    <col min="9700" max="9700" width="11.5703125" style="5" bestFit="1" customWidth="1"/>
    <col min="9701" max="9701" width="7.140625" style="5" bestFit="1" customWidth="1"/>
    <col min="9702" max="9702" width="9.42578125" style="5" bestFit="1" customWidth="1"/>
    <col min="9703" max="9703" width="7.7109375" style="5" bestFit="1" customWidth="1"/>
    <col min="9704" max="9707" width="7.85546875" style="5" customWidth="1"/>
    <col min="9708" max="9708" width="8.42578125" style="5" bestFit="1" customWidth="1"/>
    <col min="9709" max="9709" width="8.140625" style="5" customWidth="1"/>
    <col min="9710" max="9710" width="9.42578125" style="5" bestFit="1" customWidth="1"/>
    <col min="9711" max="9711" width="8.42578125" style="5" bestFit="1" customWidth="1"/>
    <col min="9712" max="9712" width="8.7109375" style="5" bestFit="1" customWidth="1"/>
    <col min="9713" max="9713" width="6.7109375" style="5" bestFit="1" customWidth="1"/>
    <col min="9714" max="9714" width="7.140625" style="5" bestFit="1" customWidth="1"/>
    <col min="9715" max="9715" width="9.42578125" style="5" bestFit="1" customWidth="1"/>
    <col min="9716" max="9716" width="7.7109375" style="5" bestFit="1" customWidth="1"/>
    <col min="9717" max="9719" width="7.7109375" style="5" customWidth="1"/>
    <col min="9720" max="9720" width="6.42578125" style="5" bestFit="1" customWidth="1"/>
    <col min="9721" max="9721" width="8.42578125" style="5" bestFit="1" customWidth="1"/>
    <col min="9722" max="9722" width="8.140625" style="5" bestFit="1" customWidth="1"/>
    <col min="9723" max="9723" width="9.42578125" style="5" bestFit="1" customWidth="1"/>
    <col min="9724" max="9725" width="8.7109375" style="5" bestFit="1" customWidth="1"/>
    <col min="9726" max="9726" width="8.5703125" style="5" bestFit="1" customWidth="1"/>
    <col min="9727" max="9952" width="11.42578125" style="5"/>
    <col min="9953" max="9953" width="24.28515625" style="5" bestFit="1" customWidth="1"/>
    <col min="9954" max="9954" width="47" style="5" bestFit="1" customWidth="1"/>
    <col min="9955" max="9955" width="14.28515625" style="5" bestFit="1" customWidth="1"/>
    <col min="9956" max="9956" width="11.5703125" style="5" bestFit="1" customWidth="1"/>
    <col min="9957" max="9957" width="7.140625" style="5" bestFit="1" customWidth="1"/>
    <col min="9958" max="9958" width="9.42578125" style="5" bestFit="1" customWidth="1"/>
    <col min="9959" max="9959" width="7.7109375" style="5" bestFit="1" customWidth="1"/>
    <col min="9960" max="9963" width="7.85546875" style="5" customWidth="1"/>
    <col min="9964" max="9964" width="8.42578125" style="5" bestFit="1" customWidth="1"/>
    <col min="9965" max="9965" width="8.140625" style="5" customWidth="1"/>
    <col min="9966" max="9966" width="9.42578125" style="5" bestFit="1" customWidth="1"/>
    <col min="9967" max="9967" width="8.42578125" style="5" bestFit="1" customWidth="1"/>
    <col min="9968" max="9968" width="8.7109375" style="5" bestFit="1" customWidth="1"/>
    <col min="9969" max="9969" width="6.7109375" style="5" bestFit="1" customWidth="1"/>
    <col min="9970" max="9970" width="7.140625" style="5" bestFit="1" customWidth="1"/>
    <col min="9971" max="9971" width="9.42578125" style="5" bestFit="1" customWidth="1"/>
    <col min="9972" max="9972" width="7.7109375" style="5" bestFit="1" customWidth="1"/>
    <col min="9973" max="9975" width="7.7109375" style="5" customWidth="1"/>
    <col min="9976" max="9976" width="6.42578125" style="5" bestFit="1" customWidth="1"/>
    <col min="9977" max="9977" width="8.42578125" style="5" bestFit="1" customWidth="1"/>
    <col min="9978" max="9978" width="8.140625" style="5" bestFit="1" customWidth="1"/>
    <col min="9979" max="9979" width="9.42578125" style="5" bestFit="1" customWidth="1"/>
    <col min="9980" max="9981" width="8.7109375" style="5" bestFit="1" customWidth="1"/>
    <col min="9982" max="9982" width="8.5703125" style="5" bestFit="1" customWidth="1"/>
    <col min="9983" max="10208" width="11.42578125" style="5"/>
    <col min="10209" max="10209" width="24.28515625" style="5" bestFit="1" customWidth="1"/>
    <col min="10210" max="10210" width="47" style="5" bestFit="1" customWidth="1"/>
    <col min="10211" max="10211" width="14.28515625" style="5" bestFit="1" customWidth="1"/>
    <col min="10212" max="10212" width="11.5703125" style="5" bestFit="1" customWidth="1"/>
    <col min="10213" max="10213" width="7.140625" style="5" bestFit="1" customWidth="1"/>
    <col min="10214" max="10214" width="9.42578125" style="5" bestFit="1" customWidth="1"/>
    <col min="10215" max="10215" width="7.7109375" style="5" bestFit="1" customWidth="1"/>
    <col min="10216" max="10219" width="7.85546875" style="5" customWidth="1"/>
    <col min="10220" max="10220" width="8.42578125" style="5" bestFit="1" customWidth="1"/>
    <col min="10221" max="10221" width="8.140625" style="5" customWidth="1"/>
    <col min="10222" max="10222" width="9.42578125" style="5" bestFit="1" customWidth="1"/>
    <col min="10223" max="10223" width="8.42578125" style="5" bestFit="1" customWidth="1"/>
    <col min="10224" max="10224" width="8.7109375" style="5" bestFit="1" customWidth="1"/>
    <col min="10225" max="10225" width="6.7109375" style="5" bestFit="1" customWidth="1"/>
    <col min="10226" max="10226" width="7.140625" style="5" bestFit="1" customWidth="1"/>
    <col min="10227" max="10227" width="9.42578125" style="5" bestFit="1" customWidth="1"/>
    <col min="10228" max="10228" width="7.7109375" style="5" bestFit="1" customWidth="1"/>
    <col min="10229" max="10231" width="7.7109375" style="5" customWidth="1"/>
    <col min="10232" max="10232" width="6.42578125" style="5" bestFit="1" customWidth="1"/>
    <col min="10233" max="10233" width="8.42578125" style="5" bestFit="1" customWidth="1"/>
    <col min="10234" max="10234" width="8.140625" style="5" bestFit="1" customWidth="1"/>
    <col min="10235" max="10235" width="9.42578125" style="5" bestFit="1" customWidth="1"/>
    <col min="10236" max="10237" width="8.7109375" style="5" bestFit="1" customWidth="1"/>
    <col min="10238" max="10238" width="8.5703125" style="5" bestFit="1" customWidth="1"/>
    <col min="10239" max="10464" width="11.42578125" style="5"/>
    <col min="10465" max="10465" width="24.28515625" style="5" bestFit="1" customWidth="1"/>
    <col min="10466" max="10466" width="47" style="5" bestFit="1" customWidth="1"/>
    <col min="10467" max="10467" width="14.28515625" style="5" bestFit="1" customWidth="1"/>
    <col min="10468" max="10468" width="11.5703125" style="5" bestFit="1" customWidth="1"/>
    <col min="10469" max="10469" width="7.140625" style="5" bestFit="1" customWidth="1"/>
    <col min="10470" max="10470" width="9.42578125" style="5" bestFit="1" customWidth="1"/>
    <col min="10471" max="10471" width="7.7109375" style="5" bestFit="1" customWidth="1"/>
    <col min="10472" max="10475" width="7.85546875" style="5" customWidth="1"/>
    <col min="10476" max="10476" width="8.42578125" style="5" bestFit="1" customWidth="1"/>
    <col min="10477" max="10477" width="8.140625" style="5" customWidth="1"/>
    <col min="10478" max="10478" width="9.42578125" style="5" bestFit="1" customWidth="1"/>
    <col min="10479" max="10479" width="8.42578125" style="5" bestFit="1" customWidth="1"/>
    <col min="10480" max="10480" width="8.7109375" style="5" bestFit="1" customWidth="1"/>
    <col min="10481" max="10481" width="6.7109375" style="5" bestFit="1" customWidth="1"/>
    <col min="10482" max="10482" width="7.140625" style="5" bestFit="1" customWidth="1"/>
    <col min="10483" max="10483" width="9.42578125" style="5" bestFit="1" customWidth="1"/>
    <col min="10484" max="10484" width="7.7109375" style="5" bestFit="1" customWidth="1"/>
    <col min="10485" max="10487" width="7.7109375" style="5" customWidth="1"/>
    <col min="10488" max="10488" width="6.42578125" style="5" bestFit="1" customWidth="1"/>
    <col min="10489" max="10489" width="8.42578125" style="5" bestFit="1" customWidth="1"/>
    <col min="10490" max="10490" width="8.140625" style="5" bestFit="1" customWidth="1"/>
    <col min="10491" max="10491" width="9.42578125" style="5" bestFit="1" customWidth="1"/>
    <col min="10492" max="10493" width="8.7109375" style="5" bestFit="1" customWidth="1"/>
    <col min="10494" max="10494" width="8.5703125" style="5" bestFit="1" customWidth="1"/>
    <col min="10495" max="10720" width="11.42578125" style="5"/>
    <col min="10721" max="10721" width="24.28515625" style="5" bestFit="1" customWidth="1"/>
    <col min="10722" max="10722" width="47" style="5" bestFit="1" customWidth="1"/>
    <col min="10723" max="10723" width="14.28515625" style="5" bestFit="1" customWidth="1"/>
    <col min="10724" max="10724" width="11.5703125" style="5" bestFit="1" customWidth="1"/>
    <col min="10725" max="10725" width="7.140625" style="5" bestFit="1" customWidth="1"/>
    <col min="10726" max="10726" width="9.42578125" style="5" bestFit="1" customWidth="1"/>
    <col min="10727" max="10727" width="7.7109375" style="5" bestFit="1" customWidth="1"/>
    <col min="10728" max="10731" width="7.85546875" style="5" customWidth="1"/>
    <col min="10732" max="10732" width="8.42578125" style="5" bestFit="1" customWidth="1"/>
    <col min="10733" max="10733" width="8.140625" style="5" customWidth="1"/>
    <col min="10734" max="10734" width="9.42578125" style="5" bestFit="1" customWidth="1"/>
    <col min="10735" max="10735" width="8.42578125" style="5" bestFit="1" customWidth="1"/>
    <col min="10736" max="10736" width="8.7109375" style="5" bestFit="1" customWidth="1"/>
    <col min="10737" max="10737" width="6.7109375" style="5" bestFit="1" customWidth="1"/>
    <col min="10738" max="10738" width="7.140625" style="5" bestFit="1" customWidth="1"/>
    <col min="10739" max="10739" width="9.42578125" style="5" bestFit="1" customWidth="1"/>
    <col min="10740" max="10740" width="7.7109375" style="5" bestFit="1" customWidth="1"/>
    <col min="10741" max="10743" width="7.7109375" style="5" customWidth="1"/>
    <col min="10744" max="10744" width="6.42578125" style="5" bestFit="1" customWidth="1"/>
    <col min="10745" max="10745" width="8.42578125" style="5" bestFit="1" customWidth="1"/>
    <col min="10746" max="10746" width="8.140625" style="5" bestFit="1" customWidth="1"/>
    <col min="10747" max="10747" width="9.42578125" style="5" bestFit="1" customWidth="1"/>
    <col min="10748" max="10749" width="8.7109375" style="5" bestFit="1" customWidth="1"/>
    <col min="10750" max="10750" width="8.5703125" style="5" bestFit="1" customWidth="1"/>
    <col min="10751" max="10976" width="11.42578125" style="5"/>
    <col min="10977" max="10977" width="24.28515625" style="5" bestFit="1" customWidth="1"/>
    <col min="10978" max="10978" width="47" style="5" bestFit="1" customWidth="1"/>
    <col min="10979" max="10979" width="14.28515625" style="5" bestFit="1" customWidth="1"/>
    <col min="10980" max="10980" width="11.5703125" style="5" bestFit="1" customWidth="1"/>
    <col min="10981" max="10981" width="7.140625" style="5" bestFit="1" customWidth="1"/>
    <col min="10982" max="10982" width="9.42578125" style="5" bestFit="1" customWidth="1"/>
    <col min="10983" max="10983" width="7.7109375" style="5" bestFit="1" customWidth="1"/>
    <col min="10984" max="10987" width="7.85546875" style="5" customWidth="1"/>
    <col min="10988" max="10988" width="8.42578125" style="5" bestFit="1" customWidth="1"/>
    <col min="10989" max="10989" width="8.140625" style="5" customWidth="1"/>
    <col min="10990" max="10990" width="9.42578125" style="5" bestFit="1" customWidth="1"/>
    <col min="10991" max="10991" width="8.42578125" style="5" bestFit="1" customWidth="1"/>
    <col min="10992" max="10992" width="8.7109375" style="5" bestFit="1" customWidth="1"/>
    <col min="10993" max="10993" width="6.7109375" style="5" bestFit="1" customWidth="1"/>
    <col min="10994" max="10994" width="7.140625" style="5" bestFit="1" customWidth="1"/>
    <col min="10995" max="10995" width="9.42578125" style="5" bestFit="1" customWidth="1"/>
    <col min="10996" max="10996" width="7.7109375" style="5" bestFit="1" customWidth="1"/>
    <col min="10997" max="10999" width="7.7109375" style="5" customWidth="1"/>
    <col min="11000" max="11000" width="6.42578125" style="5" bestFit="1" customWidth="1"/>
    <col min="11001" max="11001" width="8.42578125" style="5" bestFit="1" customWidth="1"/>
    <col min="11002" max="11002" width="8.140625" style="5" bestFit="1" customWidth="1"/>
    <col min="11003" max="11003" width="9.42578125" style="5" bestFit="1" customWidth="1"/>
    <col min="11004" max="11005" width="8.7109375" style="5" bestFit="1" customWidth="1"/>
    <col min="11006" max="11006" width="8.5703125" style="5" bestFit="1" customWidth="1"/>
    <col min="11007" max="11232" width="11.42578125" style="5"/>
    <col min="11233" max="11233" width="24.28515625" style="5" bestFit="1" customWidth="1"/>
    <col min="11234" max="11234" width="47" style="5" bestFit="1" customWidth="1"/>
    <col min="11235" max="11235" width="14.28515625" style="5" bestFit="1" customWidth="1"/>
    <col min="11236" max="11236" width="11.5703125" style="5" bestFit="1" customWidth="1"/>
    <col min="11237" max="11237" width="7.140625" style="5" bestFit="1" customWidth="1"/>
    <col min="11238" max="11238" width="9.42578125" style="5" bestFit="1" customWidth="1"/>
    <col min="11239" max="11239" width="7.7109375" style="5" bestFit="1" customWidth="1"/>
    <col min="11240" max="11243" width="7.85546875" style="5" customWidth="1"/>
    <col min="11244" max="11244" width="8.42578125" style="5" bestFit="1" customWidth="1"/>
    <col min="11245" max="11245" width="8.140625" style="5" customWidth="1"/>
    <col min="11246" max="11246" width="9.42578125" style="5" bestFit="1" customWidth="1"/>
    <col min="11247" max="11247" width="8.42578125" style="5" bestFit="1" customWidth="1"/>
    <col min="11248" max="11248" width="8.7109375" style="5" bestFit="1" customWidth="1"/>
    <col min="11249" max="11249" width="6.7109375" style="5" bestFit="1" customWidth="1"/>
    <col min="11250" max="11250" width="7.140625" style="5" bestFit="1" customWidth="1"/>
    <col min="11251" max="11251" width="9.42578125" style="5" bestFit="1" customWidth="1"/>
    <col min="11252" max="11252" width="7.7109375" style="5" bestFit="1" customWidth="1"/>
    <col min="11253" max="11255" width="7.7109375" style="5" customWidth="1"/>
    <col min="11256" max="11256" width="6.42578125" style="5" bestFit="1" customWidth="1"/>
    <col min="11257" max="11257" width="8.42578125" style="5" bestFit="1" customWidth="1"/>
    <col min="11258" max="11258" width="8.140625" style="5" bestFit="1" customWidth="1"/>
    <col min="11259" max="11259" width="9.42578125" style="5" bestFit="1" customWidth="1"/>
    <col min="11260" max="11261" width="8.7109375" style="5" bestFit="1" customWidth="1"/>
    <col min="11262" max="11262" width="8.5703125" style="5" bestFit="1" customWidth="1"/>
    <col min="11263" max="11488" width="11.42578125" style="5"/>
    <col min="11489" max="11489" width="24.28515625" style="5" bestFit="1" customWidth="1"/>
    <col min="11490" max="11490" width="47" style="5" bestFit="1" customWidth="1"/>
    <col min="11491" max="11491" width="14.28515625" style="5" bestFit="1" customWidth="1"/>
    <col min="11492" max="11492" width="11.5703125" style="5" bestFit="1" customWidth="1"/>
    <col min="11493" max="11493" width="7.140625" style="5" bestFit="1" customWidth="1"/>
    <col min="11494" max="11494" width="9.42578125" style="5" bestFit="1" customWidth="1"/>
    <col min="11495" max="11495" width="7.7109375" style="5" bestFit="1" customWidth="1"/>
    <col min="11496" max="11499" width="7.85546875" style="5" customWidth="1"/>
    <col min="11500" max="11500" width="8.42578125" style="5" bestFit="1" customWidth="1"/>
    <col min="11501" max="11501" width="8.140625" style="5" customWidth="1"/>
    <col min="11502" max="11502" width="9.42578125" style="5" bestFit="1" customWidth="1"/>
    <col min="11503" max="11503" width="8.42578125" style="5" bestFit="1" customWidth="1"/>
    <col min="11504" max="11504" width="8.7109375" style="5" bestFit="1" customWidth="1"/>
    <col min="11505" max="11505" width="6.7109375" style="5" bestFit="1" customWidth="1"/>
    <col min="11506" max="11506" width="7.140625" style="5" bestFit="1" customWidth="1"/>
    <col min="11507" max="11507" width="9.42578125" style="5" bestFit="1" customWidth="1"/>
    <col min="11508" max="11508" width="7.7109375" style="5" bestFit="1" customWidth="1"/>
    <col min="11509" max="11511" width="7.7109375" style="5" customWidth="1"/>
    <col min="11512" max="11512" width="6.42578125" style="5" bestFit="1" customWidth="1"/>
    <col min="11513" max="11513" width="8.42578125" style="5" bestFit="1" customWidth="1"/>
    <col min="11514" max="11514" width="8.140625" style="5" bestFit="1" customWidth="1"/>
    <col min="11515" max="11515" width="9.42578125" style="5" bestFit="1" customWidth="1"/>
    <col min="11516" max="11517" width="8.7109375" style="5" bestFit="1" customWidth="1"/>
    <col min="11518" max="11518" width="8.5703125" style="5" bestFit="1" customWidth="1"/>
    <col min="11519" max="11744" width="11.42578125" style="5"/>
    <col min="11745" max="11745" width="24.28515625" style="5" bestFit="1" customWidth="1"/>
    <col min="11746" max="11746" width="47" style="5" bestFit="1" customWidth="1"/>
    <col min="11747" max="11747" width="14.28515625" style="5" bestFit="1" customWidth="1"/>
    <col min="11748" max="11748" width="11.5703125" style="5" bestFit="1" customWidth="1"/>
    <col min="11749" max="11749" width="7.140625" style="5" bestFit="1" customWidth="1"/>
    <col min="11750" max="11750" width="9.42578125" style="5" bestFit="1" customWidth="1"/>
    <col min="11751" max="11751" width="7.7109375" style="5" bestFit="1" customWidth="1"/>
    <col min="11752" max="11755" width="7.85546875" style="5" customWidth="1"/>
    <col min="11756" max="11756" width="8.42578125" style="5" bestFit="1" customWidth="1"/>
    <col min="11757" max="11757" width="8.140625" style="5" customWidth="1"/>
    <col min="11758" max="11758" width="9.42578125" style="5" bestFit="1" customWidth="1"/>
    <col min="11759" max="11759" width="8.42578125" style="5" bestFit="1" customWidth="1"/>
    <col min="11760" max="11760" width="8.7109375" style="5" bestFit="1" customWidth="1"/>
    <col min="11761" max="11761" width="6.7109375" style="5" bestFit="1" customWidth="1"/>
    <col min="11762" max="11762" width="7.140625" style="5" bestFit="1" customWidth="1"/>
    <col min="11763" max="11763" width="9.42578125" style="5" bestFit="1" customWidth="1"/>
    <col min="11764" max="11764" width="7.7109375" style="5" bestFit="1" customWidth="1"/>
    <col min="11765" max="11767" width="7.7109375" style="5" customWidth="1"/>
    <col min="11768" max="11768" width="6.42578125" style="5" bestFit="1" customWidth="1"/>
    <col min="11769" max="11769" width="8.42578125" style="5" bestFit="1" customWidth="1"/>
    <col min="11770" max="11770" width="8.140625" style="5" bestFit="1" customWidth="1"/>
    <col min="11771" max="11771" width="9.42578125" style="5" bestFit="1" customWidth="1"/>
    <col min="11772" max="11773" width="8.7109375" style="5" bestFit="1" customWidth="1"/>
    <col min="11774" max="11774" width="8.5703125" style="5" bestFit="1" customWidth="1"/>
    <col min="11775" max="12000" width="11.42578125" style="5"/>
    <col min="12001" max="12001" width="24.28515625" style="5" bestFit="1" customWidth="1"/>
    <col min="12002" max="12002" width="47" style="5" bestFit="1" customWidth="1"/>
    <col min="12003" max="12003" width="14.28515625" style="5" bestFit="1" customWidth="1"/>
    <col min="12004" max="12004" width="11.5703125" style="5" bestFit="1" customWidth="1"/>
    <col min="12005" max="12005" width="7.140625" style="5" bestFit="1" customWidth="1"/>
    <col min="12006" max="12006" width="9.42578125" style="5" bestFit="1" customWidth="1"/>
    <col min="12007" max="12007" width="7.7109375" style="5" bestFit="1" customWidth="1"/>
    <col min="12008" max="12011" width="7.85546875" style="5" customWidth="1"/>
    <col min="12012" max="12012" width="8.42578125" style="5" bestFit="1" customWidth="1"/>
    <col min="12013" max="12013" width="8.140625" style="5" customWidth="1"/>
    <col min="12014" max="12014" width="9.42578125" style="5" bestFit="1" customWidth="1"/>
    <col min="12015" max="12015" width="8.42578125" style="5" bestFit="1" customWidth="1"/>
    <col min="12016" max="12016" width="8.7109375" style="5" bestFit="1" customWidth="1"/>
    <col min="12017" max="12017" width="6.7109375" style="5" bestFit="1" customWidth="1"/>
    <col min="12018" max="12018" width="7.140625" style="5" bestFit="1" customWidth="1"/>
    <col min="12019" max="12019" width="9.42578125" style="5" bestFit="1" customWidth="1"/>
    <col min="12020" max="12020" width="7.7109375" style="5" bestFit="1" customWidth="1"/>
    <col min="12021" max="12023" width="7.7109375" style="5" customWidth="1"/>
    <col min="12024" max="12024" width="6.42578125" style="5" bestFit="1" customWidth="1"/>
    <col min="12025" max="12025" width="8.42578125" style="5" bestFit="1" customWidth="1"/>
    <col min="12026" max="12026" width="8.140625" style="5" bestFit="1" customWidth="1"/>
    <col min="12027" max="12027" width="9.42578125" style="5" bestFit="1" customWidth="1"/>
    <col min="12028" max="12029" width="8.7109375" style="5" bestFit="1" customWidth="1"/>
    <col min="12030" max="12030" width="8.5703125" style="5" bestFit="1" customWidth="1"/>
    <col min="12031" max="12256" width="11.42578125" style="5"/>
    <col min="12257" max="12257" width="24.28515625" style="5" bestFit="1" customWidth="1"/>
    <col min="12258" max="12258" width="47" style="5" bestFit="1" customWidth="1"/>
    <col min="12259" max="12259" width="14.28515625" style="5" bestFit="1" customWidth="1"/>
    <col min="12260" max="12260" width="11.5703125" style="5" bestFit="1" customWidth="1"/>
    <col min="12261" max="12261" width="7.140625" style="5" bestFit="1" customWidth="1"/>
    <col min="12262" max="12262" width="9.42578125" style="5" bestFit="1" customWidth="1"/>
    <col min="12263" max="12263" width="7.7109375" style="5" bestFit="1" customWidth="1"/>
    <col min="12264" max="12267" width="7.85546875" style="5" customWidth="1"/>
    <col min="12268" max="12268" width="8.42578125" style="5" bestFit="1" customWidth="1"/>
    <col min="12269" max="12269" width="8.140625" style="5" customWidth="1"/>
    <col min="12270" max="12270" width="9.42578125" style="5" bestFit="1" customWidth="1"/>
    <col min="12271" max="12271" width="8.42578125" style="5" bestFit="1" customWidth="1"/>
    <col min="12272" max="12272" width="8.7109375" style="5" bestFit="1" customWidth="1"/>
    <col min="12273" max="12273" width="6.7109375" style="5" bestFit="1" customWidth="1"/>
    <col min="12274" max="12274" width="7.140625" style="5" bestFit="1" customWidth="1"/>
    <col min="12275" max="12275" width="9.42578125" style="5" bestFit="1" customWidth="1"/>
    <col min="12276" max="12276" width="7.7109375" style="5" bestFit="1" customWidth="1"/>
    <col min="12277" max="12279" width="7.7109375" style="5" customWidth="1"/>
    <col min="12280" max="12280" width="6.42578125" style="5" bestFit="1" customWidth="1"/>
    <col min="12281" max="12281" width="8.42578125" style="5" bestFit="1" customWidth="1"/>
    <col min="12282" max="12282" width="8.140625" style="5" bestFit="1" customWidth="1"/>
    <col min="12283" max="12283" width="9.42578125" style="5" bestFit="1" customWidth="1"/>
    <col min="12284" max="12285" width="8.7109375" style="5" bestFit="1" customWidth="1"/>
    <col min="12286" max="12286" width="8.5703125" style="5" bestFit="1" customWidth="1"/>
    <col min="12287" max="12512" width="11.42578125" style="5"/>
    <col min="12513" max="12513" width="24.28515625" style="5" bestFit="1" customWidth="1"/>
    <col min="12514" max="12514" width="47" style="5" bestFit="1" customWidth="1"/>
    <col min="12515" max="12515" width="14.28515625" style="5" bestFit="1" customWidth="1"/>
    <col min="12516" max="12516" width="11.5703125" style="5" bestFit="1" customWidth="1"/>
    <col min="12517" max="12517" width="7.140625" style="5" bestFit="1" customWidth="1"/>
    <col min="12518" max="12518" width="9.42578125" style="5" bestFit="1" customWidth="1"/>
    <col min="12519" max="12519" width="7.7109375" style="5" bestFit="1" customWidth="1"/>
    <col min="12520" max="12523" width="7.85546875" style="5" customWidth="1"/>
    <col min="12524" max="12524" width="8.42578125" style="5" bestFit="1" customWidth="1"/>
    <col min="12525" max="12525" width="8.140625" style="5" customWidth="1"/>
    <col min="12526" max="12526" width="9.42578125" style="5" bestFit="1" customWidth="1"/>
    <col min="12527" max="12527" width="8.42578125" style="5" bestFit="1" customWidth="1"/>
    <col min="12528" max="12528" width="8.7109375" style="5" bestFit="1" customWidth="1"/>
    <col min="12529" max="12529" width="6.7109375" style="5" bestFit="1" customWidth="1"/>
    <col min="12530" max="12530" width="7.140625" style="5" bestFit="1" customWidth="1"/>
    <col min="12531" max="12531" width="9.42578125" style="5" bestFit="1" customWidth="1"/>
    <col min="12532" max="12532" width="7.7109375" style="5" bestFit="1" customWidth="1"/>
    <col min="12533" max="12535" width="7.7109375" style="5" customWidth="1"/>
    <col min="12536" max="12536" width="6.42578125" style="5" bestFit="1" customWidth="1"/>
    <col min="12537" max="12537" width="8.42578125" style="5" bestFit="1" customWidth="1"/>
    <col min="12538" max="12538" width="8.140625" style="5" bestFit="1" customWidth="1"/>
    <col min="12539" max="12539" width="9.42578125" style="5" bestFit="1" customWidth="1"/>
    <col min="12540" max="12541" width="8.7109375" style="5" bestFit="1" customWidth="1"/>
    <col min="12542" max="12542" width="8.5703125" style="5" bestFit="1" customWidth="1"/>
    <col min="12543" max="12768" width="11.42578125" style="5"/>
    <col min="12769" max="12769" width="24.28515625" style="5" bestFit="1" customWidth="1"/>
    <col min="12770" max="12770" width="47" style="5" bestFit="1" customWidth="1"/>
    <col min="12771" max="12771" width="14.28515625" style="5" bestFit="1" customWidth="1"/>
    <col min="12772" max="12772" width="11.5703125" style="5" bestFit="1" customWidth="1"/>
    <col min="12773" max="12773" width="7.140625" style="5" bestFit="1" customWidth="1"/>
    <col min="12774" max="12774" width="9.42578125" style="5" bestFit="1" customWidth="1"/>
    <col min="12775" max="12775" width="7.7109375" style="5" bestFit="1" customWidth="1"/>
    <col min="12776" max="12779" width="7.85546875" style="5" customWidth="1"/>
    <col min="12780" max="12780" width="8.42578125" style="5" bestFit="1" customWidth="1"/>
    <col min="12781" max="12781" width="8.140625" style="5" customWidth="1"/>
    <col min="12782" max="12782" width="9.42578125" style="5" bestFit="1" customWidth="1"/>
    <col min="12783" max="12783" width="8.42578125" style="5" bestFit="1" customWidth="1"/>
    <col min="12784" max="12784" width="8.7109375" style="5" bestFit="1" customWidth="1"/>
    <col min="12785" max="12785" width="6.7109375" style="5" bestFit="1" customWidth="1"/>
    <col min="12786" max="12786" width="7.140625" style="5" bestFit="1" customWidth="1"/>
    <col min="12787" max="12787" width="9.42578125" style="5" bestFit="1" customWidth="1"/>
    <col min="12788" max="12788" width="7.7109375" style="5" bestFit="1" customWidth="1"/>
    <col min="12789" max="12791" width="7.7109375" style="5" customWidth="1"/>
    <col min="12792" max="12792" width="6.42578125" style="5" bestFit="1" customWidth="1"/>
    <col min="12793" max="12793" width="8.42578125" style="5" bestFit="1" customWidth="1"/>
    <col min="12794" max="12794" width="8.140625" style="5" bestFit="1" customWidth="1"/>
    <col min="12795" max="12795" width="9.42578125" style="5" bestFit="1" customWidth="1"/>
    <col min="12796" max="12797" width="8.7109375" style="5" bestFit="1" customWidth="1"/>
    <col min="12798" max="12798" width="8.5703125" style="5" bestFit="1" customWidth="1"/>
    <col min="12799" max="13024" width="11.42578125" style="5"/>
    <col min="13025" max="13025" width="24.28515625" style="5" bestFit="1" customWidth="1"/>
    <col min="13026" max="13026" width="47" style="5" bestFit="1" customWidth="1"/>
    <col min="13027" max="13027" width="14.28515625" style="5" bestFit="1" customWidth="1"/>
    <col min="13028" max="13028" width="11.5703125" style="5" bestFit="1" customWidth="1"/>
    <col min="13029" max="13029" width="7.140625" style="5" bestFit="1" customWidth="1"/>
    <col min="13030" max="13030" width="9.42578125" style="5" bestFit="1" customWidth="1"/>
    <col min="13031" max="13031" width="7.7109375" style="5" bestFit="1" customWidth="1"/>
    <col min="13032" max="13035" width="7.85546875" style="5" customWidth="1"/>
    <col min="13036" max="13036" width="8.42578125" style="5" bestFit="1" customWidth="1"/>
    <col min="13037" max="13037" width="8.140625" style="5" customWidth="1"/>
    <col min="13038" max="13038" width="9.42578125" style="5" bestFit="1" customWidth="1"/>
    <col min="13039" max="13039" width="8.42578125" style="5" bestFit="1" customWidth="1"/>
    <col min="13040" max="13040" width="8.7109375" style="5" bestFit="1" customWidth="1"/>
    <col min="13041" max="13041" width="6.7109375" style="5" bestFit="1" customWidth="1"/>
    <col min="13042" max="13042" width="7.140625" style="5" bestFit="1" customWidth="1"/>
    <col min="13043" max="13043" width="9.42578125" style="5" bestFit="1" customWidth="1"/>
    <col min="13044" max="13044" width="7.7109375" style="5" bestFit="1" customWidth="1"/>
    <col min="13045" max="13047" width="7.7109375" style="5" customWidth="1"/>
    <col min="13048" max="13048" width="6.42578125" style="5" bestFit="1" customWidth="1"/>
    <col min="13049" max="13049" width="8.42578125" style="5" bestFit="1" customWidth="1"/>
    <col min="13050" max="13050" width="8.140625" style="5" bestFit="1" customWidth="1"/>
    <col min="13051" max="13051" width="9.42578125" style="5" bestFit="1" customWidth="1"/>
    <col min="13052" max="13053" width="8.7109375" style="5" bestFit="1" customWidth="1"/>
    <col min="13054" max="13054" width="8.5703125" style="5" bestFit="1" customWidth="1"/>
    <col min="13055" max="13280" width="11.42578125" style="5"/>
    <col min="13281" max="13281" width="24.28515625" style="5" bestFit="1" customWidth="1"/>
    <col min="13282" max="13282" width="47" style="5" bestFit="1" customWidth="1"/>
    <col min="13283" max="13283" width="14.28515625" style="5" bestFit="1" customWidth="1"/>
    <col min="13284" max="13284" width="11.5703125" style="5" bestFit="1" customWidth="1"/>
    <col min="13285" max="13285" width="7.140625" style="5" bestFit="1" customWidth="1"/>
    <col min="13286" max="13286" width="9.42578125" style="5" bestFit="1" customWidth="1"/>
    <col min="13287" max="13287" width="7.7109375" style="5" bestFit="1" customWidth="1"/>
    <col min="13288" max="13291" width="7.85546875" style="5" customWidth="1"/>
    <col min="13292" max="13292" width="8.42578125" style="5" bestFit="1" customWidth="1"/>
    <col min="13293" max="13293" width="8.140625" style="5" customWidth="1"/>
    <col min="13294" max="13294" width="9.42578125" style="5" bestFit="1" customWidth="1"/>
    <col min="13295" max="13295" width="8.42578125" style="5" bestFit="1" customWidth="1"/>
    <col min="13296" max="13296" width="8.7109375" style="5" bestFit="1" customWidth="1"/>
    <col min="13297" max="13297" width="6.7109375" style="5" bestFit="1" customWidth="1"/>
    <col min="13298" max="13298" width="7.140625" style="5" bestFit="1" customWidth="1"/>
    <col min="13299" max="13299" width="9.42578125" style="5" bestFit="1" customWidth="1"/>
    <col min="13300" max="13300" width="7.7109375" style="5" bestFit="1" customWidth="1"/>
    <col min="13301" max="13303" width="7.7109375" style="5" customWidth="1"/>
    <col min="13304" max="13304" width="6.42578125" style="5" bestFit="1" customWidth="1"/>
    <col min="13305" max="13305" width="8.42578125" style="5" bestFit="1" customWidth="1"/>
    <col min="13306" max="13306" width="8.140625" style="5" bestFit="1" customWidth="1"/>
    <col min="13307" max="13307" width="9.42578125" style="5" bestFit="1" customWidth="1"/>
    <col min="13308" max="13309" width="8.7109375" style="5" bestFit="1" customWidth="1"/>
    <col min="13310" max="13310" width="8.5703125" style="5" bestFit="1" customWidth="1"/>
    <col min="13311" max="13536" width="11.42578125" style="5"/>
    <col min="13537" max="13537" width="24.28515625" style="5" bestFit="1" customWidth="1"/>
    <col min="13538" max="13538" width="47" style="5" bestFit="1" customWidth="1"/>
    <col min="13539" max="13539" width="14.28515625" style="5" bestFit="1" customWidth="1"/>
    <col min="13540" max="13540" width="11.5703125" style="5" bestFit="1" customWidth="1"/>
    <col min="13541" max="13541" width="7.140625" style="5" bestFit="1" customWidth="1"/>
    <col min="13542" max="13542" width="9.42578125" style="5" bestFit="1" customWidth="1"/>
    <col min="13543" max="13543" width="7.7109375" style="5" bestFit="1" customWidth="1"/>
    <col min="13544" max="13547" width="7.85546875" style="5" customWidth="1"/>
    <col min="13548" max="13548" width="8.42578125" style="5" bestFit="1" customWidth="1"/>
    <col min="13549" max="13549" width="8.140625" style="5" customWidth="1"/>
    <col min="13550" max="13550" width="9.42578125" style="5" bestFit="1" customWidth="1"/>
    <col min="13551" max="13551" width="8.42578125" style="5" bestFit="1" customWidth="1"/>
    <col min="13552" max="13552" width="8.7109375" style="5" bestFit="1" customWidth="1"/>
    <col min="13553" max="13553" width="6.7109375" style="5" bestFit="1" customWidth="1"/>
    <col min="13554" max="13554" width="7.140625" style="5" bestFit="1" customWidth="1"/>
    <col min="13555" max="13555" width="9.42578125" style="5" bestFit="1" customWidth="1"/>
    <col min="13556" max="13556" width="7.7109375" style="5" bestFit="1" customWidth="1"/>
    <col min="13557" max="13559" width="7.7109375" style="5" customWidth="1"/>
    <col min="13560" max="13560" width="6.42578125" style="5" bestFit="1" customWidth="1"/>
    <col min="13561" max="13561" width="8.42578125" style="5" bestFit="1" customWidth="1"/>
    <col min="13562" max="13562" width="8.140625" style="5" bestFit="1" customWidth="1"/>
    <col min="13563" max="13563" width="9.42578125" style="5" bestFit="1" customWidth="1"/>
    <col min="13564" max="13565" width="8.7109375" style="5" bestFit="1" customWidth="1"/>
    <col min="13566" max="13566" width="8.5703125" style="5" bestFit="1" customWidth="1"/>
    <col min="13567" max="13792" width="11.42578125" style="5"/>
    <col min="13793" max="13793" width="24.28515625" style="5" bestFit="1" customWidth="1"/>
    <col min="13794" max="13794" width="47" style="5" bestFit="1" customWidth="1"/>
    <col min="13795" max="13795" width="14.28515625" style="5" bestFit="1" customWidth="1"/>
    <col min="13796" max="13796" width="11.5703125" style="5" bestFit="1" customWidth="1"/>
    <col min="13797" max="13797" width="7.140625" style="5" bestFit="1" customWidth="1"/>
    <col min="13798" max="13798" width="9.42578125" style="5" bestFit="1" customWidth="1"/>
    <col min="13799" max="13799" width="7.7109375" style="5" bestFit="1" customWidth="1"/>
    <col min="13800" max="13803" width="7.85546875" style="5" customWidth="1"/>
    <col min="13804" max="13804" width="8.42578125" style="5" bestFit="1" customWidth="1"/>
    <col min="13805" max="13805" width="8.140625" style="5" customWidth="1"/>
    <col min="13806" max="13806" width="9.42578125" style="5" bestFit="1" customWidth="1"/>
    <col min="13807" max="13807" width="8.42578125" style="5" bestFit="1" customWidth="1"/>
    <col min="13808" max="13808" width="8.7109375" style="5" bestFit="1" customWidth="1"/>
    <col min="13809" max="13809" width="6.7109375" style="5" bestFit="1" customWidth="1"/>
    <col min="13810" max="13810" width="7.140625" style="5" bestFit="1" customWidth="1"/>
    <col min="13811" max="13811" width="9.42578125" style="5" bestFit="1" customWidth="1"/>
    <col min="13812" max="13812" width="7.7109375" style="5" bestFit="1" customWidth="1"/>
    <col min="13813" max="13815" width="7.7109375" style="5" customWidth="1"/>
    <col min="13816" max="13816" width="6.42578125" style="5" bestFit="1" customWidth="1"/>
    <col min="13817" max="13817" width="8.42578125" style="5" bestFit="1" customWidth="1"/>
    <col min="13818" max="13818" width="8.140625" style="5" bestFit="1" customWidth="1"/>
    <col min="13819" max="13819" width="9.42578125" style="5" bestFit="1" customWidth="1"/>
    <col min="13820" max="13821" width="8.7109375" style="5" bestFit="1" customWidth="1"/>
    <col min="13822" max="13822" width="8.5703125" style="5" bestFit="1" customWidth="1"/>
    <col min="13823" max="14048" width="11.42578125" style="5"/>
    <col min="14049" max="14049" width="24.28515625" style="5" bestFit="1" customWidth="1"/>
    <col min="14050" max="14050" width="47" style="5" bestFit="1" customWidth="1"/>
    <col min="14051" max="14051" width="14.28515625" style="5" bestFit="1" customWidth="1"/>
    <col min="14052" max="14052" width="11.5703125" style="5" bestFit="1" customWidth="1"/>
    <col min="14053" max="14053" width="7.140625" style="5" bestFit="1" customWidth="1"/>
    <col min="14054" max="14054" width="9.42578125" style="5" bestFit="1" customWidth="1"/>
    <col min="14055" max="14055" width="7.7109375" style="5" bestFit="1" customWidth="1"/>
    <col min="14056" max="14059" width="7.85546875" style="5" customWidth="1"/>
    <col min="14060" max="14060" width="8.42578125" style="5" bestFit="1" customWidth="1"/>
    <col min="14061" max="14061" width="8.140625" style="5" customWidth="1"/>
    <col min="14062" max="14062" width="9.42578125" style="5" bestFit="1" customWidth="1"/>
    <col min="14063" max="14063" width="8.42578125" style="5" bestFit="1" customWidth="1"/>
    <col min="14064" max="14064" width="8.7109375" style="5" bestFit="1" customWidth="1"/>
    <col min="14065" max="14065" width="6.7109375" style="5" bestFit="1" customWidth="1"/>
    <col min="14066" max="14066" width="7.140625" style="5" bestFit="1" customWidth="1"/>
    <col min="14067" max="14067" width="9.42578125" style="5" bestFit="1" customWidth="1"/>
    <col min="14068" max="14068" width="7.7109375" style="5" bestFit="1" customWidth="1"/>
    <col min="14069" max="14071" width="7.7109375" style="5" customWidth="1"/>
    <col min="14072" max="14072" width="6.42578125" style="5" bestFit="1" customWidth="1"/>
    <col min="14073" max="14073" width="8.42578125" style="5" bestFit="1" customWidth="1"/>
    <col min="14074" max="14074" width="8.140625" style="5" bestFit="1" customWidth="1"/>
    <col min="14075" max="14075" width="9.42578125" style="5" bestFit="1" customWidth="1"/>
    <col min="14076" max="14077" width="8.7109375" style="5" bestFit="1" customWidth="1"/>
    <col min="14078" max="14078" width="8.5703125" style="5" bestFit="1" customWidth="1"/>
    <col min="14079" max="14304" width="11.42578125" style="5"/>
    <col min="14305" max="14305" width="24.28515625" style="5" bestFit="1" customWidth="1"/>
    <col min="14306" max="14306" width="47" style="5" bestFit="1" customWidth="1"/>
    <col min="14307" max="14307" width="14.28515625" style="5" bestFit="1" customWidth="1"/>
    <col min="14308" max="14308" width="11.5703125" style="5" bestFit="1" customWidth="1"/>
    <col min="14309" max="14309" width="7.140625" style="5" bestFit="1" customWidth="1"/>
    <col min="14310" max="14310" width="9.42578125" style="5" bestFit="1" customWidth="1"/>
    <col min="14311" max="14311" width="7.7109375" style="5" bestFit="1" customWidth="1"/>
    <col min="14312" max="14315" width="7.85546875" style="5" customWidth="1"/>
    <col min="14316" max="14316" width="8.42578125" style="5" bestFit="1" customWidth="1"/>
    <col min="14317" max="14317" width="8.140625" style="5" customWidth="1"/>
    <col min="14318" max="14318" width="9.42578125" style="5" bestFit="1" customWidth="1"/>
    <col min="14319" max="14319" width="8.42578125" style="5" bestFit="1" customWidth="1"/>
    <col min="14320" max="14320" width="8.7109375" style="5" bestFit="1" customWidth="1"/>
    <col min="14321" max="14321" width="6.7109375" style="5" bestFit="1" customWidth="1"/>
    <col min="14322" max="14322" width="7.140625" style="5" bestFit="1" customWidth="1"/>
    <col min="14323" max="14323" width="9.42578125" style="5" bestFit="1" customWidth="1"/>
    <col min="14324" max="14324" width="7.7109375" style="5" bestFit="1" customWidth="1"/>
    <col min="14325" max="14327" width="7.7109375" style="5" customWidth="1"/>
    <col min="14328" max="14328" width="6.42578125" style="5" bestFit="1" customWidth="1"/>
    <col min="14329" max="14329" width="8.42578125" style="5" bestFit="1" customWidth="1"/>
    <col min="14330" max="14330" width="8.140625" style="5" bestFit="1" customWidth="1"/>
    <col min="14331" max="14331" width="9.42578125" style="5" bestFit="1" customWidth="1"/>
    <col min="14332" max="14333" width="8.7109375" style="5" bestFit="1" customWidth="1"/>
    <col min="14334" max="14334" width="8.5703125" style="5" bestFit="1" customWidth="1"/>
    <col min="14335" max="14560" width="11.42578125" style="5"/>
    <col min="14561" max="14561" width="24.28515625" style="5" bestFit="1" customWidth="1"/>
    <col min="14562" max="14562" width="47" style="5" bestFit="1" customWidth="1"/>
    <col min="14563" max="14563" width="14.28515625" style="5" bestFit="1" customWidth="1"/>
    <col min="14564" max="14564" width="11.5703125" style="5" bestFit="1" customWidth="1"/>
    <col min="14565" max="14565" width="7.140625" style="5" bestFit="1" customWidth="1"/>
    <col min="14566" max="14566" width="9.42578125" style="5" bestFit="1" customWidth="1"/>
    <col min="14567" max="14567" width="7.7109375" style="5" bestFit="1" customWidth="1"/>
    <col min="14568" max="14571" width="7.85546875" style="5" customWidth="1"/>
    <col min="14572" max="14572" width="8.42578125" style="5" bestFit="1" customWidth="1"/>
    <col min="14573" max="14573" width="8.140625" style="5" customWidth="1"/>
    <col min="14574" max="14574" width="9.42578125" style="5" bestFit="1" customWidth="1"/>
    <col min="14575" max="14575" width="8.42578125" style="5" bestFit="1" customWidth="1"/>
    <col min="14576" max="14576" width="8.7109375" style="5" bestFit="1" customWidth="1"/>
    <col min="14577" max="14577" width="6.7109375" style="5" bestFit="1" customWidth="1"/>
    <col min="14578" max="14578" width="7.140625" style="5" bestFit="1" customWidth="1"/>
    <col min="14579" max="14579" width="9.42578125" style="5" bestFit="1" customWidth="1"/>
    <col min="14580" max="14580" width="7.7109375" style="5" bestFit="1" customWidth="1"/>
    <col min="14581" max="14583" width="7.7109375" style="5" customWidth="1"/>
    <col min="14584" max="14584" width="6.42578125" style="5" bestFit="1" customWidth="1"/>
    <col min="14585" max="14585" width="8.42578125" style="5" bestFit="1" customWidth="1"/>
    <col min="14586" max="14586" width="8.140625" style="5" bestFit="1" customWidth="1"/>
    <col min="14587" max="14587" width="9.42578125" style="5" bestFit="1" customWidth="1"/>
    <col min="14588" max="14589" width="8.7109375" style="5" bestFit="1" customWidth="1"/>
    <col min="14590" max="14590" width="8.5703125" style="5" bestFit="1" customWidth="1"/>
    <col min="14591" max="14816" width="11.42578125" style="5"/>
    <col min="14817" max="14817" width="24.28515625" style="5" bestFit="1" customWidth="1"/>
    <col min="14818" max="14818" width="47" style="5" bestFit="1" customWidth="1"/>
    <col min="14819" max="14819" width="14.28515625" style="5" bestFit="1" customWidth="1"/>
    <col min="14820" max="14820" width="11.5703125" style="5" bestFit="1" customWidth="1"/>
    <col min="14821" max="14821" width="7.140625" style="5" bestFit="1" customWidth="1"/>
    <col min="14822" max="14822" width="9.42578125" style="5" bestFit="1" customWidth="1"/>
    <col min="14823" max="14823" width="7.7109375" style="5" bestFit="1" customWidth="1"/>
    <col min="14824" max="14827" width="7.85546875" style="5" customWidth="1"/>
    <col min="14828" max="14828" width="8.42578125" style="5" bestFit="1" customWidth="1"/>
    <col min="14829" max="14829" width="8.140625" style="5" customWidth="1"/>
    <col min="14830" max="14830" width="9.42578125" style="5" bestFit="1" customWidth="1"/>
    <col min="14831" max="14831" width="8.42578125" style="5" bestFit="1" customWidth="1"/>
    <col min="14832" max="14832" width="8.7109375" style="5" bestFit="1" customWidth="1"/>
    <col min="14833" max="14833" width="6.7109375" style="5" bestFit="1" customWidth="1"/>
    <col min="14834" max="14834" width="7.140625" style="5" bestFit="1" customWidth="1"/>
    <col min="14835" max="14835" width="9.42578125" style="5" bestFit="1" customWidth="1"/>
    <col min="14836" max="14836" width="7.7109375" style="5" bestFit="1" customWidth="1"/>
    <col min="14837" max="14839" width="7.7109375" style="5" customWidth="1"/>
    <col min="14840" max="14840" width="6.42578125" style="5" bestFit="1" customWidth="1"/>
    <col min="14841" max="14841" width="8.42578125" style="5" bestFit="1" customWidth="1"/>
    <col min="14842" max="14842" width="8.140625" style="5" bestFit="1" customWidth="1"/>
    <col min="14843" max="14843" width="9.42578125" style="5" bestFit="1" customWidth="1"/>
    <col min="14844" max="14845" width="8.7109375" style="5" bestFit="1" customWidth="1"/>
    <col min="14846" max="14846" width="8.5703125" style="5" bestFit="1" customWidth="1"/>
    <col min="14847" max="15072" width="11.42578125" style="5"/>
    <col min="15073" max="15073" width="24.28515625" style="5" bestFit="1" customWidth="1"/>
    <col min="15074" max="15074" width="47" style="5" bestFit="1" customWidth="1"/>
    <col min="15075" max="15075" width="14.28515625" style="5" bestFit="1" customWidth="1"/>
    <col min="15076" max="15076" width="11.5703125" style="5" bestFit="1" customWidth="1"/>
    <col min="15077" max="15077" width="7.140625" style="5" bestFit="1" customWidth="1"/>
    <col min="15078" max="15078" width="9.42578125" style="5" bestFit="1" customWidth="1"/>
    <col min="15079" max="15079" width="7.7109375" style="5" bestFit="1" customWidth="1"/>
    <col min="15080" max="15083" width="7.85546875" style="5" customWidth="1"/>
    <col min="15084" max="15084" width="8.42578125" style="5" bestFit="1" customWidth="1"/>
    <col min="15085" max="15085" width="8.140625" style="5" customWidth="1"/>
    <col min="15086" max="15086" width="9.42578125" style="5" bestFit="1" customWidth="1"/>
    <col min="15087" max="15087" width="8.42578125" style="5" bestFit="1" customWidth="1"/>
    <col min="15088" max="15088" width="8.7109375" style="5" bestFit="1" customWidth="1"/>
    <col min="15089" max="15089" width="6.7109375" style="5" bestFit="1" customWidth="1"/>
    <col min="15090" max="15090" width="7.140625" style="5" bestFit="1" customWidth="1"/>
    <col min="15091" max="15091" width="9.42578125" style="5" bestFit="1" customWidth="1"/>
    <col min="15092" max="15092" width="7.7109375" style="5" bestFit="1" customWidth="1"/>
    <col min="15093" max="15095" width="7.7109375" style="5" customWidth="1"/>
    <col min="15096" max="15096" width="6.42578125" style="5" bestFit="1" customWidth="1"/>
    <col min="15097" max="15097" width="8.42578125" style="5" bestFit="1" customWidth="1"/>
    <col min="15098" max="15098" width="8.140625" style="5" bestFit="1" customWidth="1"/>
    <col min="15099" max="15099" width="9.42578125" style="5" bestFit="1" customWidth="1"/>
    <col min="15100" max="15101" width="8.7109375" style="5" bestFit="1" customWidth="1"/>
    <col min="15102" max="15102" width="8.5703125" style="5" bestFit="1" customWidth="1"/>
    <col min="15103" max="15328" width="11.42578125" style="5"/>
    <col min="15329" max="15329" width="24.28515625" style="5" bestFit="1" customWidth="1"/>
    <col min="15330" max="15330" width="47" style="5" bestFit="1" customWidth="1"/>
    <col min="15331" max="15331" width="14.28515625" style="5" bestFit="1" customWidth="1"/>
    <col min="15332" max="15332" width="11.5703125" style="5" bestFit="1" customWidth="1"/>
    <col min="15333" max="15333" width="7.140625" style="5" bestFit="1" customWidth="1"/>
    <col min="15334" max="15334" width="9.42578125" style="5" bestFit="1" customWidth="1"/>
    <col min="15335" max="15335" width="7.7109375" style="5" bestFit="1" customWidth="1"/>
    <col min="15336" max="15339" width="7.85546875" style="5" customWidth="1"/>
    <col min="15340" max="15340" width="8.42578125" style="5" bestFit="1" customWidth="1"/>
    <col min="15341" max="15341" width="8.140625" style="5" customWidth="1"/>
    <col min="15342" max="15342" width="9.42578125" style="5" bestFit="1" customWidth="1"/>
    <col min="15343" max="15343" width="8.42578125" style="5" bestFit="1" customWidth="1"/>
    <col min="15344" max="15344" width="8.7109375" style="5" bestFit="1" customWidth="1"/>
    <col min="15345" max="15345" width="6.7109375" style="5" bestFit="1" customWidth="1"/>
    <col min="15346" max="15346" width="7.140625" style="5" bestFit="1" customWidth="1"/>
    <col min="15347" max="15347" width="9.42578125" style="5" bestFit="1" customWidth="1"/>
    <col min="15348" max="15348" width="7.7109375" style="5" bestFit="1" customWidth="1"/>
    <col min="15349" max="15351" width="7.7109375" style="5" customWidth="1"/>
    <col min="15352" max="15352" width="6.42578125" style="5" bestFit="1" customWidth="1"/>
    <col min="15353" max="15353" width="8.42578125" style="5" bestFit="1" customWidth="1"/>
    <col min="15354" max="15354" width="8.140625" style="5" bestFit="1" customWidth="1"/>
    <col min="15355" max="15355" width="9.42578125" style="5" bestFit="1" customWidth="1"/>
    <col min="15356" max="15357" width="8.7109375" style="5" bestFit="1" customWidth="1"/>
    <col min="15358" max="15358" width="8.5703125" style="5" bestFit="1" customWidth="1"/>
    <col min="15359" max="15584" width="11.42578125" style="5"/>
    <col min="15585" max="15585" width="24.28515625" style="5" bestFit="1" customWidth="1"/>
    <col min="15586" max="15586" width="47" style="5" bestFit="1" customWidth="1"/>
    <col min="15587" max="15587" width="14.28515625" style="5" bestFit="1" customWidth="1"/>
    <col min="15588" max="15588" width="11.5703125" style="5" bestFit="1" customWidth="1"/>
    <col min="15589" max="15589" width="7.140625" style="5" bestFit="1" customWidth="1"/>
    <col min="15590" max="15590" width="9.42578125" style="5" bestFit="1" customWidth="1"/>
    <col min="15591" max="15591" width="7.7109375" style="5" bestFit="1" customWidth="1"/>
    <col min="15592" max="15595" width="7.85546875" style="5" customWidth="1"/>
    <col min="15596" max="15596" width="8.42578125" style="5" bestFit="1" customWidth="1"/>
    <col min="15597" max="15597" width="8.140625" style="5" customWidth="1"/>
    <col min="15598" max="15598" width="9.42578125" style="5" bestFit="1" customWidth="1"/>
    <col min="15599" max="15599" width="8.42578125" style="5" bestFit="1" customWidth="1"/>
    <col min="15600" max="15600" width="8.7109375" style="5" bestFit="1" customWidth="1"/>
    <col min="15601" max="15601" width="6.7109375" style="5" bestFit="1" customWidth="1"/>
    <col min="15602" max="15602" width="7.140625" style="5" bestFit="1" customWidth="1"/>
    <col min="15603" max="15603" width="9.42578125" style="5" bestFit="1" customWidth="1"/>
    <col min="15604" max="15604" width="7.7109375" style="5" bestFit="1" customWidth="1"/>
    <col min="15605" max="15607" width="7.7109375" style="5" customWidth="1"/>
    <col min="15608" max="15608" width="6.42578125" style="5" bestFit="1" customWidth="1"/>
    <col min="15609" max="15609" width="8.42578125" style="5" bestFit="1" customWidth="1"/>
    <col min="15610" max="15610" width="8.140625" style="5" bestFit="1" customWidth="1"/>
    <col min="15611" max="15611" width="9.42578125" style="5" bestFit="1" customWidth="1"/>
    <col min="15612" max="15613" width="8.7109375" style="5" bestFit="1" customWidth="1"/>
    <col min="15614" max="15614" width="8.5703125" style="5" bestFit="1" customWidth="1"/>
    <col min="15615" max="15840" width="11.42578125" style="5"/>
    <col min="15841" max="15841" width="24.28515625" style="5" bestFit="1" customWidth="1"/>
    <col min="15842" max="15842" width="47" style="5" bestFit="1" customWidth="1"/>
    <col min="15843" max="15843" width="14.28515625" style="5" bestFit="1" customWidth="1"/>
    <col min="15844" max="15844" width="11.5703125" style="5" bestFit="1" customWidth="1"/>
    <col min="15845" max="15845" width="7.140625" style="5" bestFit="1" customWidth="1"/>
    <col min="15846" max="15846" width="9.42578125" style="5" bestFit="1" customWidth="1"/>
    <col min="15847" max="15847" width="7.7109375" style="5" bestFit="1" customWidth="1"/>
    <col min="15848" max="15851" width="7.85546875" style="5" customWidth="1"/>
    <col min="15852" max="15852" width="8.42578125" style="5" bestFit="1" customWidth="1"/>
    <col min="15853" max="15853" width="8.140625" style="5" customWidth="1"/>
    <col min="15854" max="15854" width="9.42578125" style="5" bestFit="1" customWidth="1"/>
    <col min="15855" max="15855" width="8.42578125" style="5" bestFit="1" customWidth="1"/>
    <col min="15856" max="15856" width="8.7109375" style="5" bestFit="1" customWidth="1"/>
    <col min="15857" max="15857" width="6.7109375" style="5" bestFit="1" customWidth="1"/>
    <col min="15858" max="15858" width="7.140625" style="5" bestFit="1" customWidth="1"/>
    <col min="15859" max="15859" width="9.42578125" style="5" bestFit="1" customWidth="1"/>
    <col min="15860" max="15860" width="7.7109375" style="5" bestFit="1" customWidth="1"/>
    <col min="15861" max="15863" width="7.7109375" style="5" customWidth="1"/>
    <col min="15864" max="15864" width="6.42578125" style="5" bestFit="1" customWidth="1"/>
    <col min="15865" max="15865" width="8.42578125" style="5" bestFit="1" customWidth="1"/>
    <col min="15866" max="15866" width="8.140625" style="5" bestFit="1" customWidth="1"/>
    <col min="15867" max="15867" width="9.42578125" style="5" bestFit="1" customWidth="1"/>
    <col min="15868" max="15869" width="8.7109375" style="5" bestFit="1" customWidth="1"/>
    <col min="15870" max="15870" width="8.5703125" style="5" bestFit="1" customWidth="1"/>
    <col min="15871" max="16096" width="11.42578125" style="5"/>
    <col min="16097" max="16097" width="24.28515625" style="5" bestFit="1" customWidth="1"/>
    <col min="16098" max="16098" width="47" style="5" bestFit="1" customWidth="1"/>
    <col min="16099" max="16099" width="14.28515625" style="5" bestFit="1" customWidth="1"/>
    <col min="16100" max="16100" width="11.5703125" style="5" bestFit="1" customWidth="1"/>
    <col min="16101" max="16101" width="7.140625" style="5" bestFit="1" customWidth="1"/>
    <col min="16102" max="16102" width="9.42578125" style="5" bestFit="1" customWidth="1"/>
    <col min="16103" max="16103" width="7.7109375" style="5" bestFit="1" customWidth="1"/>
    <col min="16104" max="16107" width="7.85546875" style="5" customWidth="1"/>
    <col min="16108" max="16108" width="8.42578125" style="5" bestFit="1" customWidth="1"/>
    <col min="16109" max="16109" width="8.140625" style="5" customWidth="1"/>
    <col min="16110" max="16110" width="9.42578125" style="5" bestFit="1" customWidth="1"/>
    <col min="16111" max="16111" width="8.42578125" style="5" bestFit="1" customWidth="1"/>
    <col min="16112" max="16112" width="8.7109375" style="5" bestFit="1" customWidth="1"/>
    <col min="16113" max="16113" width="6.7109375" style="5" bestFit="1" customWidth="1"/>
    <col min="16114" max="16114" width="7.140625" style="5" bestFit="1" customWidth="1"/>
    <col min="16115" max="16115" width="9.42578125" style="5" bestFit="1" customWidth="1"/>
    <col min="16116" max="16116" width="7.7109375" style="5" bestFit="1" customWidth="1"/>
    <col min="16117" max="16119" width="7.7109375" style="5" customWidth="1"/>
    <col min="16120" max="16120" width="6.42578125" style="5" bestFit="1" customWidth="1"/>
    <col min="16121" max="16121" width="8.42578125" style="5" bestFit="1" customWidth="1"/>
    <col min="16122" max="16122" width="8.140625" style="5" bestFit="1" customWidth="1"/>
    <col min="16123" max="16123" width="9.42578125" style="5" bestFit="1" customWidth="1"/>
    <col min="16124" max="16125" width="8.7109375" style="5" bestFit="1" customWidth="1"/>
    <col min="16126" max="16126" width="8.5703125" style="5" bestFit="1" customWidth="1"/>
    <col min="16127" max="16384" width="11.42578125" style="5"/>
  </cols>
  <sheetData>
    <row r="1" spans="1:15" s="1" customFormat="1" ht="52.5" customHeight="1" thickBot="1" x14ac:dyDescent="0.3">
      <c r="A1" s="53" t="s">
        <v>0</v>
      </c>
      <c r="B1" s="55" t="s">
        <v>1</v>
      </c>
      <c r="C1" s="57" t="s">
        <v>231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1" customFormat="1" ht="16.5" thickTop="1" thickBot="1" x14ac:dyDescent="0.3">
      <c r="A2" s="54"/>
      <c r="B2" s="56"/>
      <c r="C2" s="17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9" t="s">
        <v>14</v>
      </c>
    </row>
    <row r="3" spans="1:15" x14ac:dyDescent="0.25">
      <c r="A3" s="2" t="s">
        <v>15</v>
      </c>
      <c r="B3" s="3" t="s">
        <v>16</v>
      </c>
      <c r="C3" s="4">
        <f>IFERROR(VLOOKUP($B3,'Datos Adulto'!$G$3:$T$82,2,FALSE),0)</f>
        <v>3</v>
      </c>
      <c r="D3" s="4">
        <f>IFERROR(VLOOKUP($B3,'Datos Adulto'!$G$3:$T$82,3,FALSE),0)</f>
        <v>0</v>
      </c>
      <c r="E3" s="4">
        <f>IFERROR(VLOOKUP($B3,'Datos Adulto'!$G$3:$T$82,4,FALSE),0)</f>
        <v>0</v>
      </c>
      <c r="F3" s="4">
        <f>IFERROR(VLOOKUP($B3,'Datos Adulto'!$G$3:$T$82,5,FALSE),0)</f>
        <v>0</v>
      </c>
      <c r="G3" s="4">
        <f>IFERROR(VLOOKUP($B3,'Datos Adulto'!$G$3:$T$82,6,FALSE),0)</f>
        <v>2</v>
      </c>
      <c r="H3" s="4">
        <f>IFERROR(VLOOKUP($B3,'Datos Adulto'!$G$3:$T$82,7,FALSE),0)</f>
        <v>0</v>
      </c>
      <c r="I3" s="4">
        <f>IFERROR(VLOOKUP($B3,'Datos Adulto'!$G$3:$T$82,8,FALSE),0)</f>
        <v>1</v>
      </c>
      <c r="J3" s="4">
        <f>IFERROR(VLOOKUP($B3,'Datos Adulto'!$G$3:$T$82,9,FALSE),0)</f>
        <v>1</v>
      </c>
      <c r="K3" s="4">
        <f>IFERROR(VLOOKUP($B3,'Datos Adulto'!$G$3:$T$82,10,FALSE),0)</f>
        <v>0</v>
      </c>
      <c r="L3" s="4">
        <f>IFERROR(VLOOKUP($B3,'Datos Adulto'!$G$3:$T$82,11,FALSE),0)</f>
        <v>1</v>
      </c>
      <c r="M3" s="4">
        <f>IFERROR(VLOOKUP($B3,'Datos Adulto'!$G$3:$T$82,12,FALSE),0)</f>
        <v>1</v>
      </c>
      <c r="N3" s="4">
        <f>IFERROR(VLOOKUP($B3,'Datos Adulto'!$G$3:$T$82,13,FALSE),0)</f>
        <v>1</v>
      </c>
      <c r="O3" s="25">
        <f>SUM(C3:N3)</f>
        <v>10</v>
      </c>
    </row>
    <row r="4" spans="1:15" x14ac:dyDescent="0.25">
      <c r="A4" s="2" t="s">
        <v>15</v>
      </c>
      <c r="B4" s="3" t="s">
        <v>17</v>
      </c>
      <c r="C4" s="4">
        <f>IFERROR(VLOOKUP($B4,'Datos Adulto'!$G$3:$T$82,2,FALSE),0)</f>
        <v>1</v>
      </c>
      <c r="D4" s="4">
        <f>IFERROR(VLOOKUP($B4,'Datos Adulto'!$G$3:$T$82,3,FALSE),0)</f>
        <v>1</v>
      </c>
      <c r="E4" s="4">
        <f>IFERROR(VLOOKUP($B4,'Datos Adulto'!$G$3:$T$82,4,FALSE),0)</f>
        <v>1</v>
      </c>
      <c r="F4" s="4">
        <f>IFERROR(VLOOKUP($B4,'Datos Adulto'!$G$3:$T$82,5,FALSE),0)</f>
        <v>1</v>
      </c>
      <c r="G4" s="4">
        <f>IFERROR(VLOOKUP($B4,'Datos Adulto'!$G$3:$T$82,6,FALSE),0)</f>
        <v>1</v>
      </c>
      <c r="H4" s="4">
        <f>IFERROR(VLOOKUP($B4,'Datos Adulto'!$G$3:$T$82,7,FALSE),0)</f>
        <v>1</v>
      </c>
      <c r="I4" s="4">
        <f>IFERROR(VLOOKUP($B4,'Datos Adulto'!$G$3:$T$82,8,FALSE),0)</f>
        <v>1</v>
      </c>
      <c r="J4" s="4">
        <f>IFERROR(VLOOKUP($B4,'Datos Adulto'!$G$3:$T$82,9,FALSE),0)</f>
        <v>1</v>
      </c>
      <c r="K4" s="4">
        <f>IFERROR(VLOOKUP($B4,'Datos Adulto'!$G$3:$T$82,10,FALSE),0)</f>
        <v>1</v>
      </c>
      <c r="L4" s="4">
        <f>IFERROR(VLOOKUP($B4,'Datos Adulto'!$G$3:$T$82,11,FALSE),0)</f>
        <v>1</v>
      </c>
      <c r="M4" s="4">
        <f>IFERROR(VLOOKUP($B4,'Datos Adulto'!$G$3:$T$82,12,FALSE),0)</f>
        <v>0</v>
      </c>
      <c r="N4" s="4">
        <f>IFERROR(VLOOKUP($B4,'Datos Adulto'!$G$3:$T$82,13,FALSE),0)</f>
        <v>1</v>
      </c>
      <c r="O4" s="26">
        <f t="shared" ref="O4:O16" si="0">SUM(C4:N4)</f>
        <v>11</v>
      </c>
    </row>
    <row r="5" spans="1:15" x14ac:dyDescent="0.25">
      <c r="A5" s="2" t="s">
        <v>15</v>
      </c>
      <c r="B5" s="3" t="s">
        <v>18</v>
      </c>
      <c r="C5" s="4">
        <f>IFERROR(VLOOKUP($B5,'Datos Adulto'!$G$3:$T$82,2,FALSE),0)</f>
        <v>0</v>
      </c>
      <c r="D5" s="4">
        <f>IFERROR(VLOOKUP($B5,'Datos Adulto'!$G$3:$T$82,3,FALSE),0)</f>
        <v>0</v>
      </c>
      <c r="E5" s="4">
        <f>IFERROR(VLOOKUP($B5,'Datos Adulto'!$G$3:$T$82,4,FALSE),0)</f>
        <v>2</v>
      </c>
      <c r="F5" s="4">
        <f>IFERROR(VLOOKUP($B5,'Datos Adulto'!$G$3:$T$82,5,FALSE),0)</f>
        <v>0</v>
      </c>
      <c r="G5" s="4">
        <f>IFERROR(VLOOKUP($B5,'Datos Adulto'!$G$3:$T$82,6,FALSE),0)</f>
        <v>1</v>
      </c>
      <c r="H5" s="4">
        <f>IFERROR(VLOOKUP($B5,'Datos Adulto'!$G$3:$T$82,7,FALSE),0)</f>
        <v>1</v>
      </c>
      <c r="I5" s="4">
        <f>IFERROR(VLOOKUP($B5,'Datos Adulto'!$G$3:$T$82,8,FALSE),0)</f>
        <v>1</v>
      </c>
      <c r="J5" s="4">
        <f>IFERROR(VLOOKUP($B5,'Datos Adulto'!$G$3:$T$82,9,FALSE),0)</f>
        <v>1</v>
      </c>
      <c r="K5" s="4">
        <f>IFERROR(VLOOKUP($B5,'Datos Adulto'!$G$3:$T$82,10,FALSE),0)</f>
        <v>1</v>
      </c>
      <c r="L5" s="4">
        <f>IFERROR(VLOOKUP($B5,'Datos Adulto'!$G$3:$T$82,11,FALSE),0)</f>
        <v>1</v>
      </c>
      <c r="M5" s="4">
        <f>IFERROR(VLOOKUP($B5,'Datos Adulto'!$G$3:$T$82,12,FALSE),0)</f>
        <v>1</v>
      </c>
      <c r="N5" s="4">
        <f>IFERROR(VLOOKUP($B5,'Datos Adulto'!$G$3:$T$82,13,FALSE),0)</f>
        <v>1</v>
      </c>
      <c r="O5" s="26">
        <f t="shared" si="0"/>
        <v>10</v>
      </c>
    </row>
    <row r="6" spans="1:15" x14ac:dyDescent="0.25">
      <c r="A6" s="2" t="s">
        <v>15</v>
      </c>
      <c r="B6" s="3" t="s">
        <v>19</v>
      </c>
      <c r="C6" s="4">
        <f>IFERROR(VLOOKUP($B6,'Datos Adulto'!$G$3:$T$82,2,FALSE),0)</f>
        <v>0</v>
      </c>
      <c r="D6" s="4">
        <f>IFERROR(VLOOKUP($B6,'Datos Adulto'!$G$3:$T$82,3,FALSE),0)</f>
        <v>1</v>
      </c>
      <c r="E6" s="4">
        <f>IFERROR(VLOOKUP($B6,'Datos Adulto'!$G$3:$T$82,4,FALSE),0)</f>
        <v>1</v>
      </c>
      <c r="F6" s="4">
        <f>IFERROR(VLOOKUP($B6,'Datos Adulto'!$G$3:$T$82,5,FALSE),0)</f>
        <v>1</v>
      </c>
      <c r="G6" s="4">
        <f>IFERROR(VLOOKUP($B6,'Datos Adulto'!$G$3:$T$82,6,FALSE),0)</f>
        <v>2</v>
      </c>
      <c r="H6" s="4">
        <f>IFERROR(VLOOKUP($B6,'Datos Adulto'!$G$3:$T$82,7,FALSE),0)</f>
        <v>1</v>
      </c>
      <c r="I6" s="4">
        <f>IFERROR(VLOOKUP($B6,'Datos Adulto'!$G$3:$T$82,8,FALSE),0)</f>
        <v>1</v>
      </c>
      <c r="J6" s="4">
        <f>IFERROR(VLOOKUP($B6,'Datos Adulto'!$G$3:$T$82,9,FALSE),0)</f>
        <v>1</v>
      </c>
      <c r="K6" s="4">
        <f>IFERROR(VLOOKUP($B6,'Datos Adulto'!$G$3:$T$82,10,FALSE),0)</f>
        <v>2</v>
      </c>
      <c r="L6" s="4">
        <f>IFERROR(VLOOKUP($B6,'Datos Adulto'!$G$3:$T$82,11,FALSE),0)</f>
        <v>1</v>
      </c>
      <c r="M6" s="4">
        <f>IFERROR(VLOOKUP($B6,'Datos Adulto'!$G$3:$T$82,12,FALSE),0)</f>
        <v>1</v>
      </c>
      <c r="N6" s="4">
        <f>IFERROR(VLOOKUP($B6,'Datos Adulto'!$G$3:$T$82,13,FALSE),0)</f>
        <v>1</v>
      </c>
      <c r="O6" s="26">
        <f t="shared" si="0"/>
        <v>13</v>
      </c>
    </row>
    <row r="7" spans="1:15" x14ac:dyDescent="0.25">
      <c r="A7" s="2" t="s">
        <v>15</v>
      </c>
      <c r="B7" s="6" t="s">
        <v>20</v>
      </c>
      <c r="C7" s="4">
        <f>IFERROR(VLOOKUP($B7,'Datos Adulto'!$G$3:$T$82,2,FALSE),0)</f>
        <v>1</v>
      </c>
      <c r="D7" s="4">
        <f>IFERROR(VLOOKUP($B7,'Datos Adulto'!$G$3:$T$82,3,FALSE),0)</f>
        <v>1</v>
      </c>
      <c r="E7" s="4">
        <f>IFERROR(VLOOKUP($B7,'Datos Adulto'!$G$3:$T$82,4,FALSE),0)</f>
        <v>1</v>
      </c>
      <c r="F7" s="4">
        <f>IFERROR(VLOOKUP($B7,'Datos Adulto'!$G$3:$T$82,5,FALSE),0)</f>
        <v>1</v>
      </c>
      <c r="G7" s="4">
        <f>IFERROR(VLOOKUP($B7,'Datos Adulto'!$G$3:$T$82,6,FALSE),0)</f>
        <v>0</v>
      </c>
      <c r="H7" s="4">
        <f>IFERROR(VLOOKUP($B7,'Datos Adulto'!$G$3:$T$82,7,FALSE),0)</f>
        <v>1</v>
      </c>
      <c r="I7" s="4">
        <f>IFERROR(VLOOKUP($B7,'Datos Adulto'!$G$3:$T$82,8,FALSE),0)</f>
        <v>1</v>
      </c>
      <c r="J7" s="4">
        <f>IFERROR(VLOOKUP($B7,'Datos Adulto'!$G$3:$T$82,9,FALSE),0)</f>
        <v>1</v>
      </c>
      <c r="K7" s="4">
        <f>IFERROR(VLOOKUP($B7,'Datos Adulto'!$G$3:$T$82,10,FALSE),0)</f>
        <v>1</v>
      </c>
      <c r="L7" s="4">
        <f>IFERROR(VLOOKUP($B7,'Datos Adulto'!$G$3:$T$82,11,FALSE),0)</f>
        <v>1</v>
      </c>
      <c r="M7" s="4">
        <f>IFERROR(VLOOKUP($B7,'Datos Adulto'!$G$3:$T$82,12,FALSE),0)</f>
        <v>2</v>
      </c>
      <c r="N7" s="4">
        <f>IFERROR(VLOOKUP($B7,'Datos Adulto'!$G$3:$T$82,13,FALSE),0)</f>
        <v>1</v>
      </c>
      <c r="O7" s="26">
        <f t="shared" si="0"/>
        <v>12</v>
      </c>
    </row>
    <row r="8" spans="1:15" x14ac:dyDescent="0.25">
      <c r="A8" s="2" t="s">
        <v>15</v>
      </c>
      <c r="B8" s="3" t="s">
        <v>21</v>
      </c>
      <c r="C8" s="4">
        <f>IFERROR(VLOOKUP($B8,'Datos Adulto'!$G$3:$T$82,2,FALSE),0)</f>
        <v>0</v>
      </c>
      <c r="D8" s="4">
        <f>IFERROR(VLOOKUP($B8,'Datos Adulto'!$G$3:$T$82,3,FALSE),0)</f>
        <v>1</v>
      </c>
      <c r="E8" s="4">
        <f>IFERROR(VLOOKUP($B8,'Datos Adulto'!$G$3:$T$82,4,FALSE),0)</f>
        <v>1</v>
      </c>
      <c r="F8" s="4">
        <f>IFERROR(VLOOKUP($B8,'Datos Adulto'!$G$3:$T$82,5,FALSE),0)</f>
        <v>0</v>
      </c>
      <c r="G8" s="4">
        <f>IFERROR(VLOOKUP($B8,'Datos Adulto'!$G$3:$T$82,6,FALSE),0)</f>
        <v>1</v>
      </c>
      <c r="H8" s="4">
        <f>IFERROR(VLOOKUP($B8,'Datos Adulto'!$G$3:$T$82,7,FALSE),0)</f>
        <v>1</v>
      </c>
      <c r="I8" s="4">
        <f>IFERROR(VLOOKUP($B8,'Datos Adulto'!$G$3:$T$82,8,FALSE),0)</f>
        <v>0</v>
      </c>
      <c r="J8" s="4">
        <f>IFERROR(VLOOKUP($B8,'Datos Adulto'!$G$3:$T$82,9,FALSE),0)</f>
        <v>1</v>
      </c>
      <c r="K8" s="4">
        <f>IFERROR(VLOOKUP($B8,'Datos Adulto'!$G$3:$T$82,10,FALSE),0)</f>
        <v>1</v>
      </c>
      <c r="L8" s="4">
        <f>IFERROR(VLOOKUP($B8,'Datos Adulto'!$G$3:$T$82,11,FALSE),0)</f>
        <v>1</v>
      </c>
      <c r="M8" s="4">
        <f>IFERROR(VLOOKUP($B8,'Datos Adulto'!$G$3:$T$82,12,FALSE),0)</f>
        <v>1</v>
      </c>
      <c r="N8" s="4">
        <f>IFERROR(VLOOKUP($B8,'Datos Adulto'!$G$3:$T$82,13,FALSE),0)</f>
        <v>1</v>
      </c>
      <c r="O8" s="26">
        <f t="shared" si="0"/>
        <v>9</v>
      </c>
    </row>
    <row r="9" spans="1:15" x14ac:dyDescent="0.25">
      <c r="A9" s="2" t="s">
        <v>15</v>
      </c>
      <c r="B9" s="3" t="s">
        <v>22</v>
      </c>
      <c r="C9" s="4">
        <f>IFERROR(VLOOKUP($B9,'Datos Adulto'!$G$3:$T$82,2,FALSE),0)</f>
        <v>1</v>
      </c>
      <c r="D9" s="4">
        <f>IFERROR(VLOOKUP($B9,'Datos Adulto'!$G$3:$T$82,3,FALSE),0)</f>
        <v>0</v>
      </c>
      <c r="E9" s="4">
        <f>IFERROR(VLOOKUP($B9,'Datos Adulto'!$G$3:$T$82,4,FALSE),0)</f>
        <v>1</v>
      </c>
      <c r="F9" s="4">
        <f>IFERROR(VLOOKUP($B9,'Datos Adulto'!$G$3:$T$82,5,FALSE),0)</f>
        <v>1</v>
      </c>
      <c r="G9" s="4">
        <f>IFERROR(VLOOKUP($B9,'Datos Adulto'!$G$3:$T$82,6,FALSE),0)</f>
        <v>1</v>
      </c>
      <c r="H9" s="4">
        <f>IFERROR(VLOOKUP($B9,'Datos Adulto'!$G$3:$T$82,7,FALSE),0)</f>
        <v>1</v>
      </c>
      <c r="I9" s="4">
        <f>IFERROR(VLOOKUP($B9,'Datos Adulto'!$G$3:$T$82,8,FALSE),0)</f>
        <v>1</v>
      </c>
      <c r="J9" s="4">
        <f>IFERROR(VLOOKUP($B9,'Datos Adulto'!$G$3:$T$82,9,FALSE),0)</f>
        <v>1</v>
      </c>
      <c r="K9" s="4">
        <f>IFERROR(VLOOKUP($B9,'Datos Adulto'!$G$3:$T$82,10,FALSE),0)</f>
        <v>1</v>
      </c>
      <c r="L9" s="4">
        <f>IFERROR(VLOOKUP($B9,'Datos Adulto'!$G$3:$T$82,11,FALSE),0)</f>
        <v>0</v>
      </c>
      <c r="M9" s="4">
        <f>IFERROR(VLOOKUP($B9,'Datos Adulto'!$G$3:$T$82,12,FALSE),0)</f>
        <v>0</v>
      </c>
      <c r="N9" s="4">
        <f>IFERROR(VLOOKUP($B9,'Datos Adulto'!$G$3:$T$82,13,FALSE),0)</f>
        <v>0</v>
      </c>
      <c r="O9" s="26">
        <f t="shared" si="0"/>
        <v>8</v>
      </c>
    </row>
    <row r="10" spans="1:15" x14ac:dyDescent="0.25">
      <c r="A10" s="2" t="s">
        <v>15</v>
      </c>
      <c r="B10" s="3" t="s">
        <v>23</v>
      </c>
      <c r="C10" s="4">
        <f>IFERROR(VLOOKUP($B10,'Datos Adulto'!$G$3:$T$82,2,FALSE),0)</f>
        <v>0</v>
      </c>
      <c r="D10" s="4">
        <f>IFERROR(VLOOKUP($B10,'Datos Adulto'!$G$3:$T$82,3,FALSE),0)</f>
        <v>0</v>
      </c>
      <c r="E10" s="4">
        <f>IFERROR(VLOOKUP($B10,'Datos Adulto'!$G$3:$T$82,4,FALSE),0)</f>
        <v>0</v>
      </c>
      <c r="F10" s="4">
        <f>IFERROR(VLOOKUP($B10,'Datos Adulto'!$G$3:$T$82,5,FALSE),0)</f>
        <v>0</v>
      </c>
      <c r="G10" s="4">
        <f>IFERROR(VLOOKUP($B10,'Datos Adulto'!$G$3:$T$82,6,FALSE),0)</f>
        <v>0</v>
      </c>
      <c r="H10" s="4">
        <f>IFERROR(VLOOKUP($B10,'Datos Adulto'!$G$3:$T$82,7,FALSE),0)</f>
        <v>0</v>
      </c>
      <c r="I10" s="4">
        <f>IFERROR(VLOOKUP($B10,'Datos Adulto'!$G$3:$T$82,8,FALSE),0)</f>
        <v>1</v>
      </c>
      <c r="J10" s="4">
        <f>IFERROR(VLOOKUP($B10,'Datos Adulto'!$G$3:$T$82,9,FALSE),0)</f>
        <v>0</v>
      </c>
      <c r="K10" s="4">
        <f>IFERROR(VLOOKUP($B10,'Datos Adulto'!$G$3:$T$82,10,FALSE),0)</f>
        <v>0</v>
      </c>
      <c r="L10" s="4">
        <f>IFERROR(VLOOKUP($B10,'Datos Adulto'!$G$3:$T$82,11,FALSE),0)</f>
        <v>1</v>
      </c>
      <c r="M10" s="4">
        <f>IFERROR(VLOOKUP($B10,'Datos Adulto'!$G$3:$T$82,12,FALSE),0)</f>
        <v>1</v>
      </c>
      <c r="N10" s="4">
        <f>IFERROR(VLOOKUP($B10,'Datos Adulto'!$G$3:$T$82,13,FALSE),0)</f>
        <v>1</v>
      </c>
      <c r="O10" s="26">
        <f t="shared" si="0"/>
        <v>4</v>
      </c>
    </row>
    <row r="11" spans="1:15" x14ac:dyDescent="0.25">
      <c r="A11" s="2" t="s">
        <v>15</v>
      </c>
      <c r="B11" s="3" t="s">
        <v>24</v>
      </c>
      <c r="C11" s="4">
        <f>IFERROR(VLOOKUP($B11,'Datos Adulto'!$G$3:$T$82,2,FALSE),0)</f>
        <v>0</v>
      </c>
      <c r="D11" s="4">
        <f>IFERROR(VLOOKUP($B11,'Datos Adulto'!$G$3:$T$82,3,FALSE),0)</f>
        <v>0</v>
      </c>
      <c r="E11" s="4">
        <f>IFERROR(VLOOKUP($B11,'Datos Adulto'!$G$3:$T$82,4,FALSE),0)</f>
        <v>0</v>
      </c>
      <c r="F11" s="4">
        <f>IFERROR(VLOOKUP($B11,'Datos Adulto'!$G$3:$T$82,5,FALSE),0)</f>
        <v>0</v>
      </c>
      <c r="G11" s="4">
        <f>IFERROR(VLOOKUP($B11,'Datos Adulto'!$G$3:$T$82,6,FALSE),0)</f>
        <v>0</v>
      </c>
      <c r="H11" s="4">
        <f>IFERROR(VLOOKUP($B11,'Datos Adulto'!$G$3:$T$82,7,FALSE),0)</f>
        <v>0</v>
      </c>
      <c r="I11" s="4">
        <f>IFERROR(VLOOKUP($B11,'Datos Adulto'!$G$3:$T$82,8,FALSE),0)</f>
        <v>0</v>
      </c>
      <c r="J11" s="4">
        <f>IFERROR(VLOOKUP($B11,'Datos Adulto'!$G$3:$T$82,9,FALSE),0)</f>
        <v>0</v>
      </c>
      <c r="K11" s="4">
        <f>IFERROR(VLOOKUP($B11,'Datos Adulto'!$G$3:$T$82,10,FALSE),0)</f>
        <v>0</v>
      </c>
      <c r="L11" s="4">
        <f>IFERROR(VLOOKUP($B11,'Datos Adulto'!$G$3:$T$82,11,FALSE),0)</f>
        <v>0</v>
      </c>
      <c r="M11" s="4">
        <f>IFERROR(VLOOKUP($B11,'Datos Adulto'!$G$3:$T$82,12,FALSE),0)</f>
        <v>1</v>
      </c>
      <c r="N11" s="4">
        <f>IFERROR(VLOOKUP($B11,'Datos Adulto'!$G$3:$T$82,13,FALSE),0)</f>
        <v>1</v>
      </c>
      <c r="O11" s="26">
        <f t="shared" si="0"/>
        <v>2</v>
      </c>
    </row>
    <row r="12" spans="1:15" x14ac:dyDescent="0.25">
      <c r="A12" s="2" t="s">
        <v>15</v>
      </c>
      <c r="B12" s="3" t="s">
        <v>25</v>
      </c>
      <c r="C12" s="4">
        <f>IFERROR(VLOOKUP($B12,'Datos Adulto'!$G$3:$T$82,2,FALSE),0)</f>
        <v>0</v>
      </c>
      <c r="D12" s="4">
        <f>IFERROR(VLOOKUP($B12,'Datos Adulto'!$G$3:$T$82,3,FALSE),0)</f>
        <v>0</v>
      </c>
      <c r="E12" s="4">
        <f>IFERROR(VLOOKUP($B12,'Datos Adulto'!$G$3:$T$82,4,FALSE),0)</f>
        <v>0</v>
      </c>
      <c r="F12" s="4">
        <f>IFERROR(VLOOKUP($B12,'Datos Adulto'!$G$3:$T$82,5,FALSE),0)</f>
        <v>0</v>
      </c>
      <c r="G12" s="4">
        <f>IFERROR(VLOOKUP($B12,'Datos Adulto'!$G$3:$T$82,6,FALSE),0)</f>
        <v>0</v>
      </c>
      <c r="H12" s="4">
        <f>IFERROR(VLOOKUP($B12,'Datos Adulto'!$G$3:$T$82,7,FALSE),0)</f>
        <v>0</v>
      </c>
      <c r="I12" s="4">
        <f>IFERROR(VLOOKUP($B12,'Datos Adulto'!$G$3:$T$82,8,FALSE),0)</f>
        <v>0</v>
      </c>
      <c r="J12" s="4">
        <f>IFERROR(VLOOKUP($B12,'Datos Adulto'!$G$3:$T$82,9,FALSE),0)</f>
        <v>0</v>
      </c>
      <c r="K12" s="4">
        <f>IFERROR(VLOOKUP($B12,'Datos Adulto'!$G$3:$T$82,10,FALSE),0)</f>
        <v>0</v>
      </c>
      <c r="L12" s="4">
        <f>IFERROR(VLOOKUP($B12,'Datos Adulto'!$G$3:$T$82,11,FALSE),0)</f>
        <v>0</v>
      </c>
      <c r="M12" s="4">
        <f>IFERROR(VLOOKUP($B12,'Datos Adulto'!$G$3:$T$82,12,FALSE),0)</f>
        <v>0</v>
      </c>
      <c r="N12" s="4">
        <f>IFERROR(VLOOKUP($B12,'Datos Adulto'!$G$3:$T$82,13,FALSE),0)</f>
        <v>0</v>
      </c>
      <c r="O12" s="26">
        <f t="shared" si="0"/>
        <v>0</v>
      </c>
    </row>
    <row r="13" spans="1:15" x14ac:dyDescent="0.25">
      <c r="A13" s="2" t="s">
        <v>15</v>
      </c>
      <c r="B13" s="3" t="s">
        <v>26</v>
      </c>
      <c r="C13" s="4">
        <f>IFERROR(VLOOKUP($B13,'Datos Adulto'!$G$3:$T$82,2,FALSE),0)</f>
        <v>0</v>
      </c>
      <c r="D13" s="4">
        <f>IFERROR(VLOOKUP($B13,'Datos Adulto'!$G$3:$T$82,3,FALSE),0)</f>
        <v>0</v>
      </c>
      <c r="E13" s="4">
        <f>IFERROR(VLOOKUP($B13,'Datos Adulto'!$G$3:$T$82,4,FALSE),0)</f>
        <v>0</v>
      </c>
      <c r="F13" s="4">
        <f>IFERROR(VLOOKUP($B13,'Datos Adulto'!$G$3:$T$82,5,FALSE),0)</f>
        <v>0</v>
      </c>
      <c r="G13" s="4">
        <f>IFERROR(VLOOKUP($B13,'Datos Adulto'!$G$3:$T$82,6,FALSE),0)</f>
        <v>0</v>
      </c>
      <c r="H13" s="4">
        <f>IFERROR(VLOOKUP($B13,'Datos Adulto'!$G$3:$T$82,7,FALSE),0)</f>
        <v>0</v>
      </c>
      <c r="I13" s="4">
        <f>IFERROR(VLOOKUP($B13,'Datos Adulto'!$G$3:$T$82,8,FALSE),0)</f>
        <v>0</v>
      </c>
      <c r="J13" s="4">
        <f>IFERROR(VLOOKUP($B13,'Datos Adulto'!$G$3:$T$82,9,FALSE),0)</f>
        <v>0</v>
      </c>
      <c r="K13" s="4">
        <f>IFERROR(VLOOKUP($B13,'Datos Adulto'!$G$3:$T$82,10,FALSE),0)</f>
        <v>0</v>
      </c>
      <c r="L13" s="4">
        <f>IFERROR(VLOOKUP($B13,'Datos Adulto'!$G$3:$T$82,11,FALSE),0)</f>
        <v>0</v>
      </c>
      <c r="M13" s="4">
        <f>IFERROR(VLOOKUP($B13,'Datos Adulto'!$G$3:$T$82,12,FALSE),0)</f>
        <v>0</v>
      </c>
      <c r="N13" s="4">
        <f>IFERROR(VLOOKUP($B13,'Datos Adulto'!$G$3:$T$82,13,FALSE),0)</f>
        <v>0</v>
      </c>
      <c r="O13" s="26">
        <f t="shared" si="0"/>
        <v>0</v>
      </c>
    </row>
    <row r="14" spans="1:15" x14ac:dyDescent="0.25">
      <c r="A14" s="2" t="s">
        <v>15</v>
      </c>
      <c r="B14" s="3" t="s">
        <v>27</v>
      </c>
      <c r="C14" s="4">
        <f>IFERROR(VLOOKUP($B14,'Datos Adulto'!$G$3:$T$82,2,FALSE),0)</f>
        <v>0</v>
      </c>
      <c r="D14" s="4">
        <f>IFERROR(VLOOKUP($B14,'Datos Adulto'!$G$3:$T$82,3,FALSE),0)</f>
        <v>0</v>
      </c>
      <c r="E14" s="4">
        <f>IFERROR(VLOOKUP($B14,'Datos Adulto'!$G$3:$T$82,4,FALSE),0)</f>
        <v>0</v>
      </c>
      <c r="F14" s="4">
        <f>IFERROR(VLOOKUP($B14,'Datos Adulto'!$G$3:$T$82,5,FALSE),0)</f>
        <v>0</v>
      </c>
      <c r="G14" s="4">
        <f>IFERROR(VLOOKUP($B14,'Datos Adulto'!$G$3:$T$82,6,FALSE),0)</f>
        <v>0</v>
      </c>
      <c r="H14" s="4">
        <f>IFERROR(VLOOKUP($B14,'Datos Adulto'!$G$3:$T$82,7,FALSE),0)</f>
        <v>0</v>
      </c>
      <c r="I14" s="4">
        <f>IFERROR(VLOOKUP($B14,'Datos Adulto'!$G$3:$T$82,8,FALSE),0)</f>
        <v>0</v>
      </c>
      <c r="J14" s="4">
        <f>IFERROR(VLOOKUP($B14,'Datos Adulto'!$G$3:$T$82,9,FALSE),0)</f>
        <v>0</v>
      </c>
      <c r="K14" s="4">
        <f>IFERROR(VLOOKUP($B14,'Datos Adulto'!$G$3:$T$82,10,FALSE),0)</f>
        <v>0</v>
      </c>
      <c r="L14" s="4">
        <f>IFERROR(VLOOKUP($B14,'Datos Adulto'!$G$3:$T$82,11,FALSE),0)</f>
        <v>0</v>
      </c>
      <c r="M14" s="4">
        <f>IFERROR(VLOOKUP($B14,'Datos Adulto'!$G$3:$T$82,12,FALSE),0)</f>
        <v>0</v>
      </c>
      <c r="N14" s="4">
        <f>IFERROR(VLOOKUP($B14,'Datos Adulto'!$G$3:$T$82,13,FALSE),0)</f>
        <v>0</v>
      </c>
      <c r="O14" s="26">
        <f t="shared" si="0"/>
        <v>0</v>
      </c>
    </row>
    <row r="15" spans="1:15" x14ac:dyDescent="0.25">
      <c r="A15" s="2" t="s">
        <v>15</v>
      </c>
      <c r="B15" s="3" t="s">
        <v>28</v>
      </c>
      <c r="C15" s="4">
        <f>IFERROR(VLOOKUP($B15,'Datos Adulto'!$G$3:$T$82,2,FALSE),0)</f>
        <v>0</v>
      </c>
      <c r="D15" s="4">
        <f>IFERROR(VLOOKUP($B15,'Datos Adulto'!$G$3:$T$82,3,FALSE),0)</f>
        <v>0</v>
      </c>
      <c r="E15" s="4">
        <f>IFERROR(VLOOKUP($B15,'Datos Adulto'!$G$3:$T$82,4,FALSE),0)</f>
        <v>0</v>
      </c>
      <c r="F15" s="4">
        <f>IFERROR(VLOOKUP($B15,'Datos Adulto'!$G$3:$T$82,5,FALSE),0)</f>
        <v>0</v>
      </c>
      <c r="G15" s="4">
        <f>IFERROR(VLOOKUP($B15,'Datos Adulto'!$G$3:$T$82,6,FALSE),0)</f>
        <v>0</v>
      </c>
      <c r="H15" s="4">
        <f>IFERROR(VLOOKUP($B15,'Datos Adulto'!$G$3:$T$82,7,FALSE),0)</f>
        <v>0</v>
      </c>
      <c r="I15" s="4">
        <f>IFERROR(VLOOKUP($B15,'Datos Adulto'!$G$3:$T$82,8,FALSE),0)</f>
        <v>0</v>
      </c>
      <c r="J15" s="4">
        <f>IFERROR(VLOOKUP($B15,'Datos Adulto'!$G$3:$T$82,9,FALSE),0)</f>
        <v>0</v>
      </c>
      <c r="K15" s="4">
        <f>IFERROR(VLOOKUP($B15,'Datos Adulto'!$G$3:$T$82,10,FALSE),0)</f>
        <v>0</v>
      </c>
      <c r="L15" s="4">
        <f>IFERROR(VLOOKUP($B15,'Datos Adulto'!$G$3:$T$82,11,FALSE),0)</f>
        <v>0</v>
      </c>
      <c r="M15" s="4">
        <f>IFERROR(VLOOKUP($B15,'Datos Adulto'!$G$3:$T$82,12,FALSE),0)</f>
        <v>0</v>
      </c>
      <c r="N15" s="4">
        <f>IFERROR(VLOOKUP($B15,'Datos Adulto'!$G$3:$T$82,13,FALSE),0)</f>
        <v>0</v>
      </c>
      <c r="O15" s="26">
        <f t="shared" si="0"/>
        <v>0</v>
      </c>
    </row>
    <row r="16" spans="1:15" ht="15.75" thickBot="1" x14ac:dyDescent="0.3">
      <c r="A16" s="2" t="s">
        <v>15</v>
      </c>
      <c r="B16" s="3" t="s">
        <v>29</v>
      </c>
      <c r="C16" s="4">
        <f>IFERROR(VLOOKUP($B16,'Datos Adulto'!$G$3:$T$82,2,FALSE),0)</f>
        <v>1</v>
      </c>
      <c r="D16" s="4">
        <f>IFERROR(VLOOKUP($B16,'Datos Adulto'!$G$3:$T$82,3,FALSE),0)</f>
        <v>0</v>
      </c>
      <c r="E16" s="4">
        <f>IFERROR(VLOOKUP($B16,'Datos Adulto'!$G$3:$T$82,4,FALSE),0)</f>
        <v>0</v>
      </c>
      <c r="F16" s="4">
        <f>IFERROR(VLOOKUP($B16,'Datos Adulto'!$G$3:$T$82,5,FALSE),0)</f>
        <v>0</v>
      </c>
      <c r="G16" s="4">
        <f>IFERROR(VLOOKUP($B16,'Datos Adulto'!$G$3:$T$82,6,FALSE),0)</f>
        <v>0</v>
      </c>
      <c r="H16" s="4">
        <f>IFERROR(VLOOKUP($B16,'Datos Adulto'!$G$3:$T$82,7,FALSE),0)</f>
        <v>0</v>
      </c>
      <c r="I16" s="4">
        <f>IFERROR(VLOOKUP($B16,'Datos Adulto'!$G$3:$T$82,8,FALSE),0)</f>
        <v>0</v>
      </c>
      <c r="J16" s="4">
        <f>IFERROR(VLOOKUP($B16,'Datos Adulto'!$G$3:$T$82,9,FALSE),0)</f>
        <v>0</v>
      </c>
      <c r="K16" s="4">
        <f>IFERROR(VLOOKUP($B16,'Datos Adulto'!$G$3:$T$82,10,FALSE),0)</f>
        <v>0</v>
      </c>
      <c r="L16" s="4">
        <f>IFERROR(VLOOKUP($B16,'Datos Adulto'!$G$3:$T$82,11,FALSE),0)</f>
        <v>0</v>
      </c>
      <c r="M16" s="4">
        <f>IFERROR(VLOOKUP($B16,'Datos Adulto'!$G$3:$T$82,12,FALSE),0)</f>
        <v>0</v>
      </c>
      <c r="N16" s="4">
        <f>IFERROR(VLOOKUP($B16,'Datos Adulto'!$G$3:$T$82,13,FALSE),0)</f>
        <v>0</v>
      </c>
      <c r="O16" s="26">
        <f t="shared" si="0"/>
        <v>1</v>
      </c>
    </row>
    <row r="17" spans="1:24" ht="15.75" thickBot="1" x14ac:dyDescent="0.3">
      <c r="A17" s="51" t="s">
        <v>239</v>
      </c>
      <c r="B17" s="52"/>
      <c r="C17" s="39">
        <f>SUM(C3:C16)</f>
        <v>7</v>
      </c>
      <c r="D17" s="40">
        <f t="shared" ref="D17:M17" si="1">SUM(D3:D16)</f>
        <v>4</v>
      </c>
      <c r="E17" s="40">
        <f t="shared" si="1"/>
        <v>7</v>
      </c>
      <c r="F17" s="40">
        <f t="shared" si="1"/>
        <v>4</v>
      </c>
      <c r="G17" s="40">
        <f t="shared" si="1"/>
        <v>8</v>
      </c>
      <c r="H17" s="40">
        <f t="shared" si="1"/>
        <v>6</v>
      </c>
      <c r="I17" s="40">
        <f t="shared" si="1"/>
        <v>7</v>
      </c>
      <c r="J17" s="40">
        <f t="shared" si="1"/>
        <v>7</v>
      </c>
      <c r="K17" s="40">
        <f t="shared" si="1"/>
        <v>7</v>
      </c>
      <c r="L17" s="40">
        <f t="shared" si="1"/>
        <v>7</v>
      </c>
      <c r="M17" s="40">
        <f t="shared" si="1"/>
        <v>8</v>
      </c>
      <c r="N17" s="41">
        <f>SUM(N3:N16)</f>
        <v>8</v>
      </c>
      <c r="O17" s="27">
        <f>SUM(O3:O16)</f>
        <v>80</v>
      </c>
    </row>
    <row r="18" spans="1:24" x14ac:dyDescent="0.25">
      <c r="A18" s="2" t="s">
        <v>30</v>
      </c>
      <c r="B18" s="2" t="s">
        <v>31</v>
      </c>
      <c r="C18" s="4">
        <f>IFERROR(VLOOKUP($B18,'Datos Adulto'!$G$3:$T$82,2,FALSE),0)</f>
        <v>1</v>
      </c>
      <c r="D18" s="4">
        <f>IFERROR(VLOOKUP($B18,'Datos Adulto'!$G$3:$T$82,3,FALSE),0)</f>
        <v>0</v>
      </c>
      <c r="E18" s="4">
        <f>IFERROR(VLOOKUP($B18,'Datos Adulto'!$G$3:$T$82,4,FALSE),0)</f>
        <v>1</v>
      </c>
      <c r="F18" s="4">
        <f>IFERROR(VLOOKUP($B18,'Datos Adulto'!$G$3:$T$82,5,FALSE),0)</f>
        <v>1</v>
      </c>
      <c r="G18" s="4">
        <f>IFERROR(VLOOKUP($B18,'Datos Adulto'!$G$3:$T$82,6,FALSE),0)</f>
        <v>1</v>
      </c>
      <c r="H18" s="4">
        <f>IFERROR(VLOOKUP($B18,'Datos Adulto'!$G$3:$T$82,7,FALSE),0)</f>
        <v>1</v>
      </c>
      <c r="I18" s="4">
        <f>IFERROR(VLOOKUP($B18,'Datos Adulto'!$G$3:$T$82,8,FALSE),0)</f>
        <v>0</v>
      </c>
      <c r="J18" s="4">
        <f>IFERROR(VLOOKUP($B18,'Datos Adulto'!$G$3:$T$82,9,FALSE),0)</f>
        <v>2</v>
      </c>
      <c r="K18" s="4">
        <f>IFERROR(VLOOKUP($B18,'Datos Adulto'!$G$3:$T$82,10,FALSE),0)</f>
        <v>0</v>
      </c>
      <c r="L18" s="4">
        <f>IFERROR(VLOOKUP($B18,'Datos Adulto'!$G$3:$T$82,11,FALSE),0)</f>
        <v>0</v>
      </c>
      <c r="M18" s="4">
        <f>IFERROR(VLOOKUP($B18,'Datos Adulto'!$G$3:$T$82,12,FALSE),0)</f>
        <v>1</v>
      </c>
      <c r="N18" s="4">
        <f>IFERROR(VLOOKUP($B18,'Datos Adulto'!$G$3:$T$82,13,FALSE),0)</f>
        <v>1</v>
      </c>
      <c r="O18" s="26">
        <f t="shared" ref="O18:O25" si="2">SUM(C18:N18)</f>
        <v>9</v>
      </c>
    </row>
    <row r="19" spans="1:24" x14ac:dyDescent="0.25">
      <c r="A19" s="2" t="s">
        <v>30</v>
      </c>
      <c r="B19" s="2" t="s">
        <v>32</v>
      </c>
      <c r="C19" s="4">
        <f>IFERROR(VLOOKUP($B19,'Datos Adulto'!$G$3:$T$82,2,FALSE),0)</f>
        <v>1</v>
      </c>
      <c r="D19" s="4">
        <f>IFERROR(VLOOKUP($B19,'Datos Adulto'!$G$3:$T$82,3,FALSE),0)</f>
        <v>0</v>
      </c>
      <c r="E19" s="4">
        <f>IFERROR(VLOOKUP($B19,'Datos Adulto'!$G$3:$T$82,4,FALSE),0)</f>
        <v>1</v>
      </c>
      <c r="F19" s="4">
        <f>IFERROR(VLOOKUP($B19,'Datos Adulto'!$G$3:$T$82,5,FALSE),0)</f>
        <v>1</v>
      </c>
      <c r="G19" s="4">
        <f>IFERROR(VLOOKUP($B19,'Datos Adulto'!$G$3:$T$82,6,FALSE),0)</f>
        <v>1</v>
      </c>
      <c r="H19" s="4">
        <f>IFERROR(VLOOKUP($B19,'Datos Adulto'!$G$3:$T$82,7,FALSE),0)</f>
        <v>1</v>
      </c>
      <c r="I19" s="4">
        <f>IFERROR(VLOOKUP($B19,'Datos Adulto'!$G$3:$T$82,8,FALSE),0)</f>
        <v>1</v>
      </c>
      <c r="J19" s="4">
        <f>IFERROR(VLOOKUP($B19,'Datos Adulto'!$G$3:$T$82,9,FALSE),0)</f>
        <v>1</v>
      </c>
      <c r="K19" s="4">
        <f>IFERROR(VLOOKUP($B19,'Datos Adulto'!$G$3:$T$82,10,FALSE),0)</f>
        <v>0</v>
      </c>
      <c r="L19" s="4">
        <f>IFERROR(VLOOKUP($B19,'Datos Adulto'!$G$3:$T$82,11,FALSE),0)</f>
        <v>1</v>
      </c>
      <c r="M19" s="4">
        <f>IFERROR(VLOOKUP($B19,'Datos Adulto'!$G$3:$T$82,12,FALSE),0)</f>
        <v>0</v>
      </c>
      <c r="N19" s="4">
        <f>IFERROR(VLOOKUP($B19,'Datos Adulto'!$G$3:$T$82,13,FALSE),0)</f>
        <v>1</v>
      </c>
      <c r="O19" s="26">
        <f t="shared" si="2"/>
        <v>9</v>
      </c>
    </row>
    <row r="20" spans="1:24" x14ac:dyDescent="0.25">
      <c r="A20" s="2" t="s">
        <v>30</v>
      </c>
      <c r="B20" s="2" t="s">
        <v>33</v>
      </c>
      <c r="C20" s="4">
        <f>IFERROR(VLOOKUP($B20,'Datos Adulto'!$G$3:$T$82,2,FALSE),0)</f>
        <v>1</v>
      </c>
      <c r="D20" s="4">
        <f>IFERROR(VLOOKUP($B20,'Datos Adulto'!$G$3:$T$82,3,FALSE),0)</f>
        <v>1</v>
      </c>
      <c r="E20" s="4">
        <f>IFERROR(VLOOKUP($B20,'Datos Adulto'!$G$3:$T$82,4,FALSE),0)</f>
        <v>1</v>
      </c>
      <c r="F20" s="4">
        <f>IFERROR(VLOOKUP($B20,'Datos Adulto'!$G$3:$T$82,5,FALSE),0)</f>
        <v>1</v>
      </c>
      <c r="G20" s="4">
        <f>IFERROR(VLOOKUP($B20,'Datos Adulto'!$G$3:$T$82,6,FALSE),0)</f>
        <v>1</v>
      </c>
      <c r="H20" s="4">
        <f>IFERROR(VLOOKUP($B20,'Datos Adulto'!$G$3:$T$82,7,FALSE),0)</f>
        <v>1</v>
      </c>
      <c r="I20" s="4">
        <f>IFERROR(VLOOKUP($B20,'Datos Adulto'!$G$3:$T$82,8,FALSE),0)</f>
        <v>1</v>
      </c>
      <c r="J20" s="4">
        <f>IFERROR(VLOOKUP($B20,'Datos Adulto'!$G$3:$T$82,9,FALSE),0)</f>
        <v>1</v>
      </c>
      <c r="K20" s="4">
        <f>IFERROR(VLOOKUP($B20,'Datos Adulto'!$G$3:$T$82,10,FALSE),0)</f>
        <v>1</v>
      </c>
      <c r="L20" s="4">
        <f>IFERROR(VLOOKUP($B20,'Datos Adulto'!$G$3:$T$82,11,FALSE),0)</f>
        <v>0</v>
      </c>
      <c r="M20" s="4">
        <f>IFERROR(VLOOKUP($B20,'Datos Adulto'!$G$3:$T$82,12,FALSE),0)</f>
        <v>1</v>
      </c>
      <c r="N20" s="4">
        <f>IFERROR(VLOOKUP($B20,'Datos Adulto'!$G$3:$T$82,13,FALSE),0)</f>
        <v>1</v>
      </c>
      <c r="O20" s="26">
        <f t="shared" si="2"/>
        <v>11</v>
      </c>
    </row>
    <row r="21" spans="1:24" x14ac:dyDescent="0.25">
      <c r="A21" s="2" t="s">
        <v>30</v>
      </c>
      <c r="B21" s="2" t="s">
        <v>34</v>
      </c>
      <c r="C21" s="4">
        <f>IFERROR(VLOOKUP($B21,'Datos Adulto'!$G$3:$T$82,2,FALSE),0)</f>
        <v>0</v>
      </c>
      <c r="D21" s="4">
        <f>IFERROR(VLOOKUP($B21,'Datos Adulto'!$G$3:$T$82,3,FALSE),0)</f>
        <v>0</v>
      </c>
      <c r="E21" s="4">
        <f>IFERROR(VLOOKUP($B21,'Datos Adulto'!$G$3:$T$82,4,FALSE),0)</f>
        <v>1</v>
      </c>
      <c r="F21" s="4">
        <f>IFERROR(VLOOKUP($B21,'Datos Adulto'!$G$3:$T$82,5,FALSE),0)</f>
        <v>1</v>
      </c>
      <c r="G21" s="4">
        <f>IFERROR(VLOOKUP($B21,'Datos Adulto'!$G$3:$T$82,6,FALSE),0)</f>
        <v>1</v>
      </c>
      <c r="H21" s="4">
        <f>IFERROR(VLOOKUP($B21,'Datos Adulto'!$G$3:$T$82,7,FALSE),0)</f>
        <v>1</v>
      </c>
      <c r="I21" s="4">
        <f>IFERROR(VLOOKUP($B21,'Datos Adulto'!$G$3:$T$82,8,FALSE),0)</f>
        <v>1</v>
      </c>
      <c r="J21" s="4">
        <f>IFERROR(VLOOKUP($B21,'Datos Adulto'!$G$3:$T$82,9,FALSE),0)</f>
        <v>1</v>
      </c>
      <c r="K21" s="4">
        <f>IFERROR(VLOOKUP($B21,'Datos Adulto'!$G$3:$T$82,10,FALSE),0)</f>
        <v>1</v>
      </c>
      <c r="L21" s="4">
        <f>IFERROR(VLOOKUP($B21,'Datos Adulto'!$G$3:$T$82,11,FALSE),0)</f>
        <v>1</v>
      </c>
      <c r="M21" s="4">
        <f>IFERROR(VLOOKUP($B21,'Datos Adulto'!$G$3:$T$82,12,FALSE),0)</f>
        <v>1</v>
      </c>
      <c r="N21" s="4">
        <f>IFERROR(VLOOKUP($B21,'Datos Adulto'!$G$3:$T$82,13,FALSE),0)</f>
        <v>0</v>
      </c>
      <c r="O21" s="26">
        <f t="shared" si="2"/>
        <v>9</v>
      </c>
    </row>
    <row r="22" spans="1:24" x14ac:dyDescent="0.25">
      <c r="A22" s="2" t="s">
        <v>30</v>
      </c>
      <c r="B22" s="2" t="s">
        <v>35</v>
      </c>
      <c r="C22" s="4">
        <f>IFERROR(VLOOKUP($B22,'Datos Adulto'!$G$3:$T$82,2,FALSE),0)</f>
        <v>0</v>
      </c>
      <c r="D22" s="4">
        <f>IFERROR(VLOOKUP($B22,'Datos Adulto'!$G$3:$T$82,3,FALSE),0)</f>
        <v>0</v>
      </c>
      <c r="E22" s="4">
        <f>IFERROR(VLOOKUP($B22,'Datos Adulto'!$G$3:$T$82,4,FALSE),0)</f>
        <v>2</v>
      </c>
      <c r="F22" s="4">
        <f>IFERROR(VLOOKUP($B22,'Datos Adulto'!$G$3:$T$82,5,FALSE),0)</f>
        <v>1</v>
      </c>
      <c r="G22" s="4">
        <f>IFERROR(VLOOKUP($B22,'Datos Adulto'!$G$3:$T$82,6,FALSE),0)</f>
        <v>1</v>
      </c>
      <c r="H22" s="4">
        <f>IFERROR(VLOOKUP($B22,'Datos Adulto'!$G$3:$T$82,7,FALSE),0)</f>
        <v>1</v>
      </c>
      <c r="I22" s="4">
        <f>IFERROR(VLOOKUP($B22,'Datos Adulto'!$G$3:$T$82,8,FALSE),0)</f>
        <v>1</v>
      </c>
      <c r="J22" s="4">
        <f>IFERROR(VLOOKUP($B22,'Datos Adulto'!$G$3:$T$82,9,FALSE),0)</f>
        <v>1</v>
      </c>
      <c r="K22" s="4">
        <f>IFERROR(VLOOKUP($B22,'Datos Adulto'!$G$3:$T$82,10,FALSE),0)</f>
        <v>1</v>
      </c>
      <c r="L22" s="4">
        <f>IFERROR(VLOOKUP($B22,'Datos Adulto'!$G$3:$T$82,11,FALSE),0)</f>
        <v>1</v>
      </c>
      <c r="M22" s="4">
        <f>IFERROR(VLOOKUP($B22,'Datos Adulto'!$G$3:$T$82,12,FALSE),0)</f>
        <v>1</v>
      </c>
      <c r="N22" s="4">
        <f>IFERROR(VLOOKUP($B22,'Datos Adulto'!$G$3:$T$82,13,FALSE),0)</f>
        <v>1</v>
      </c>
      <c r="O22" s="26">
        <f t="shared" si="2"/>
        <v>11</v>
      </c>
      <c r="X22" s="16"/>
    </row>
    <row r="23" spans="1:24" x14ac:dyDescent="0.25">
      <c r="A23" s="2" t="s">
        <v>30</v>
      </c>
      <c r="B23" s="2" t="s">
        <v>36</v>
      </c>
      <c r="C23" s="4">
        <f>IFERROR(VLOOKUP($B23,'Datos Adulto'!$G$3:$T$82,2,FALSE),0)</f>
        <v>0</v>
      </c>
      <c r="D23" s="4">
        <f>IFERROR(VLOOKUP($B23,'Datos Adulto'!$G$3:$T$82,3,FALSE),0)</f>
        <v>0</v>
      </c>
      <c r="E23" s="4">
        <f>IFERROR(VLOOKUP($B23,'Datos Adulto'!$G$3:$T$82,4,FALSE),0)</f>
        <v>0</v>
      </c>
      <c r="F23" s="4">
        <f>IFERROR(VLOOKUP($B23,'Datos Adulto'!$G$3:$T$82,5,FALSE),0)</f>
        <v>0</v>
      </c>
      <c r="G23" s="4">
        <f>IFERROR(VLOOKUP($B23,'Datos Adulto'!$G$3:$T$82,6,FALSE),0)</f>
        <v>0</v>
      </c>
      <c r="H23" s="4">
        <f>IFERROR(VLOOKUP($B23,'Datos Adulto'!$G$3:$T$82,7,FALSE),0)</f>
        <v>0</v>
      </c>
      <c r="I23" s="4">
        <f>IFERROR(VLOOKUP($B23,'Datos Adulto'!$G$3:$T$82,8,FALSE),0)</f>
        <v>0</v>
      </c>
      <c r="J23" s="4">
        <f>IFERROR(VLOOKUP($B23,'Datos Adulto'!$G$3:$T$82,9,FALSE),0)</f>
        <v>0</v>
      </c>
      <c r="K23" s="4">
        <f>IFERROR(VLOOKUP($B23,'Datos Adulto'!$G$3:$T$82,10,FALSE),0)</f>
        <v>0</v>
      </c>
      <c r="L23" s="4">
        <f>IFERROR(VLOOKUP($B23,'Datos Adulto'!$G$3:$T$82,11,FALSE),0)</f>
        <v>0</v>
      </c>
      <c r="M23" s="4">
        <f>IFERROR(VLOOKUP($B23,'Datos Adulto'!$G$3:$T$82,12,FALSE),0)</f>
        <v>0</v>
      </c>
      <c r="N23" s="4">
        <f>IFERROR(VLOOKUP($B23,'Datos Adulto'!$G$3:$T$82,13,FALSE),0)</f>
        <v>0</v>
      </c>
      <c r="O23" s="26">
        <f t="shared" si="2"/>
        <v>0</v>
      </c>
    </row>
    <row r="24" spans="1:24" x14ac:dyDescent="0.25">
      <c r="A24" s="2" t="s">
        <v>30</v>
      </c>
      <c r="B24" s="2" t="s">
        <v>37</v>
      </c>
      <c r="C24" s="4">
        <f>IFERROR(VLOOKUP($B24,'Datos Adulto'!$G$3:$T$82,2,FALSE),0)</f>
        <v>0</v>
      </c>
      <c r="D24" s="4">
        <f>IFERROR(VLOOKUP($B24,'Datos Adulto'!$G$3:$T$82,3,FALSE),0)</f>
        <v>0</v>
      </c>
      <c r="E24" s="4">
        <f>IFERROR(VLOOKUP($B24,'Datos Adulto'!$G$3:$T$82,4,FALSE),0)</f>
        <v>0</v>
      </c>
      <c r="F24" s="4">
        <f>IFERROR(VLOOKUP($B24,'Datos Adulto'!$G$3:$T$82,5,FALSE),0)</f>
        <v>0</v>
      </c>
      <c r="G24" s="4">
        <f>IFERROR(VLOOKUP($B24,'Datos Adulto'!$G$3:$T$82,6,FALSE),0)</f>
        <v>0</v>
      </c>
      <c r="H24" s="4">
        <f>IFERROR(VLOOKUP($B24,'Datos Adulto'!$G$3:$T$82,7,FALSE),0)</f>
        <v>0</v>
      </c>
      <c r="I24" s="4">
        <f>IFERROR(VLOOKUP($B24,'Datos Adulto'!$G$3:$T$82,8,FALSE),0)</f>
        <v>0</v>
      </c>
      <c r="J24" s="4">
        <f>IFERROR(VLOOKUP($B24,'Datos Adulto'!$G$3:$T$82,9,FALSE),0)</f>
        <v>0</v>
      </c>
      <c r="K24" s="4">
        <f>IFERROR(VLOOKUP($B24,'Datos Adulto'!$G$3:$T$82,10,FALSE),0)</f>
        <v>0</v>
      </c>
      <c r="L24" s="4">
        <f>IFERROR(VLOOKUP($B24,'Datos Adulto'!$G$3:$T$82,11,FALSE),0)</f>
        <v>0</v>
      </c>
      <c r="M24" s="4">
        <f>IFERROR(VLOOKUP($B24,'Datos Adulto'!$G$3:$T$82,12,FALSE),0)</f>
        <v>0</v>
      </c>
      <c r="N24" s="4">
        <f>IFERROR(VLOOKUP($B24,'Datos Adulto'!$G$3:$T$82,13,FALSE),0)</f>
        <v>0</v>
      </c>
      <c r="O24" s="26">
        <f t="shared" si="2"/>
        <v>0</v>
      </c>
    </row>
    <row r="25" spans="1:24" x14ac:dyDescent="0.25">
      <c r="A25" s="2" t="s">
        <v>30</v>
      </c>
      <c r="B25" s="2" t="s">
        <v>38</v>
      </c>
      <c r="C25" s="4">
        <f>IFERROR(VLOOKUP($B25,'Datos Adulto'!$G$3:$T$82,2,FALSE),0)</f>
        <v>0</v>
      </c>
      <c r="D25" s="4">
        <f>IFERROR(VLOOKUP($B25,'Datos Adulto'!$G$3:$T$82,3,FALSE),0)</f>
        <v>0</v>
      </c>
      <c r="E25" s="4">
        <f>IFERROR(VLOOKUP($B25,'Datos Adulto'!$G$3:$T$82,4,FALSE),0)</f>
        <v>0</v>
      </c>
      <c r="F25" s="4">
        <f>IFERROR(VLOOKUP($B25,'Datos Adulto'!$G$3:$T$82,5,FALSE),0)</f>
        <v>0</v>
      </c>
      <c r="G25" s="4">
        <f>IFERROR(VLOOKUP($B25,'Datos Adulto'!$G$3:$T$82,6,FALSE),0)</f>
        <v>0</v>
      </c>
      <c r="H25" s="4">
        <f>IFERROR(VLOOKUP($B25,'Datos Adulto'!$G$3:$T$82,7,FALSE),0)</f>
        <v>0</v>
      </c>
      <c r="I25" s="4">
        <f>IFERROR(VLOOKUP($B25,'Datos Adulto'!$G$3:$T$82,8,FALSE),0)</f>
        <v>0</v>
      </c>
      <c r="J25" s="4">
        <f>IFERROR(VLOOKUP($B25,'Datos Adulto'!$G$3:$T$82,9,FALSE),0)</f>
        <v>0</v>
      </c>
      <c r="K25" s="4">
        <f>IFERROR(VLOOKUP($B25,'Datos Adulto'!$G$3:$T$82,10,FALSE),0)</f>
        <v>0</v>
      </c>
      <c r="L25" s="4">
        <f>IFERROR(VLOOKUP($B25,'Datos Adulto'!$G$3:$T$82,11,FALSE),0)</f>
        <v>0</v>
      </c>
      <c r="M25" s="4">
        <f>IFERROR(VLOOKUP($B25,'Datos Adulto'!$G$3:$T$82,12,FALSE),0)</f>
        <v>0</v>
      </c>
      <c r="N25" s="4">
        <f>IFERROR(VLOOKUP($B25,'Datos Adulto'!$G$3:$T$82,13,FALSE),0)</f>
        <v>0</v>
      </c>
      <c r="O25" s="26">
        <f t="shared" si="2"/>
        <v>0</v>
      </c>
    </row>
    <row r="26" spans="1:24" x14ac:dyDescent="0.25">
      <c r="A26" s="7" t="s">
        <v>30</v>
      </c>
      <c r="B26" s="2" t="s">
        <v>39</v>
      </c>
      <c r="C26" s="4">
        <f>IFERROR(VLOOKUP($B26,'Datos Adulto'!$G$3:$T$82,2,FALSE),0)</f>
        <v>0</v>
      </c>
      <c r="D26" s="4">
        <f>IFERROR(VLOOKUP($B26,'Datos Adulto'!$G$3:$T$82,3,FALSE),0)</f>
        <v>0</v>
      </c>
      <c r="E26" s="4">
        <f>IFERROR(VLOOKUP($B26,'Datos Adulto'!$G$3:$T$82,4,FALSE),0)</f>
        <v>0</v>
      </c>
      <c r="F26" s="4">
        <f>IFERROR(VLOOKUP($B26,'Datos Adulto'!$G$3:$T$82,5,FALSE),0)</f>
        <v>0</v>
      </c>
      <c r="G26" s="4">
        <f>IFERROR(VLOOKUP($B26,'Datos Adulto'!$G$3:$T$82,6,FALSE),0)</f>
        <v>0</v>
      </c>
      <c r="H26" s="4">
        <f>IFERROR(VLOOKUP($B26,'Datos Adulto'!$G$3:$T$82,7,FALSE),0)</f>
        <v>0</v>
      </c>
      <c r="I26" s="4">
        <f>IFERROR(VLOOKUP($B26,'Datos Adulto'!$G$3:$T$82,8,FALSE),0)</f>
        <v>0</v>
      </c>
      <c r="J26" s="4">
        <f>IFERROR(VLOOKUP($B26,'Datos Adulto'!$G$3:$T$82,9,FALSE),0)</f>
        <v>0</v>
      </c>
      <c r="K26" s="4">
        <f>IFERROR(VLOOKUP($B26,'Datos Adulto'!$G$3:$T$82,10,FALSE),0)</f>
        <v>0</v>
      </c>
      <c r="L26" s="4">
        <f>IFERROR(VLOOKUP($B26,'Datos Adulto'!$G$3:$T$82,11,FALSE),0)</f>
        <v>0</v>
      </c>
      <c r="M26" s="4">
        <f>IFERROR(VLOOKUP($B26,'Datos Adulto'!$G$3:$T$82,12,FALSE),0)</f>
        <v>0</v>
      </c>
      <c r="N26" s="4">
        <f>IFERROR(VLOOKUP($B26,'Datos Adulto'!$G$3:$T$82,13,FALSE),0)</f>
        <v>0</v>
      </c>
      <c r="O26" s="26">
        <f>SUM(C26:N26)</f>
        <v>0</v>
      </c>
    </row>
    <row r="27" spans="1:24" x14ac:dyDescent="0.25">
      <c r="A27" s="7" t="s">
        <v>30</v>
      </c>
      <c r="B27" s="2" t="s">
        <v>40</v>
      </c>
      <c r="C27" s="4">
        <f>IFERROR(VLOOKUP($B27,'Datos Adulto'!$G$3:$T$82,2,FALSE),0)</f>
        <v>1</v>
      </c>
      <c r="D27" s="4">
        <f>IFERROR(VLOOKUP($B27,'Datos Adulto'!$G$3:$T$82,3,FALSE),0)</f>
        <v>0</v>
      </c>
      <c r="E27" s="4">
        <f>IFERROR(VLOOKUP($B27,'Datos Adulto'!$G$3:$T$82,4,FALSE),0)</f>
        <v>1</v>
      </c>
      <c r="F27" s="4">
        <f>IFERROR(VLOOKUP($B27,'Datos Adulto'!$G$3:$T$82,5,FALSE),0)</f>
        <v>1</v>
      </c>
      <c r="G27" s="4">
        <f>IFERROR(VLOOKUP($B27,'Datos Adulto'!$G$3:$T$82,6,FALSE),0)</f>
        <v>1</v>
      </c>
      <c r="H27" s="4">
        <f>IFERROR(VLOOKUP($B27,'Datos Adulto'!$G$3:$T$82,7,FALSE),0)</f>
        <v>1</v>
      </c>
      <c r="I27" s="4">
        <f>IFERROR(VLOOKUP($B27,'Datos Adulto'!$G$3:$T$82,8,FALSE),0)</f>
        <v>1</v>
      </c>
      <c r="J27" s="4">
        <f>IFERROR(VLOOKUP($B27,'Datos Adulto'!$G$3:$T$82,9,FALSE),0)</f>
        <v>0</v>
      </c>
      <c r="K27" s="4">
        <f>IFERROR(VLOOKUP($B27,'Datos Adulto'!$G$3:$T$82,10,FALSE),0)</f>
        <v>1</v>
      </c>
      <c r="L27" s="4">
        <f>IFERROR(VLOOKUP($B27,'Datos Adulto'!$G$3:$T$82,11,FALSE),0)</f>
        <v>1</v>
      </c>
      <c r="M27" s="4">
        <f>IFERROR(VLOOKUP($B27,'Datos Adulto'!$G$3:$T$82,12,FALSE),0)</f>
        <v>1</v>
      </c>
      <c r="N27" s="4">
        <f>IFERROR(VLOOKUP($B27,'Datos Adulto'!$G$3:$T$82,13,FALSE),0)</f>
        <v>1</v>
      </c>
      <c r="O27" s="28">
        <f>SUM(C27:N27)</f>
        <v>10</v>
      </c>
    </row>
    <row r="28" spans="1:24" x14ac:dyDescent="0.25">
      <c r="A28" s="7" t="s">
        <v>30</v>
      </c>
      <c r="B28" s="2" t="s">
        <v>173</v>
      </c>
      <c r="C28" s="4">
        <f>IFERROR(VLOOKUP($B28,'Datos Adulto'!$G$3:$T$82,2,FALSE),0)</f>
        <v>1</v>
      </c>
      <c r="D28" s="4">
        <f>IFERROR(VLOOKUP($B28,'Datos Adulto'!$G$3:$T$82,3,FALSE),0)</f>
        <v>0</v>
      </c>
      <c r="E28" s="4">
        <f>IFERROR(VLOOKUP($B28,'Datos Adulto'!$G$3:$T$82,4,FALSE),0)</f>
        <v>1</v>
      </c>
      <c r="F28" s="4">
        <f>IFERROR(VLOOKUP($B28,'Datos Adulto'!$G$3:$T$82,5,FALSE),0)</f>
        <v>0</v>
      </c>
      <c r="G28" s="4">
        <f>IFERROR(VLOOKUP($B28,'Datos Adulto'!$G$3:$T$82,6,FALSE),0)</f>
        <v>1</v>
      </c>
      <c r="H28" s="4">
        <f>IFERROR(VLOOKUP($B28,'Datos Adulto'!$G$3:$T$82,7,FALSE),0)</f>
        <v>3</v>
      </c>
      <c r="I28" s="4">
        <f>IFERROR(VLOOKUP($B28,'Datos Adulto'!$G$3:$T$82,8,FALSE),0)</f>
        <v>1</v>
      </c>
      <c r="J28" s="4">
        <f>IFERROR(VLOOKUP($B28,'Datos Adulto'!$G$3:$T$82,9,FALSE),0)</f>
        <v>1</v>
      </c>
      <c r="K28" s="4">
        <f>IFERROR(VLOOKUP($B28,'Datos Adulto'!$G$3:$T$82,10,FALSE),0)</f>
        <v>1</v>
      </c>
      <c r="L28" s="4">
        <f>IFERROR(VLOOKUP($B28,'Datos Adulto'!$G$3:$T$82,11,FALSE),0)</f>
        <v>1</v>
      </c>
      <c r="M28" s="4">
        <f>IFERROR(VLOOKUP($B28,'Datos Adulto'!$G$3:$T$82,12,FALSE),0)</f>
        <v>1</v>
      </c>
      <c r="N28" s="4">
        <f>IFERROR(VLOOKUP($B28,'Datos Adulto'!$G$3:$T$82,13,FALSE),0)</f>
        <v>4</v>
      </c>
      <c r="O28" s="28">
        <f>SUM(C28:N28)</f>
        <v>15</v>
      </c>
    </row>
    <row r="29" spans="1:24" ht="15.75" thickBot="1" x14ac:dyDescent="0.3">
      <c r="A29" s="7" t="s">
        <v>30</v>
      </c>
      <c r="B29" s="2" t="s">
        <v>41</v>
      </c>
      <c r="C29" s="4">
        <f>IFERROR(VLOOKUP($B29,'Datos Adulto'!$G$3:$T$82,2,FALSE),0)</f>
        <v>1</v>
      </c>
      <c r="D29" s="4">
        <f>IFERROR(VLOOKUP($B29,'Datos Adulto'!$G$3:$T$82,3,FALSE),0)</f>
        <v>0</v>
      </c>
      <c r="E29" s="4">
        <f>IFERROR(VLOOKUP($B29,'Datos Adulto'!$G$3:$T$82,4,FALSE),0)</f>
        <v>1</v>
      </c>
      <c r="F29" s="4">
        <f>IFERROR(VLOOKUP($B29,'Datos Adulto'!$G$3:$T$82,5,FALSE),0)</f>
        <v>1</v>
      </c>
      <c r="G29" s="4">
        <f>IFERROR(VLOOKUP($B29,'Datos Adulto'!$G$3:$T$82,6,FALSE),0)</f>
        <v>1</v>
      </c>
      <c r="H29" s="4">
        <f>IFERROR(VLOOKUP($B29,'Datos Adulto'!$G$3:$T$82,7,FALSE),0)</f>
        <v>1</v>
      </c>
      <c r="I29" s="4">
        <f>IFERROR(VLOOKUP($B29,'Datos Adulto'!$G$3:$T$82,8,FALSE),0)</f>
        <v>1</v>
      </c>
      <c r="J29" s="4">
        <f>IFERROR(VLOOKUP($B29,'Datos Adulto'!$G$3:$T$82,9,FALSE),0)</f>
        <v>1</v>
      </c>
      <c r="K29" s="4">
        <f>IFERROR(VLOOKUP($B29,'Datos Adulto'!$G$3:$T$82,10,FALSE),0)</f>
        <v>1</v>
      </c>
      <c r="L29" s="4">
        <f>IFERROR(VLOOKUP($B29,'Datos Adulto'!$G$3:$T$82,11,FALSE),0)</f>
        <v>1</v>
      </c>
      <c r="M29" s="4">
        <f>IFERROR(VLOOKUP($B29,'Datos Adulto'!$G$3:$T$82,12,FALSE),0)</f>
        <v>1</v>
      </c>
      <c r="N29" s="4">
        <f>IFERROR(VLOOKUP($B29,'Datos Adulto'!$G$3:$T$82,13,FALSE),0)</f>
        <v>1</v>
      </c>
      <c r="O29" s="28">
        <f>SUM(C29:N29)</f>
        <v>11</v>
      </c>
    </row>
    <row r="30" spans="1:24" ht="15.75" customHeight="1" thickBot="1" x14ac:dyDescent="0.3">
      <c r="A30" s="51" t="s">
        <v>240</v>
      </c>
      <c r="B30" s="52"/>
      <c r="C30" s="39">
        <f t="shared" ref="C30:O30" si="3">SUM(C18:C29)</f>
        <v>6</v>
      </c>
      <c r="D30" s="40">
        <f t="shared" si="3"/>
        <v>1</v>
      </c>
      <c r="E30" s="40">
        <f t="shared" si="3"/>
        <v>9</v>
      </c>
      <c r="F30" s="40">
        <f t="shared" si="3"/>
        <v>7</v>
      </c>
      <c r="G30" s="40">
        <f t="shared" si="3"/>
        <v>8</v>
      </c>
      <c r="H30" s="40">
        <f t="shared" si="3"/>
        <v>10</v>
      </c>
      <c r="I30" s="40">
        <f t="shared" si="3"/>
        <v>7</v>
      </c>
      <c r="J30" s="40">
        <f t="shared" si="3"/>
        <v>8</v>
      </c>
      <c r="K30" s="40">
        <f t="shared" si="3"/>
        <v>6</v>
      </c>
      <c r="L30" s="40">
        <f t="shared" si="3"/>
        <v>6</v>
      </c>
      <c r="M30" s="40">
        <f t="shared" si="3"/>
        <v>7</v>
      </c>
      <c r="N30" s="41">
        <f t="shared" si="3"/>
        <v>10</v>
      </c>
      <c r="O30" s="27">
        <f t="shared" si="3"/>
        <v>85</v>
      </c>
    </row>
    <row r="31" spans="1:24" x14ac:dyDescent="0.25">
      <c r="A31" s="10" t="s">
        <v>42</v>
      </c>
      <c r="B31" s="11" t="s">
        <v>43</v>
      </c>
      <c r="C31" s="4">
        <f>IFERROR(VLOOKUP($B31,'Datos Adulto'!$G$3:$T$82,2,FALSE),0)</f>
        <v>1</v>
      </c>
      <c r="D31" s="4">
        <f>IFERROR(VLOOKUP($B31,'Datos Adulto'!$G$3:$T$82,3,FALSE),0)</f>
        <v>0</v>
      </c>
      <c r="E31" s="4">
        <f>IFERROR(VLOOKUP($B31,'Datos Adulto'!$G$3:$T$82,4,FALSE),0)</f>
        <v>1</v>
      </c>
      <c r="F31" s="4">
        <f>IFERROR(VLOOKUP($B31,'Datos Adulto'!$G$3:$T$82,5,FALSE),0)</f>
        <v>1</v>
      </c>
      <c r="G31" s="4">
        <f>IFERROR(VLOOKUP($B31,'Datos Adulto'!$G$3:$T$82,6,FALSE),0)</f>
        <v>1</v>
      </c>
      <c r="H31" s="4">
        <f>IFERROR(VLOOKUP($B31,'Datos Adulto'!$G$3:$T$82,7,FALSE),0)</f>
        <v>1</v>
      </c>
      <c r="I31" s="4">
        <f>IFERROR(VLOOKUP($B31,'Datos Adulto'!$G$3:$T$82,8,FALSE),0)</f>
        <v>1</v>
      </c>
      <c r="J31" s="4">
        <f>IFERROR(VLOOKUP($B31,'Datos Adulto'!$G$3:$T$82,9,FALSE),0)</f>
        <v>1</v>
      </c>
      <c r="K31" s="4">
        <f>IFERROR(VLOOKUP($B31,'Datos Adulto'!$G$3:$T$82,10,FALSE),0)</f>
        <v>1</v>
      </c>
      <c r="L31" s="4">
        <f>IFERROR(VLOOKUP($B31,'Datos Adulto'!$G$3:$T$82,11,FALSE),0)</f>
        <v>1</v>
      </c>
      <c r="M31" s="4">
        <f>IFERROR(VLOOKUP($B31,'Datos Adulto'!$G$3:$T$82,12,FALSE),0)</f>
        <v>0</v>
      </c>
      <c r="N31" s="4">
        <f>IFERROR(VLOOKUP($B31,'Datos Adulto'!$G$3:$T$82,13,FALSE),0)</f>
        <v>0</v>
      </c>
      <c r="O31" s="29">
        <f>SUM(C31:N31)</f>
        <v>9</v>
      </c>
    </row>
    <row r="32" spans="1:24" x14ac:dyDescent="0.25">
      <c r="A32" s="10" t="s">
        <v>42</v>
      </c>
      <c r="B32" s="11" t="s">
        <v>44</v>
      </c>
      <c r="C32" s="4">
        <f>IFERROR(VLOOKUP($B32,'Datos Adulto'!$G$3:$T$82,2,FALSE),0)</f>
        <v>0</v>
      </c>
      <c r="D32" s="4">
        <f>IFERROR(VLOOKUP($B32,'Datos Adulto'!$G$3:$T$82,3,FALSE),0)</f>
        <v>0</v>
      </c>
      <c r="E32" s="4">
        <f>IFERROR(VLOOKUP($B32,'Datos Adulto'!$G$3:$T$82,4,FALSE),0)</f>
        <v>0</v>
      </c>
      <c r="F32" s="4">
        <f>IFERROR(VLOOKUP($B32,'Datos Adulto'!$G$3:$T$82,5,FALSE),0)</f>
        <v>0</v>
      </c>
      <c r="G32" s="4">
        <f>IFERROR(VLOOKUP($B32,'Datos Adulto'!$G$3:$T$82,6,FALSE),0)</f>
        <v>0</v>
      </c>
      <c r="H32" s="4">
        <f>IFERROR(VLOOKUP($B32,'Datos Adulto'!$G$3:$T$82,7,FALSE),0)</f>
        <v>0</v>
      </c>
      <c r="I32" s="4">
        <f>IFERROR(VLOOKUP($B32,'Datos Adulto'!$G$3:$T$82,8,FALSE),0)</f>
        <v>0</v>
      </c>
      <c r="J32" s="4">
        <f>IFERROR(VLOOKUP($B32,'Datos Adulto'!$G$3:$T$82,9,FALSE),0)</f>
        <v>0</v>
      </c>
      <c r="K32" s="4">
        <f>IFERROR(VLOOKUP($B32,'Datos Adulto'!$G$3:$T$82,10,FALSE),0)</f>
        <v>0</v>
      </c>
      <c r="L32" s="4">
        <f>IFERROR(VLOOKUP($B32,'Datos Adulto'!$G$3:$T$82,11,FALSE),0)</f>
        <v>0</v>
      </c>
      <c r="M32" s="4">
        <f>IFERROR(VLOOKUP($B32,'Datos Adulto'!$G$3:$T$82,12,FALSE),0)</f>
        <v>0</v>
      </c>
      <c r="N32" s="4">
        <f>IFERROR(VLOOKUP($B32,'Datos Adulto'!$G$3:$T$82,13,FALSE),0)</f>
        <v>0</v>
      </c>
      <c r="O32" s="29">
        <f>SUM(C32:N32)</f>
        <v>0</v>
      </c>
    </row>
    <row r="33" spans="1:15" x14ac:dyDescent="0.25">
      <c r="A33" s="10" t="s">
        <v>42</v>
      </c>
      <c r="B33" s="11" t="s">
        <v>45</v>
      </c>
      <c r="C33" s="4">
        <f>IFERROR(VLOOKUP($B33,'Datos Adulto'!$G$3:$T$82,2,FALSE),0)</f>
        <v>0</v>
      </c>
      <c r="D33" s="4">
        <f>IFERROR(VLOOKUP($B33,'Datos Adulto'!$G$3:$T$82,3,FALSE),0)</f>
        <v>1</v>
      </c>
      <c r="E33" s="4">
        <f>IFERROR(VLOOKUP($B33,'Datos Adulto'!$G$3:$T$82,4,FALSE),0)</f>
        <v>0</v>
      </c>
      <c r="F33" s="4">
        <f>IFERROR(VLOOKUP($B33,'Datos Adulto'!$G$3:$T$82,5,FALSE),0)</f>
        <v>0</v>
      </c>
      <c r="G33" s="4">
        <f>IFERROR(VLOOKUP($B33,'Datos Adulto'!$G$3:$T$82,6,FALSE),0)</f>
        <v>0</v>
      </c>
      <c r="H33" s="4">
        <f>IFERROR(VLOOKUP($B33,'Datos Adulto'!$G$3:$T$82,7,FALSE),0)</f>
        <v>0</v>
      </c>
      <c r="I33" s="4">
        <f>IFERROR(VLOOKUP($B33,'Datos Adulto'!$G$3:$T$82,8,FALSE),0)</f>
        <v>0</v>
      </c>
      <c r="J33" s="4">
        <f>IFERROR(VLOOKUP($B33,'Datos Adulto'!$G$3:$T$82,9,FALSE),0)</f>
        <v>0</v>
      </c>
      <c r="K33" s="4">
        <f>IFERROR(VLOOKUP($B33,'Datos Adulto'!$G$3:$T$82,10,FALSE),0)</f>
        <v>0</v>
      </c>
      <c r="L33" s="4">
        <f>IFERROR(VLOOKUP($B33,'Datos Adulto'!$G$3:$T$82,11,FALSE),0)</f>
        <v>0</v>
      </c>
      <c r="M33" s="4">
        <f>IFERROR(VLOOKUP($B33,'Datos Adulto'!$G$3:$T$82,12,FALSE),0)</f>
        <v>0</v>
      </c>
      <c r="N33" s="4">
        <f>IFERROR(VLOOKUP($B33,'Datos Adulto'!$G$3:$T$82,13,FALSE),0)</f>
        <v>0</v>
      </c>
      <c r="O33" s="29">
        <f>SUM(C33:N33)</f>
        <v>1</v>
      </c>
    </row>
    <row r="34" spans="1:15" ht="15.75" thickBot="1" x14ac:dyDescent="0.3">
      <c r="A34" s="10" t="s">
        <v>42</v>
      </c>
      <c r="B34" s="11" t="s">
        <v>46</v>
      </c>
      <c r="C34" s="4">
        <f>IFERROR(VLOOKUP($B34,'Datos Adulto'!$G$3:$T$82,2,FALSE),0)</f>
        <v>0</v>
      </c>
      <c r="D34" s="4">
        <f>IFERROR(VLOOKUP($B34,'Datos Adulto'!$G$3:$T$82,3,FALSE),0)</f>
        <v>0</v>
      </c>
      <c r="E34" s="4">
        <f>IFERROR(VLOOKUP($B34,'Datos Adulto'!$G$3:$T$82,4,FALSE),0)</f>
        <v>0</v>
      </c>
      <c r="F34" s="4">
        <f>IFERROR(VLOOKUP($B34,'Datos Adulto'!$G$3:$T$82,5,FALSE),0)</f>
        <v>0</v>
      </c>
      <c r="G34" s="4">
        <f>IFERROR(VLOOKUP($B34,'Datos Adulto'!$G$3:$T$82,6,FALSE),0)</f>
        <v>0</v>
      </c>
      <c r="H34" s="4">
        <f>IFERROR(VLOOKUP($B34,'Datos Adulto'!$G$3:$T$82,7,FALSE),0)</f>
        <v>0</v>
      </c>
      <c r="I34" s="4">
        <f>IFERROR(VLOOKUP($B34,'Datos Adulto'!$G$3:$T$82,8,FALSE),0)</f>
        <v>0</v>
      </c>
      <c r="J34" s="4">
        <f>IFERROR(VLOOKUP($B34,'Datos Adulto'!$G$3:$T$82,9,FALSE),0)</f>
        <v>0</v>
      </c>
      <c r="K34" s="4">
        <f>IFERROR(VLOOKUP($B34,'Datos Adulto'!$G$3:$T$82,10,FALSE),0)</f>
        <v>0</v>
      </c>
      <c r="L34" s="4">
        <f>IFERROR(VLOOKUP($B34,'Datos Adulto'!$G$3:$T$82,11,FALSE),0)</f>
        <v>0</v>
      </c>
      <c r="M34" s="4">
        <f>IFERROR(VLOOKUP($B34,'Datos Adulto'!$G$3:$T$82,12,FALSE),0)</f>
        <v>0</v>
      </c>
      <c r="N34" s="4">
        <f>IFERROR(VLOOKUP($B34,'Datos Adulto'!$G$3:$T$82,13,FALSE),0)</f>
        <v>0</v>
      </c>
      <c r="O34" s="29">
        <f>SUM(C34:N34)</f>
        <v>0</v>
      </c>
    </row>
    <row r="35" spans="1:15" ht="15.75" thickBot="1" x14ac:dyDescent="0.3">
      <c r="A35" s="59" t="s">
        <v>47</v>
      </c>
      <c r="B35" s="60"/>
      <c r="C35" s="42">
        <f>SUM(C31:C34)</f>
        <v>1</v>
      </c>
      <c r="D35" s="43">
        <f>SUM(D31:D34)</f>
        <v>1</v>
      </c>
      <c r="E35" s="43">
        <f>SUM(E31:E34)</f>
        <v>1</v>
      </c>
      <c r="F35" s="43">
        <f>SUM(F31:F34)</f>
        <v>1</v>
      </c>
      <c r="G35" s="43">
        <f t="shared" ref="G35:O35" si="4">SUM(G31:G34)</f>
        <v>1</v>
      </c>
      <c r="H35" s="43">
        <f t="shared" si="4"/>
        <v>1</v>
      </c>
      <c r="I35" s="43">
        <f t="shared" si="4"/>
        <v>1</v>
      </c>
      <c r="J35" s="43">
        <f t="shared" si="4"/>
        <v>1</v>
      </c>
      <c r="K35" s="43">
        <f t="shared" si="4"/>
        <v>1</v>
      </c>
      <c r="L35" s="43">
        <f t="shared" si="4"/>
        <v>1</v>
      </c>
      <c r="M35" s="43">
        <f t="shared" si="4"/>
        <v>0</v>
      </c>
      <c r="N35" s="44">
        <f t="shared" si="4"/>
        <v>0</v>
      </c>
      <c r="O35" s="27">
        <f t="shared" si="4"/>
        <v>10</v>
      </c>
    </row>
    <row r="36" spans="1:15" x14ac:dyDescent="0.25">
      <c r="A36" s="10" t="s">
        <v>48</v>
      </c>
      <c r="B36" s="11" t="s">
        <v>49</v>
      </c>
      <c r="C36" s="4">
        <f>IFERROR(VLOOKUP($B36,'Datos Adulto'!$G$3:$T$82,2,FALSE),0)</f>
        <v>1</v>
      </c>
      <c r="D36" s="4">
        <f>IFERROR(VLOOKUP($B36,'Datos Adulto'!$G$3:$T$82,3,FALSE),0)</f>
        <v>1</v>
      </c>
      <c r="E36" s="4">
        <f>IFERROR(VLOOKUP($B36,'Datos Adulto'!$G$3:$T$82,4,FALSE),0)</f>
        <v>1</v>
      </c>
      <c r="F36" s="4">
        <f>IFERROR(VLOOKUP($B36,'Datos Adulto'!$G$3:$T$82,5,FALSE),0)</f>
        <v>1</v>
      </c>
      <c r="G36" s="4">
        <f>IFERROR(VLOOKUP($B36,'Datos Adulto'!$G$3:$T$82,6,FALSE),0)</f>
        <v>1</v>
      </c>
      <c r="H36" s="4">
        <f>IFERROR(VLOOKUP($B36,'Datos Adulto'!$G$3:$T$82,7,FALSE),0)</f>
        <v>1</v>
      </c>
      <c r="I36" s="4">
        <f>IFERROR(VLOOKUP($B36,'Datos Adulto'!$G$3:$T$82,8,FALSE),0)</f>
        <v>0</v>
      </c>
      <c r="J36" s="4">
        <f>IFERROR(VLOOKUP($B36,'Datos Adulto'!$G$3:$T$82,9,FALSE),0)</f>
        <v>2</v>
      </c>
      <c r="K36" s="4">
        <f>IFERROR(VLOOKUP($B36,'Datos Adulto'!$G$3:$T$82,10,FALSE),0)</f>
        <v>0</v>
      </c>
      <c r="L36" s="4">
        <f>IFERROR(VLOOKUP($B36,'Datos Adulto'!$G$3:$T$82,11,FALSE),0)</f>
        <v>2</v>
      </c>
      <c r="M36" s="4">
        <f>IFERROR(VLOOKUP($B36,'Datos Adulto'!$G$3:$T$82,12,FALSE),0)</f>
        <v>1</v>
      </c>
      <c r="N36" s="4">
        <f>IFERROR(VLOOKUP($B36,'Datos Adulto'!$G$3:$T$82,13,FALSE),0)</f>
        <v>1</v>
      </c>
      <c r="O36" s="30">
        <f>SUM(C36:N36)</f>
        <v>12</v>
      </c>
    </row>
    <row r="37" spans="1:15" x14ac:dyDescent="0.25">
      <c r="A37" s="10" t="s">
        <v>48</v>
      </c>
      <c r="B37" s="11" t="s">
        <v>50</v>
      </c>
      <c r="C37" s="4">
        <f>IFERROR(VLOOKUP($B37,'Datos Adulto'!$G$3:$T$82,2,FALSE),0)</f>
        <v>0</v>
      </c>
      <c r="D37" s="4">
        <f>IFERROR(VLOOKUP($B37,'Datos Adulto'!$G$3:$T$82,3,FALSE),0)</f>
        <v>0</v>
      </c>
      <c r="E37" s="4">
        <f>IFERROR(VLOOKUP($B37,'Datos Adulto'!$G$3:$T$82,4,FALSE),0)</f>
        <v>0</v>
      </c>
      <c r="F37" s="4">
        <f>IFERROR(VLOOKUP($B37,'Datos Adulto'!$G$3:$T$82,5,FALSE),0)</f>
        <v>0</v>
      </c>
      <c r="G37" s="4">
        <f>IFERROR(VLOOKUP($B37,'Datos Adulto'!$G$3:$T$82,6,FALSE),0)</f>
        <v>0</v>
      </c>
      <c r="H37" s="4">
        <f>IFERROR(VLOOKUP($B37,'Datos Adulto'!$G$3:$T$82,7,FALSE),0)</f>
        <v>0</v>
      </c>
      <c r="I37" s="4">
        <f>IFERROR(VLOOKUP($B37,'Datos Adulto'!$G$3:$T$82,8,FALSE),0)</f>
        <v>0</v>
      </c>
      <c r="J37" s="4">
        <f>IFERROR(VLOOKUP($B37,'Datos Adulto'!$G$3:$T$82,9,FALSE),0)</f>
        <v>0</v>
      </c>
      <c r="K37" s="4">
        <f>IFERROR(VLOOKUP($B37,'Datos Adulto'!$G$3:$T$82,10,FALSE),0)</f>
        <v>0</v>
      </c>
      <c r="L37" s="4">
        <f>IFERROR(VLOOKUP($B37,'Datos Adulto'!$G$3:$T$82,11,FALSE),0)</f>
        <v>0</v>
      </c>
      <c r="M37" s="4">
        <f>IFERROR(VLOOKUP($B37,'Datos Adulto'!$G$3:$T$82,12,FALSE),0)</f>
        <v>0</v>
      </c>
      <c r="N37" s="4">
        <f>IFERROR(VLOOKUP($B37,'Datos Adulto'!$G$3:$T$82,13,FALSE),0)</f>
        <v>0</v>
      </c>
      <c r="O37" s="30">
        <f>SUM(C37:N37)</f>
        <v>0</v>
      </c>
    </row>
    <row r="38" spans="1:15" x14ac:dyDescent="0.25">
      <c r="A38" s="10" t="s">
        <v>48</v>
      </c>
      <c r="B38" s="11" t="s">
        <v>51</v>
      </c>
      <c r="C38" s="4">
        <f>IFERROR(VLOOKUP($B38,'Datos Adulto'!$G$3:$T$82,2,FALSE),0)</f>
        <v>0</v>
      </c>
      <c r="D38" s="4">
        <f>IFERROR(VLOOKUP($B38,'Datos Adulto'!$G$3:$T$82,3,FALSE),0)</f>
        <v>0</v>
      </c>
      <c r="E38" s="4">
        <f>IFERROR(VLOOKUP($B38,'Datos Adulto'!$G$3:$T$82,4,FALSE),0)</f>
        <v>0</v>
      </c>
      <c r="F38" s="4">
        <f>IFERROR(VLOOKUP($B38,'Datos Adulto'!$G$3:$T$82,5,FALSE),0)</f>
        <v>0</v>
      </c>
      <c r="G38" s="4">
        <f>IFERROR(VLOOKUP($B38,'Datos Adulto'!$G$3:$T$82,6,FALSE),0)</f>
        <v>0</v>
      </c>
      <c r="H38" s="4">
        <f>IFERROR(VLOOKUP($B38,'Datos Adulto'!$G$3:$T$82,7,FALSE),0)</f>
        <v>0</v>
      </c>
      <c r="I38" s="4">
        <f>IFERROR(VLOOKUP($B38,'Datos Adulto'!$G$3:$T$82,8,FALSE),0)</f>
        <v>0</v>
      </c>
      <c r="J38" s="4">
        <f>IFERROR(VLOOKUP($B38,'Datos Adulto'!$G$3:$T$82,9,FALSE),0)</f>
        <v>0</v>
      </c>
      <c r="K38" s="4">
        <f>IFERROR(VLOOKUP($B38,'Datos Adulto'!$G$3:$T$82,10,FALSE),0)</f>
        <v>0</v>
      </c>
      <c r="L38" s="4">
        <f>IFERROR(VLOOKUP($B38,'Datos Adulto'!$G$3:$T$82,11,FALSE),0)</f>
        <v>0</v>
      </c>
      <c r="M38" s="4">
        <f>IFERROR(VLOOKUP($B38,'Datos Adulto'!$G$3:$T$82,12,FALSE),0)</f>
        <v>0</v>
      </c>
      <c r="N38" s="4">
        <f>IFERROR(VLOOKUP($B38,'Datos Adulto'!$G$3:$T$82,13,FALSE),0)</f>
        <v>0</v>
      </c>
      <c r="O38" s="30">
        <f>SUM(C38:N38)</f>
        <v>0</v>
      </c>
    </row>
    <row r="39" spans="1:15" ht="15.75" thickBot="1" x14ac:dyDescent="0.3">
      <c r="A39" s="10" t="s">
        <v>48</v>
      </c>
      <c r="B39" s="11" t="s">
        <v>52</v>
      </c>
      <c r="C39" s="4">
        <f>IFERROR(VLOOKUP($B39,'Datos Adulto'!$G$3:$T$82,2,FALSE),0)</f>
        <v>0</v>
      </c>
      <c r="D39" s="4">
        <f>IFERROR(VLOOKUP($B39,'Datos Adulto'!$G$3:$T$82,3,FALSE),0)</f>
        <v>0</v>
      </c>
      <c r="E39" s="4">
        <f>IFERROR(VLOOKUP($B39,'Datos Adulto'!$G$3:$T$82,4,FALSE),0)</f>
        <v>0</v>
      </c>
      <c r="F39" s="4">
        <f>IFERROR(VLOOKUP($B39,'Datos Adulto'!$G$3:$T$82,5,FALSE),0)</f>
        <v>0</v>
      </c>
      <c r="G39" s="4">
        <f>IFERROR(VLOOKUP($B39,'Datos Adulto'!$G$3:$T$82,6,FALSE),0)</f>
        <v>0</v>
      </c>
      <c r="H39" s="4">
        <f>IFERROR(VLOOKUP($B39,'Datos Adulto'!$G$3:$T$82,7,FALSE),0)</f>
        <v>0</v>
      </c>
      <c r="I39" s="4">
        <f>IFERROR(VLOOKUP($B39,'Datos Adulto'!$G$3:$T$82,8,FALSE),0)</f>
        <v>0</v>
      </c>
      <c r="J39" s="4">
        <f>IFERROR(VLOOKUP($B39,'Datos Adulto'!$G$3:$T$82,9,FALSE),0)</f>
        <v>0</v>
      </c>
      <c r="K39" s="4">
        <f>IFERROR(VLOOKUP($B39,'Datos Adulto'!$G$3:$T$82,10,FALSE),0)</f>
        <v>0</v>
      </c>
      <c r="L39" s="4">
        <f>IFERROR(VLOOKUP($B39,'Datos Adulto'!$G$3:$T$82,11,FALSE),0)</f>
        <v>0</v>
      </c>
      <c r="M39" s="4">
        <f>IFERROR(VLOOKUP($B39,'Datos Adulto'!$G$3:$T$82,12,FALSE),0)</f>
        <v>0</v>
      </c>
      <c r="N39" s="4">
        <f>IFERROR(VLOOKUP($B39,'Datos Adulto'!$G$3:$T$82,13,FALSE),0)</f>
        <v>0</v>
      </c>
      <c r="O39" s="30">
        <f>SUM(C39:N39)</f>
        <v>0</v>
      </c>
    </row>
    <row r="40" spans="1:15" ht="15.75" thickBot="1" x14ac:dyDescent="0.3">
      <c r="A40" s="59" t="s">
        <v>53</v>
      </c>
      <c r="B40" s="60"/>
      <c r="C40" s="45">
        <f>IFERROR(VLOOKUP($B40,#REF!,2,FALSE),0)</f>
        <v>0</v>
      </c>
      <c r="D40" s="46">
        <f>IFERROR(VLOOKUP($B40,#REF!,3,FALSE),0)</f>
        <v>0</v>
      </c>
      <c r="E40" s="43">
        <f>SUM(E36:E39)</f>
        <v>1</v>
      </c>
      <c r="F40" s="43">
        <f>SUM(F36:F39)</f>
        <v>1</v>
      </c>
      <c r="G40" s="43">
        <f t="shared" ref="G40:O40" si="5">SUM(G36:G39)</f>
        <v>1</v>
      </c>
      <c r="H40" s="43">
        <f t="shared" si="5"/>
        <v>1</v>
      </c>
      <c r="I40" s="43">
        <f t="shared" si="5"/>
        <v>0</v>
      </c>
      <c r="J40" s="43">
        <f t="shared" si="5"/>
        <v>2</v>
      </c>
      <c r="K40" s="43">
        <f t="shared" si="5"/>
        <v>0</v>
      </c>
      <c r="L40" s="43">
        <f t="shared" si="5"/>
        <v>2</v>
      </c>
      <c r="M40" s="43">
        <f t="shared" si="5"/>
        <v>1</v>
      </c>
      <c r="N40" s="44">
        <f>SUM(N36:N39)</f>
        <v>1</v>
      </c>
      <c r="O40" s="27">
        <f t="shared" si="5"/>
        <v>12</v>
      </c>
    </row>
    <row r="41" spans="1:15" x14ac:dyDescent="0.25">
      <c r="A41" s="2" t="s">
        <v>54</v>
      </c>
      <c r="B41" s="2" t="s">
        <v>55</v>
      </c>
      <c r="C41" s="4">
        <f>IFERROR(VLOOKUP($B41,'Datos Adulto'!$G$3:$T$82,2,FALSE),0)</f>
        <v>1</v>
      </c>
      <c r="D41" s="4">
        <f>IFERROR(VLOOKUP($B41,'Datos Adulto'!$G$3:$T$82,3,FALSE),0)</f>
        <v>1</v>
      </c>
      <c r="E41" s="4">
        <f>IFERROR(VLOOKUP($B41,'Datos Adulto'!$G$3:$T$82,4,FALSE),0)</f>
        <v>1</v>
      </c>
      <c r="F41" s="4">
        <f>IFERROR(VLOOKUP($B41,'Datos Adulto'!$G$3:$T$82,5,FALSE),0)</f>
        <v>1</v>
      </c>
      <c r="G41" s="4">
        <f>IFERROR(VLOOKUP($B41,'Datos Adulto'!$G$3:$T$82,6,FALSE),0)</f>
        <v>0</v>
      </c>
      <c r="H41" s="4">
        <f>IFERROR(VLOOKUP($B41,'Datos Adulto'!$G$3:$T$82,7,FALSE),0)</f>
        <v>0</v>
      </c>
      <c r="I41" s="4">
        <f>IFERROR(VLOOKUP($B41,'Datos Adulto'!$G$3:$T$82,8,FALSE),0)</f>
        <v>1</v>
      </c>
      <c r="J41" s="4">
        <f>IFERROR(VLOOKUP($B41,'Datos Adulto'!$G$3:$T$82,9,FALSE),0)</f>
        <v>0</v>
      </c>
      <c r="K41" s="4">
        <f>IFERROR(VLOOKUP($B41,'Datos Adulto'!$G$3:$T$82,10,FALSE),0)</f>
        <v>2</v>
      </c>
      <c r="L41" s="4">
        <f>IFERROR(VLOOKUP($B41,'Datos Adulto'!$G$3:$T$82,11,FALSE),0)</f>
        <v>1</v>
      </c>
      <c r="M41" s="4">
        <f>IFERROR(VLOOKUP($B41,'Datos Adulto'!$G$3:$T$82,12,FALSE),0)</f>
        <v>1</v>
      </c>
      <c r="N41" s="4">
        <f>IFERROR(VLOOKUP($B41,'Datos Adulto'!$G$3:$T$82,13,FALSE),0)</f>
        <v>0</v>
      </c>
      <c r="O41" s="26">
        <f>SUM(C41:N41)</f>
        <v>9</v>
      </c>
    </row>
    <row r="42" spans="1:15" x14ac:dyDescent="0.25">
      <c r="A42" s="2" t="s">
        <v>54</v>
      </c>
      <c r="B42" s="2" t="s">
        <v>56</v>
      </c>
      <c r="C42" s="4">
        <f>IFERROR(VLOOKUP($B42,'Datos Adulto'!$G$3:$T$82,2,FALSE),0)</f>
        <v>0</v>
      </c>
      <c r="D42" s="4">
        <f>IFERROR(VLOOKUP($B42,'Datos Adulto'!$G$3:$T$82,3,FALSE),0)</f>
        <v>0</v>
      </c>
      <c r="E42" s="4">
        <f>IFERROR(VLOOKUP($B42,'Datos Adulto'!$G$3:$T$82,4,FALSE),0)</f>
        <v>0</v>
      </c>
      <c r="F42" s="4">
        <f>IFERROR(VLOOKUP($B42,'Datos Adulto'!$G$3:$T$82,5,FALSE),0)</f>
        <v>0</v>
      </c>
      <c r="G42" s="4">
        <f>IFERROR(VLOOKUP($B42,'Datos Adulto'!$G$3:$T$82,6,FALSE),0)</f>
        <v>0</v>
      </c>
      <c r="H42" s="4">
        <f>IFERROR(VLOOKUP($B42,'Datos Adulto'!$G$3:$T$82,7,FALSE),0)</f>
        <v>0</v>
      </c>
      <c r="I42" s="4">
        <f>IFERROR(VLOOKUP($B42,'Datos Adulto'!$G$3:$T$82,8,FALSE),0)</f>
        <v>0</v>
      </c>
      <c r="J42" s="4">
        <f>IFERROR(VLOOKUP($B42,'Datos Adulto'!$G$3:$T$82,9,FALSE),0)</f>
        <v>0</v>
      </c>
      <c r="K42" s="4">
        <f>IFERROR(VLOOKUP($B42,'Datos Adulto'!$G$3:$T$82,10,FALSE),0)</f>
        <v>0</v>
      </c>
      <c r="L42" s="4">
        <f>IFERROR(VLOOKUP($B42,'Datos Adulto'!$G$3:$T$82,11,FALSE),0)</f>
        <v>0</v>
      </c>
      <c r="M42" s="4">
        <f>IFERROR(VLOOKUP($B42,'Datos Adulto'!$G$3:$T$82,12,FALSE),0)</f>
        <v>0</v>
      </c>
      <c r="N42" s="4">
        <f>IFERROR(VLOOKUP($B42,'Datos Adulto'!$G$3:$T$82,13,FALSE),0)</f>
        <v>0</v>
      </c>
      <c r="O42" s="26">
        <f t="shared" ref="O42:O49" si="6">SUM(C42:N42)</f>
        <v>0</v>
      </c>
    </row>
    <row r="43" spans="1:15" x14ac:dyDescent="0.25">
      <c r="A43" s="2" t="s">
        <v>54</v>
      </c>
      <c r="B43" s="2" t="s">
        <v>57</v>
      </c>
      <c r="C43" s="4">
        <f>IFERROR(VLOOKUP($B43,'Datos Adulto'!$G$3:$T$82,2,FALSE),0)</f>
        <v>0</v>
      </c>
      <c r="D43" s="4">
        <f>IFERROR(VLOOKUP($B43,'Datos Adulto'!$G$3:$T$82,3,FALSE),0)</f>
        <v>0</v>
      </c>
      <c r="E43" s="4">
        <f>IFERROR(VLOOKUP($B43,'Datos Adulto'!$G$3:$T$82,4,FALSE),0)</f>
        <v>0</v>
      </c>
      <c r="F43" s="4">
        <f>IFERROR(VLOOKUP($B43,'Datos Adulto'!$G$3:$T$82,5,FALSE),0)</f>
        <v>0</v>
      </c>
      <c r="G43" s="4">
        <f>IFERROR(VLOOKUP($B43,'Datos Adulto'!$G$3:$T$82,6,FALSE),0)</f>
        <v>0</v>
      </c>
      <c r="H43" s="4">
        <f>IFERROR(VLOOKUP($B43,'Datos Adulto'!$G$3:$T$82,7,FALSE),0)</f>
        <v>0</v>
      </c>
      <c r="I43" s="4">
        <f>IFERROR(VLOOKUP($B43,'Datos Adulto'!$G$3:$T$82,8,FALSE),0)</f>
        <v>0</v>
      </c>
      <c r="J43" s="4">
        <f>IFERROR(VLOOKUP($B43,'Datos Adulto'!$G$3:$T$82,9,FALSE),0)</f>
        <v>0</v>
      </c>
      <c r="K43" s="4">
        <f>IFERROR(VLOOKUP($B43,'Datos Adulto'!$G$3:$T$82,10,FALSE),0)</f>
        <v>0</v>
      </c>
      <c r="L43" s="4">
        <f>IFERROR(VLOOKUP($B43,'Datos Adulto'!$G$3:$T$82,11,FALSE),0)</f>
        <v>0</v>
      </c>
      <c r="M43" s="4">
        <f>IFERROR(VLOOKUP($B43,'Datos Adulto'!$G$3:$T$82,12,FALSE),0)</f>
        <v>0</v>
      </c>
      <c r="N43" s="4">
        <f>IFERROR(VLOOKUP($B43,'Datos Adulto'!$G$3:$T$82,13,FALSE),0)</f>
        <v>0</v>
      </c>
      <c r="O43" s="26">
        <f t="shared" si="6"/>
        <v>0</v>
      </c>
    </row>
    <row r="44" spans="1:15" x14ac:dyDescent="0.25">
      <c r="A44" s="2" t="s">
        <v>54</v>
      </c>
      <c r="B44" s="2" t="s">
        <v>58</v>
      </c>
      <c r="C44" s="4">
        <f>IFERROR(VLOOKUP($B44,'Datos Adulto'!$G$3:$T$82,2,FALSE),0)</f>
        <v>0</v>
      </c>
      <c r="D44" s="4">
        <f>IFERROR(VLOOKUP($B44,'Datos Adulto'!$G$3:$T$82,3,FALSE),0)</f>
        <v>0</v>
      </c>
      <c r="E44" s="4">
        <f>IFERROR(VLOOKUP($B44,'Datos Adulto'!$G$3:$T$82,4,FALSE),0)</f>
        <v>0</v>
      </c>
      <c r="F44" s="4">
        <f>IFERROR(VLOOKUP($B44,'Datos Adulto'!$G$3:$T$82,5,FALSE),0)</f>
        <v>0</v>
      </c>
      <c r="G44" s="4">
        <f>IFERROR(VLOOKUP($B44,'Datos Adulto'!$G$3:$T$82,6,FALSE),0)</f>
        <v>0</v>
      </c>
      <c r="H44" s="4">
        <f>IFERROR(VLOOKUP($B44,'Datos Adulto'!$G$3:$T$82,7,FALSE),0)</f>
        <v>0</v>
      </c>
      <c r="I44" s="4">
        <f>IFERROR(VLOOKUP($B44,'Datos Adulto'!$G$3:$T$82,8,FALSE),0)</f>
        <v>0</v>
      </c>
      <c r="J44" s="4">
        <f>IFERROR(VLOOKUP($B44,'Datos Adulto'!$G$3:$T$82,9,FALSE),0)</f>
        <v>0</v>
      </c>
      <c r="K44" s="4">
        <f>IFERROR(VLOOKUP($B44,'Datos Adulto'!$G$3:$T$82,10,FALSE),0)</f>
        <v>0</v>
      </c>
      <c r="L44" s="4">
        <f>IFERROR(VLOOKUP($B44,'Datos Adulto'!$G$3:$T$82,11,FALSE),0)</f>
        <v>0</v>
      </c>
      <c r="M44" s="4">
        <f>IFERROR(VLOOKUP($B44,'Datos Adulto'!$G$3:$T$82,12,FALSE),0)</f>
        <v>0</v>
      </c>
      <c r="N44" s="4">
        <f>IFERROR(VLOOKUP($B44,'Datos Adulto'!$G$3:$T$82,13,FALSE),0)</f>
        <v>0</v>
      </c>
      <c r="O44" s="26">
        <f t="shared" si="6"/>
        <v>0</v>
      </c>
    </row>
    <row r="45" spans="1:15" x14ac:dyDescent="0.25">
      <c r="A45" s="2" t="s">
        <v>54</v>
      </c>
      <c r="B45" s="2" t="s">
        <v>59</v>
      </c>
      <c r="C45" s="4">
        <f>IFERROR(VLOOKUP($B45,'Datos Adulto'!$G$3:$T$82,2,FALSE),0)</f>
        <v>0</v>
      </c>
      <c r="D45" s="4">
        <f>IFERROR(VLOOKUP($B45,'Datos Adulto'!$G$3:$T$82,3,FALSE),0)</f>
        <v>0</v>
      </c>
      <c r="E45" s="4">
        <f>IFERROR(VLOOKUP($B45,'Datos Adulto'!$G$3:$T$82,4,FALSE),0)</f>
        <v>0</v>
      </c>
      <c r="F45" s="4">
        <f>IFERROR(VLOOKUP($B45,'Datos Adulto'!$G$3:$T$82,5,FALSE),0)</f>
        <v>0</v>
      </c>
      <c r="G45" s="4">
        <f>IFERROR(VLOOKUP($B45,'Datos Adulto'!$G$3:$T$82,6,FALSE),0)</f>
        <v>0</v>
      </c>
      <c r="H45" s="4">
        <f>IFERROR(VLOOKUP($B45,'Datos Adulto'!$G$3:$T$82,7,FALSE),0)</f>
        <v>0</v>
      </c>
      <c r="I45" s="4">
        <f>IFERROR(VLOOKUP($B45,'Datos Adulto'!$G$3:$T$82,8,FALSE),0)</f>
        <v>0</v>
      </c>
      <c r="J45" s="4">
        <f>IFERROR(VLOOKUP($B45,'Datos Adulto'!$G$3:$T$82,9,FALSE),0)</f>
        <v>0</v>
      </c>
      <c r="K45" s="4">
        <f>IFERROR(VLOOKUP($B45,'Datos Adulto'!$G$3:$T$82,10,FALSE),0)</f>
        <v>0</v>
      </c>
      <c r="L45" s="4">
        <f>IFERROR(VLOOKUP($B45,'Datos Adulto'!$G$3:$T$82,11,FALSE),0)</f>
        <v>0</v>
      </c>
      <c r="M45" s="4">
        <f>IFERROR(VLOOKUP($B45,'Datos Adulto'!$G$3:$T$82,12,FALSE),0)</f>
        <v>0</v>
      </c>
      <c r="N45" s="4">
        <f>IFERROR(VLOOKUP($B45,'Datos Adulto'!$G$3:$T$82,13,FALSE),0)</f>
        <v>0</v>
      </c>
      <c r="O45" s="26">
        <f t="shared" si="6"/>
        <v>0</v>
      </c>
    </row>
    <row r="46" spans="1:15" x14ac:dyDescent="0.25">
      <c r="A46" s="2" t="s">
        <v>54</v>
      </c>
      <c r="B46" s="2" t="s">
        <v>60</v>
      </c>
      <c r="C46" s="4">
        <f>IFERROR(VLOOKUP($B46,'Datos Adulto'!$G$3:$T$82,2,FALSE),0)</f>
        <v>0</v>
      </c>
      <c r="D46" s="4">
        <f>IFERROR(VLOOKUP($B46,'Datos Adulto'!$G$3:$T$82,3,FALSE),0)</f>
        <v>0</v>
      </c>
      <c r="E46" s="4">
        <f>IFERROR(VLOOKUP($B46,'Datos Adulto'!$G$3:$T$82,4,FALSE),0)</f>
        <v>0</v>
      </c>
      <c r="F46" s="4">
        <f>IFERROR(VLOOKUP($B46,'Datos Adulto'!$G$3:$T$82,5,FALSE),0)</f>
        <v>0</v>
      </c>
      <c r="G46" s="4">
        <f>IFERROR(VLOOKUP($B46,'Datos Adulto'!$G$3:$T$82,6,FALSE),0)</f>
        <v>0</v>
      </c>
      <c r="H46" s="4">
        <f>IFERROR(VLOOKUP($B46,'Datos Adulto'!$G$3:$T$82,7,FALSE),0)</f>
        <v>0</v>
      </c>
      <c r="I46" s="4">
        <f>IFERROR(VLOOKUP($B46,'Datos Adulto'!$G$3:$T$82,8,FALSE),0)</f>
        <v>0</v>
      </c>
      <c r="J46" s="4">
        <f>IFERROR(VLOOKUP($B46,'Datos Adulto'!$G$3:$T$82,9,FALSE),0)</f>
        <v>0</v>
      </c>
      <c r="K46" s="4">
        <f>IFERROR(VLOOKUP($B46,'Datos Adulto'!$G$3:$T$82,10,FALSE),0)</f>
        <v>0</v>
      </c>
      <c r="L46" s="4">
        <f>IFERROR(VLOOKUP($B46,'Datos Adulto'!$G$3:$T$82,11,FALSE),0)</f>
        <v>0</v>
      </c>
      <c r="M46" s="4">
        <f>IFERROR(VLOOKUP($B46,'Datos Adulto'!$G$3:$T$82,12,FALSE),0)</f>
        <v>0</v>
      </c>
      <c r="N46" s="4">
        <f>IFERROR(VLOOKUP($B46,'Datos Adulto'!$G$3:$T$82,13,FALSE),0)</f>
        <v>0</v>
      </c>
      <c r="O46" s="26">
        <f t="shared" si="6"/>
        <v>0</v>
      </c>
    </row>
    <row r="47" spans="1:15" x14ac:dyDescent="0.25">
      <c r="A47" s="2" t="s">
        <v>54</v>
      </c>
      <c r="B47" s="2" t="s">
        <v>61</v>
      </c>
      <c r="C47" s="4">
        <f>IFERROR(VLOOKUP($B47,'Datos Adulto'!$G$3:$T$82,2,FALSE),0)</f>
        <v>0</v>
      </c>
      <c r="D47" s="4">
        <f>IFERROR(VLOOKUP($B47,'Datos Adulto'!$G$3:$T$82,3,FALSE),0)</f>
        <v>0</v>
      </c>
      <c r="E47" s="4">
        <f>IFERROR(VLOOKUP($B47,'Datos Adulto'!$G$3:$T$82,4,FALSE),0)</f>
        <v>0</v>
      </c>
      <c r="F47" s="4">
        <f>IFERROR(VLOOKUP($B47,'Datos Adulto'!$G$3:$T$82,5,FALSE),0)</f>
        <v>0</v>
      </c>
      <c r="G47" s="4">
        <f>IFERROR(VLOOKUP($B47,'Datos Adulto'!$G$3:$T$82,6,FALSE),0)</f>
        <v>0</v>
      </c>
      <c r="H47" s="4">
        <f>IFERROR(VLOOKUP($B47,'Datos Adulto'!$G$3:$T$82,7,FALSE),0)</f>
        <v>0</v>
      </c>
      <c r="I47" s="4">
        <f>IFERROR(VLOOKUP($B47,'Datos Adulto'!$G$3:$T$82,8,FALSE),0)</f>
        <v>0</v>
      </c>
      <c r="J47" s="4">
        <f>IFERROR(VLOOKUP($B47,'Datos Adulto'!$G$3:$T$82,9,FALSE),0)</f>
        <v>0</v>
      </c>
      <c r="K47" s="4">
        <f>IFERROR(VLOOKUP($B47,'Datos Adulto'!$G$3:$T$82,10,FALSE),0)</f>
        <v>0</v>
      </c>
      <c r="L47" s="4">
        <f>IFERROR(VLOOKUP($B47,'Datos Adulto'!$G$3:$T$82,11,FALSE),0)</f>
        <v>0</v>
      </c>
      <c r="M47" s="4">
        <f>IFERROR(VLOOKUP($B47,'Datos Adulto'!$G$3:$T$82,12,FALSE),0)</f>
        <v>0</v>
      </c>
      <c r="N47" s="4">
        <f>IFERROR(VLOOKUP($B47,'Datos Adulto'!$G$3:$T$82,13,FALSE),0)</f>
        <v>0</v>
      </c>
      <c r="O47" s="26">
        <f t="shared" si="6"/>
        <v>0</v>
      </c>
    </row>
    <row r="48" spans="1:15" x14ac:dyDescent="0.25">
      <c r="A48" s="2" t="s">
        <v>54</v>
      </c>
      <c r="B48" s="2" t="s">
        <v>62</v>
      </c>
      <c r="C48" s="4">
        <f>IFERROR(VLOOKUP($B48,'Datos Adulto'!$G$3:$T$82,2,FALSE),0)</f>
        <v>0</v>
      </c>
      <c r="D48" s="4">
        <f>IFERROR(VLOOKUP($B48,'Datos Adulto'!$G$3:$T$82,3,FALSE),0)</f>
        <v>0</v>
      </c>
      <c r="E48" s="4">
        <f>IFERROR(VLOOKUP($B48,'Datos Adulto'!$G$3:$T$82,4,FALSE),0)</f>
        <v>0</v>
      </c>
      <c r="F48" s="4">
        <f>IFERROR(VLOOKUP($B48,'Datos Adulto'!$G$3:$T$82,5,FALSE),0)</f>
        <v>0</v>
      </c>
      <c r="G48" s="4">
        <f>IFERROR(VLOOKUP($B48,'Datos Adulto'!$G$3:$T$82,6,FALSE),0)</f>
        <v>0</v>
      </c>
      <c r="H48" s="4">
        <f>IFERROR(VLOOKUP($B48,'Datos Adulto'!$G$3:$T$82,7,FALSE),0)</f>
        <v>0</v>
      </c>
      <c r="I48" s="4">
        <f>IFERROR(VLOOKUP($B48,'Datos Adulto'!$G$3:$T$82,8,FALSE),0)</f>
        <v>0</v>
      </c>
      <c r="J48" s="4">
        <f>IFERROR(VLOOKUP($B48,'Datos Adulto'!$G$3:$T$82,9,FALSE),0)</f>
        <v>0</v>
      </c>
      <c r="K48" s="4">
        <f>IFERROR(VLOOKUP($B48,'Datos Adulto'!$G$3:$T$82,10,FALSE),0)</f>
        <v>0</v>
      </c>
      <c r="L48" s="4">
        <f>IFERROR(VLOOKUP($B48,'Datos Adulto'!$G$3:$T$82,11,FALSE),0)</f>
        <v>0</v>
      </c>
      <c r="M48" s="4">
        <f>IFERROR(VLOOKUP($B48,'Datos Adulto'!$G$3:$T$82,12,FALSE),0)</f>
        <v>0</v>
      </c>
      <c r="N48" s="4">
        <f>IFERROR(VLOOKUP($B48,'Datos Adulto'!$G$3:$T$82,13,FALSE),0)</f>
        <v>0</v>
      </c>
      <c r="O48" s="26">
        <f t="shared" si="6"/>
        <v>0</v>
      </c>
    </row>
    <row r="49" spans="1:15" x14ac:dyDescent="0.25">
      <c r="A49" s="2" t="s">
        <v>54</v>
      </c>
      <c r="B49" s="2" t="s">
        <v>63</v>
      </c>
      <c r="C49" s="4">
        <f>IFERROR(VLOOKUP($B49,'Datos Adulto'!$G$3:$T$82,2,FALSE),0)</f>
        <v>0</v>
      </c>
      <c r="D49" s="4">
        <f>IFERROR(VLOOKUP($B49,'Datos Adulto'!$G$3:$T$82,3,FALSE),0)</f>
        <v>0</v>
      </c>
      <c r="E49" s="4">
        <f>IFERROR(VLOOKUP($B49,'Datos Adulto'!$G$3:$T$82,4,FALSE),0)</f>
        <v>0</v>
      </c>
      <c r="F49" s="4">
        <f>IFERROR(VLOOKUP($B49,'Datos Adulto'!$G$3:$T$82,5,FALSE),0)</f>
        <v>0</v>
      </c>
      <c r="G49" s="4">
        <f>IFERROR(VLOOKUP($B49,'Datos Adulto'!$G$3:$T$82,6,FALSE),0)</f>
        <v>0</v>
      </c>
      <c r="H49" s="4">
        <f>IFERROR(VLOOKUP($B49,'Datos Adulto'!$G$3:$T$82,7,FALSE),0)</f>
        <v>0</v>
      </c>
      <c r="I49" s="4">
        <f>IFERROR(VLOOKUP($B49,'Datos Adulto'!$G$3:$T$82,8,FALSE),0)</f>
        <v>0</v>
      </c>
      <c r="J49" s="4">
        <f>IFERROR(VLOOKUP($B49,'Datos Adulto'!$G$3:$T$82,9,FALSE),0)</f>
        <v>0</v>
      </c>
      <c r="K49" s="4">
        <f>IFERROR(VLOOKUP($B49,'Datos Adulto'!$G$3:$T$82,10,FALSE),0)</f>
        <v>0</v>
      </c>
      <c r="L49" s="4">
        <f>IFERROR(VLOOKUP($B49,'Datos Adulto'!$G$3:$T$82,11,FALSE),0)</f>
        <v>0</v>
      </c>
      <c r="M49" s="4">
        <f>IFERROR(VLOOKUP($B49,'Datos Adulto'!$G$3:$T$82,12,FALSE),0)</f>
        <v>0</v>
      </c>
      <c r="N49" s="4">
        <f>IFERROR(VLOOKUP($B49,'Datos Adulto'!$G$3:$T$82,13,FALSE),0)</f>
        <v>0</v>
      </c>
      <c r="O49" s="26">
        <f t="shared" si="6"/>
        <v>0</v>
      </c>
    </row>
    <row r="50" spans="1:15" ht="15.75" thickBot="1" x14ac:dyDescent="0.3">
      <c r="A50" s="2" t="s">
        <v>54</v>
      </c>
      <c r="B50" s="2" t="s">
        <v>64</v>
      </c>
      <c r="C50" s="4">
        <f>IFERROR(VLOOKUP($B50,'Datos Adulto'!$G$3:$T$82,2,FALSE),0)</f>
        <v>1</v>
      </c>
      <c r="D50" s="4">
        <f>IFERROR(VLOOKUP($B50,'Datos Adulto'!$G$3:$T$82,3,FALSE),0)</f>
        <v>1</v>
      </c>
      <c r="E50" s="4">
        <f>IFERROR(VLOOKUP($B50,'Datos Adulto'!$G$3:$T$82,4,FALSE),0)</f>
        <v>1</v>
      </c>
      <c r="F50" s="4">
        <f>IFERROR(VLOOKUP($B50,'Datos Adulto'!$G$3:$T$82,5,FALSE),0)</f>
        <v>1</v>
      </c>
      <c r="G50" s="4">
        <f>IFERROR(VLOOKUP($B50,'Datos Adulto'!$G$3:$T$82,6,FALSE),0)</f>
        <v>1</v>
      </c>
      <c r="H50" s="4">
        <f>IFERROR(VLOOKUP($B50,'Datos Adulto'!$G$3:$T$82,7,FALSE),0)</f>
        <v>0</v>
      </c>
      <c r="I50" s="4">
        <f>IFERROR(VLOOKUP($B50,'Datos Adulto'!$G$3:$T$82,8,FALSE),0)</f>
        <v>1</v>
      </c>
      <c r="J50" s="4">
        <f>IFERROR(VLOOKUP($B50,'Datos Adulto'!$G$3:$T$82,9,FALSE),0)</f>
        <v>0</v>
      </c>
      <c r="K50" s="4">
        <f>IFERROR(VLOOKUP($B50,'Datos Adulto'!$G$3:$T$82,10,FALSE),0)</f>
        <v>1</v>
      </c>
      <c r="L50" s="4">
        <f>IFERROR(VLOOKUP($B50,'Datos Adulto'!$G$3:$T$82,11,FALSE),0)</f>
        <v>1</v>
      </c>
      <c r="M50" s="4">
        <f>IFERROR(VLOOKUP($B50,'Datos Adulto'!$G$3:$T$82,12,FALSE),0)</f>
        <v>1</v>
      </c>
      <c r="N50" s="4">
        <f>IFERROR(VLOOKUP($B50,'Datos Adulto'!$G$3:$T$82,13,FALSE),0)</f>
        <v>1</v>
      </c>
      <c r="O50" s="28">
        <f>SUM(C50:N50)</f>
        <v>10</v>
      </c>
    </row>
    <row r="51" spans="1:15" ht="15.75" thickBot="1" x14ac:dyDescent="0.3">
      <c r="A51" s="51" t="s">
        <v>241</v>
      </c>
      <c r="B51" s="52"/>
      <c r="C51" s="39">
        <f t="shared" ref="C51:O51" si="7">SUM(C41:C50)</f>
        <v>2</v>
      </c>
      <c r="D51" s="47">
        <f t="shared" si="7"/>
        <v>2</v>
      </c>
      <c r="E51" s="47">
        <f t="shared" si="7"/>
        <v>2</v>
      </c>
      <c r="F51" s="47">
        <f t="shared" si="7"/>
        <v>2</v>
      </c>
      <c r="G51" s="47">
        <f t="shared" si="7"/>
        <v>1</v>
      </c>
      <c r="H51" s="47">
        <f t="shared" si="7"/>
        <v>0</v>
      </c>
      <c r="I51" s="47">
        <f t="shared" si="7"/>
        <v>2</v>
      </c>
      <c r="J51" s="47">
        <f t="shared" si="7"/>
        <v>0</v>
      </c>
      <c r="K51" s="47">
        <f t="shared" si="7"/>
        <v>3</v>
      </c>
      <c r="L51" s="47">
        <f t="shared" si="7"/>
        <v>2</v>
      </c>
      <c r="M51" s="47">
        <f t="shared" si="7"/>
        <v>2</v>
      </c>
      <c r="N51" s="48">
        <f t="shared" si="7"/>
        <v>1</v>
      </c>
      <c r="O51" s="27">
        <f t="shared" si="7"/>
        <v>19</v>
      </c>
    </row>
    <row r="52" spans="1:15" x14ac:dyDescent="0.25">
      <c r="A52" s="2" t="s">
        <v>65</v>
      </c>
      <c r="B52" s="2" t="s">
        <v>66</v>
      </c>
      <c r="C52" s="4">
        <f>IFERROR(VLOOKUP($B52,'Datos Adulto'!$G$3:$T$82,2,FALSE),0)</f>
        <v>0</v>
      </c>
      <c r="D52" s="4">
        <f>IFERROR(VLOOKUP($B52,'Datos Adulto'!$G$3:$T$82,3,FALSE),0)</f>
        <v>1</v>
      </c>
      <c r="E52" s="4">
        <f>IFERROR(VLOOKUP($B52,'Datos Adulto'!$G$3:$T$82,4,FALSE),0)</f>
        <v>2</v>
      </c>
      <c r="F52" s="4">
        <f>IFERROR(VLOOKUP($B52,'Datos Adulto'!$G$3:$T$82,5,FALSE),0)</f>
        <v>1</v>
      </c>
      <c r="G52" s="4">
        <f>IFERROR(VLOOKUP($B52,'Datos Adulto'!$G$3:$T$82,6,FALSE),0)</f>
        <v>0</v>
      </c>
      <c r="H52" s="4">
        <f>IFERROR(VLOOKUP($B52,'Datos Adulto'!$G$3:$T$82,7,FALSE),0)</f>
        <v>0</v>
      </c>
      <c r="I52" s="4">
        <f>IFERROR(VLOOKUP($B52,'Datos Adulto'!$G$3:$T$82,8,FALSE),0)</f>
        <v>1</v>
      </c>
      <c r="J52" s="4">
        <f>IFERROR(VLOOKUP($B52,'Datos Adulto'!$G$3:$T$82,9,FALSE),0)</f>
        <v>1</v>
      </c>
      <c r="K52" s="4">
        <f>IFERROR(VLOOKUP($B52,'Datos Adulto'!$G$3:$T$82,10,FALSE),0)</f>
        <v>1</v>
      </c>
      <c r="L52" s="4">
        <f>IFERROR(VLOOKUP($B52,'Datos Adulto'!$G$3:$T$82,11,FALSE),0)</f>
        <v>1</v>
      </c>
      <c r="M52" s="4">
        <f>IFERROR(VLOOKUP($B52,'Datos Adulto'!$G$3:$T$82,12,FALSE),0)</f>
        <v>0</v>
      </c>
      <c r="N52" s="4">
        <f>IFERROR(VLOOKUP($B52,'Datos Adulto'!$G$3:$T$82,13,FALSE),0)</f>
        <v>1</v>
      </c>
      <c r="O52" s="26">
        <f t="shared" ref="O52:O65" si="8">SUM(C52:N52)</f>
        <v>9</v>
      </c>
    </row>
    <row r="53" spans="1:15" x14ac:dyDescent="0.25">
      <c r="A53" s="2" t="s">
        <v>65</v>
      </c>
      <c r="B53" s="2" t="s">
        <v>67</v>
      </c>
      <c r="C53" s="4">
        <f>IFERROR(VLOOKUP($B53,'Datos Adulto'!$G$3:$T$82,2,FALSE),0)</f>
        <v>0</v>
      </c>
      <c r="D53" s="4">
        <f>IFERROR(VLOOKUP($B53,'Datos Adulto'!$G$3:$T$82,3,FALSE),0)</f>
        <v>0</v>
      </c>
      <c r="E53" s="4">
        <f>IFERROR(VLOOKUP($B53,'Datos Adulto'!$G$3:$T$82,4,FALSE),0)</f>
        <v>0</v>
      </c>
      <c r="F53" s="4">
        <f>IFERROR(VLOOKUP($B53,'Datos Adulto'!$G$3:$T$82,5,FALSE),0)</f>
        <v>0</v>
      </c>
      <c r="G53" s="4">
        <f>IFERROR(VLOOKUP($B53,'Datos Adulto'!$G$3:$T$82,6,FALSE),0)</f>
        <v>0</v>
      </c>
      <c r="H53" s="4">
        <f>IFERROR(VLOOKUP($B53,'Datos Adulto'!$G$3:$T$82,7,FALSE),0)</f>
        <v>0</v>
      </c>
      <c r="I53" s="4">
        <f>IFERROR(VLOOKUP($B53,'Datos Adulto'!$G$3:$T$82,8,FALSE),0)</f>
        <v>0</v>
      </c>
      <c r="J53" s="4">
        <f>IFERROR(VLOOKUP($B53,'Datos Adulto'!$G$3:$T$82,9,FALSE),0)</f>
        <v>0</v>
      </c>
      <c r="K53" s="4">
        <f>IFERROR(VLOOKUP($B53,'Datos Adulto'!$G$3:$T$82,10,FALSE),0)</f>
        <v>0</v>
      </c>
      <c r="L53" s="4">
        <f>IFERROR(VLOOKUP($B53,'Datos Adulto'!$G$3:$T$82,11,FALSE),0)</f>
        <v>0</v>
      </c>
      <c r="M53" s="4">
        <f>IFERROR(VLOOKUP($B53,'Datos Adulto'!$G$3:$T$82,12,FALSE),0)</f>
        <v>0</v>
      </c>
      <c r="N53" s="4">
        <f>IFERROR(VLOOKUP($B53,'Datos Adulto'!$G$3:$T$82,13,FALSE),0)</f>
        <v>0</v>
      </c>
      <c r="O53" s="26">
        <f t="shared" si="8"/>
        <v>0</v>
      </c>
    </row>
    <row r="54" spans="1:15" x14ac:dyDescent="0.25">
      <c r="A54" s="2" t="s">
        <v>65</v>
      </c>
      <c r="B54" s="2" t="s">
        <v>68</v>
      </c>
      <c r="C54" s="4">
        <f>IFERROR(VLOOKUP($B54,'Datos Adulto'!$G$3:$T$82,2,FALSE),0)</f>
        <v>0</v>
      </c>
      <c r="D54" s="4">
        <f>IFERROR(VLOOKUP($B54,'Datos Adulto'!$G$3:$T$82,3,FALSE),0)</f>
        <v>0</v>
      </c>
      <c r="E54" s="4">
        <f>IFERROR(VLOOKUP($B54,'Datos Adulto'!$G$3:$T$82,4,FALSE),0)</f>
        <v>1</v>
      </c>
      <c r="F54" s="4">
        <f>IFERROR(VLOOKUP($B54,'Datos Adulto'!$G$3:$T$82,5,FALSE),0)</f>
        <v>1</v>
      </c>
      <c r="G54" s="4">
        <f>IFERROR(VLOOKUP($B54,'Datos Adulto'!$G$3:$T$82,6,FALSE),0)</f>
        <v>1</v>
      </c>
      <c r="H54" s="4">
        <f>IFERROR(VLOOKUP($B54,'Datos Adulto'!$G$3:$T$82,7,FALSE),0)</f>
        <v>1</v>
      </c>
      <c r="I54" s="4">
        <f>IFERROR(VLOOKUP($B54,'Datos Adulto'!$G$3:$T$82,8,FALSE),0)</f>
        <v>1</v>
      </c>
      <c r="J54" s="4">
        <f>IFERROR(VLOOKUP($B54,'Datos Adulto'!$G$3:$T$82,9,FALSE),0)</f>
        <v>1</v>
      </c>
      <c r="K54" s="4">
        <f>IFERROR(VLOOKUP($B54,'Datos Adulto'!$G$3:$T$82,10,FALSE),0)</f>
        <v>1</v>
      </c>
      <c r="L54" s="4">
        <f>IFERROR(VLOOKUP($B54,'Datos Adulto'!$G$3:$T$82,11,FALSE),0)</f>
        <v>0</v>
      </c>
      <c r="M54" s="4">
        <f>IFERROR(VLOOKUP($B54,'Datos Adulto'!$G$3:$T$82,12,FALSE),0)</f>
        <v>0</v>
      </c>
      <c r="N54" s="4">
        <f>IFERROR(VLOOKUP($B54,'Datos Adulto'!$G$3:$T$82,13,FALSE),0)</f>
        <v>2</v>
      </c>
      <c r="O54" s="26">
        <f t="shared" si="8"/>
        <v>9</v>
      </c>
    </row>
    <row r="55" spans="1:15" x14ac:dyDescent="0.25">
      <c r="A55" s="2" t="s">
        <v>65</v>
      </c>
      <c r="B55" s="2" t="s">
        <v>69</v>
      </c>
      <c r="C55" s="4">
        <f>IFERROR(VLOOKUP($B55,'Datos Adulto'!$G$3:$T$82,2,FALSE),0)</f>
        <v>0</v>
      </c>
      <c r="D55" s="4">
        <f>IFERROR(VLOOKUP($B55,'Datos Adulto'!$G$3:$T$82,3,FALSE),0)</f>
        <v>0</v>
      </c>
      <c r="E55" s="4">
        <f>IFERROR(VLOOKUP($B55,'Datos Adulto'!$G$3:$T$82,4,FALSE),0)</f>
        <v>0</v>
      </c>
      <c r="F55" s="4">
        <f>IFERROR(VLOOKUP($B55,'Datos Adulto'!$G$3:$T$82,5,FALSE),0)</f>
        <v>0</v>
      </c>
      <c r="G55" s="4">
        <f>IFERROR(VLOOKUP($B55,'Datos Adulto'!$G$3:$T$82,6,FALSE),0)</f>
        <v>0</v>
      </c>
      <c r="H55" s="4">
        <f>IFERROR(VLOOKUP($B55,'Datos Adulto'!$G$3:$T$82,7,FALSE),0)</f>
        <v>0</v>
      </c>
      <c r="I55" s="4">
        <f>IFERROR(VLOOKUP($B55,'Datos Adulto'!$G$3:$T$82,8,FALSE),0)</f>
        <v>0</v>
      </c>
      <c r="J55" s="4">
        <f>IFERROR(VLOOKUP($B55,'Datos Adulto'!$G$3:$T$82,9,FALSE),0)</f>
        <v>0</v>
      </c>
      <c r="K55" s="4">
        <f>IFERROR(VLOOKUP($B55,'Datos Adulto'!$G$3:$T$82,10,FALSE),0)</f>
        <v>0</v>
      </c>
      <c r="L55" s="4">
        <f>IFERROR(VLOOKUP($B55,'Datos Adulto'!$G$3:$T$82,11,FALSE),0)</f>
        <v>0</v>
      </c>
      <c r="M55" s="4">
        <f>IFERROR(VLOOKUP($B55,'Datos Adulto'!$G$3:$T$82,12,FALSE),0)</f>
        <v>0</v>
      </c>
      <c r="N55" s="4">
        <f>IFERROR(VLOOKUP($B55,'Datos Adulto'!$G$3:$T$82,13,FALSE),0)</f>
        <v>0</v>
      </c>
      <c r="O55" s="26">
        <f t="shared" si="8"/>
        <v>0</v>
      </c>
    </row>
    <row r="56" spans="1:15" x14ac:dyDescent="0.25">
      <c r="A56" s="2" t="s">
        <v>65</v>
      </c>
      <c r="B56" s="2" t="s">
        <v>70</v>
      </c>
      <c r="C56" s="4">
        <f>IFERROR(VLOOKUP($B56,'Datos Adulto'!$G$3:$T$82,2,FALSE),0)</f>
        <v>0</v>
      </c>
      <c r="D56" s="4">
        <f>IFERROR(VLOOKUP($B56,'Datos Adulto'!$G$3:$T$82,3,FALSE),0)</f>
        <v>0</v>
      </c>
      <c r="E56" s="4">
        <f>IFERROR(VLOOKUP($B56,'Datos Adulto'!$G$3:$T$82,4,FALSE),0)</f>
        <v>0</v>
      </c>
      <c r="F56" s="4">
        <f>IFERROR(VLOOKUP($B56,'Datos Adulto'!$G$3:$T$82,5,FALSE),0)</f>
        <v>0</v>
      </c>
      <c r="G56" s="4">
        <f>IFERROR(VLOOKUP($B56,'Datos Adulto'!$G$3:$T$82,6,FALSE),0)</f>
        <v>0</v>
      </c>
      <c r="H56" s="4">
        <f>IFERROR(VLOOKUP($B56,'Datos Adulto'!$G$3:$T$82,7,FALSE),0)</f>
        <v>0</v>
      </c>
      <c r="I56" s="4">
        <f>IFERROR(VLOOKUP($B56,'Datos Adulto'!$G$3:$T$82,8,FALSE),0)</f>
        <v>0</v>
      </c>
      <c r="J56" s="4">
        <f>IFERROR(VLOOKUP($B56,'Datos Adulto'!$G$3:$T$82,9,FALSE),0)</f>
        <v>0</v>
      </c>
      <c r="K56" s="4">
        <f>IFERROR(VLOOKUP($B56,'Datos Adulto'!$G$3:$T$82,10,FALSE),0)</f>
        <v>0</v>
      </c>
      <c r="L56" s="4">
        <f>IFERROR(VLOOKUP($B56,'Datos Adulto'!$G$3:$T$82,11,FALSE),0)</f>
        <v>0</v>
      </c>
      <c r="M56" s="4">
        <f>IFERROR(VLOOKUP($B56,'Datos Adulto'!$G$3:$T$82,12,FALSE),0)</f>
        <v>0</v>
      </c>
      <c r="N56" s="4">
        <f>IFERROR(VLOOKUP($B56,'Datos Adulto'!$G$3:$T$82,13,FALSE),0)</f>
        <v>0</v>
      </c>
      <c r="O56" s="26">
        <f t="shared" si="8"/>
        <v>0</v>
      </c>
    </row>
    <row r="57" spans="1:15" x14ac:dyDescent="0.25">
      <c r="A57" s="2" t="s">
        <v>65</v>
      </c>
      <c r="B57" s="2" t="s">
        <v>71</v>
      </c>
      <c r="C57" s="4">
        <f>IFERROR(VLOOKUP($B57,'Datos Adulto'!$G$3:$T$82,2,FALSE),0)</f>
        <v>0</v>
      </c>
      <c r="D57" s="4">
        <f>IFERROR(VLOOKUP($B57,'Datos Adulto'!$G$3:$T$82,3,FALSE),0)</f>
        <v>0</v>
      </c>
      <c r="E57" s="4">
        <f>IFERROR(VLOOKUP($B57,'Datos Adulto'!$G$3:$T$82,4,FALSE),0)</f>
        <v>0</v>
      </c>
      <c r="F57" s="4">
        <f>IFERROR(VLOOKUP($B57,'Datos Adulto'!$G$3:$T$82,5,FALSE),0)</f>
        <v>0</v>
      </c>
      <c r="G57" s="4">
        <f>IFERROR(VLOOKUP($B57,'Datos Adulto'!$G$3:$T$82,6,FALSE),0)</f>
        <v>0</v>
      </c>
      <c r="H57" s="4">
        <f>IFERROR(VLOOKUP($B57,'Datos Adulto'!$G$3:$T$82,7,FALSE),0)</f>
        <v>0</v>
      </c>
      <c r="I57" s="4">
        <f>IFERROR(VLOOKUP($B57,'Datos Adulto'!$G$3:$T$82,8,FALSE),0)</f>
        <v>0</v>
      </c>
      <c r="J57" s="4">
        <f>IFERROR(VLOOKUP($B57,'Datos Adulto'!$G$3:$T$82,9,FALSE),0)</f>
        <v>0</v>
      </c>
      <c r="K57" s="4">
        <f>IFERROR(VLOOKUP($B57,'Datos Adulto'!$G$3:$T$82,10,FALSE),0)</f>
        <v>0</v>
      </c>
      <c r="L57" s="4">
        <f>IFERROR(VLOOKUP($B57,'Datos Adulto'!$G$3:$T$82,11,FALSE),0)</f>
        <v>0</v>
      </c>
      <c r="M57" s="4">
        <f>IFERROR(VLOOKUP($B57,'Datos Adulto'!$G$3:$T$82,12,FALSE),0)</f>
        <v>0</v>
      </c>
      <c r="N57" s="4">
        <f>IFERROR(VLOOKUP($B57,'Datos Adulto'!$G$3:$T$82,13,FALSE),0)</f>
        <v>0</v>
      </c>
      <c r="O57" s="26">
        <f t="shared" si="8"/>
        <v>0</v>
      </c>
    </row>
    <row r="58" spans="1:15" x14ac:dyDescent="0.25">
      <c r="A58" s="2" t="s">
        <v>65</v>
      </c>
      <c r="B58" s="2" t="s">
        <v>72</v>
      </c>
      <c r="C58" s="4">
        <f>IFERROR(VLOOKUP($B58,'Datos Adulto'!$G$3:$T$82,2,FALSE),0)</f>
        <v>0</v>
      </c>
      <c r="D58" s="4">
        <f>IFERROR(VLOOKUP($B58,'Datos Adulto'!$G$3:$T$82,3,FALSE),0)</f>
        <v>0</v>
      </c>
      <c r="E58" s="4">
        <f>IFERROR(VLOOKUP($B58,'Datos Adulto'!$G$3:$T$82,4,FALSE),0)</f>
        <v>0</v>
      </c>
      <c r="F58" s="4">
        <f>IFERROR(VLOOKUP($B58,'Datos Adulto'!$G$3:$T$82,5,FALSE),0)</f>
        <v>0</v>
      </c>
      <c r="G58" s="4">
        <f>IFERROR(VLOOKUP($B58,'Datos Adulto'!$G$3:$T$82,6,FALSE),0)</f>
        <v>0</v>
      </c>
      <c r="H58" s="4">
        <f>IFERROR(VLOOKUP($B58,'Datos Adulto'!$G$3:$T$82,7,FALSE),0)</f>
        <v>0</v>
      </c>
      <c r="I58" s="4">
        <f>IFERROR(VLOOKUP($B58,'Datos Adulto'!$G$3:$T$82,8,FALSE),0)</f>
        <v>0</v>
      </c>
      <c r="J58" s="4">
        <f>IFERROR(VLOOKUP($B58,'Datos Adulto'!$G$3:$T$82,9,FALSE),0)</f>
        <v>0</v>
      </c>
      <c r="K58" s="4">
        <f>IFERROR(VLOOKUP($B58,'Datos Adulto'!$G$3:$T$82,10,FALSE),0)</f>
        <v>0</v>
      </c>
      <c r="L58" s="4">
        <f>IFERROR(VLOOKUP($B58,'Datos Adulto'!$G$3:$T$82,11,FALSE),0)</f>
        <v>0</v>
      </c>
      <c r="M58" s="4">
        <f>IFERROR(VLOOKUP($B58,'Datos Adulto'!$G$3:$T$82,12,FALSE),0)</f>
        <v>0</v>
      </c>
      <c r="N58" s="4">
        <f>IFERROR(VLOOKUP($B58,'Datos Adulto'!$G$3:$T$82,13,FALSE),0)</f>
        <v>0</v>
      </c>
      <c r="O58" s="26">
        <f t="shared" si="8"/>
        <v>0</v>
      </c>
    </row>
    <row r="59" spans="1:15" x14ac:dyDescent="0.25">
      <c r="A59" s="2" t="s">
        <v>65</v>
      </c>
      <c r="B59" s="2" t="s">
        <v>73</v>
      </c>
      <c r="C59" s="4">
        <f>IFERROR(VLOOKUP($B59,'Datos Adulto'!$G$3:$T$82,2,FALSE),0)</f>
        <v>0</v>
      </c>
      <c r="D59" s="4">
        <f>IFERROR(VLOOKUP($B59,'Datos Adulto'!$G$3:$T$82,3,FALSE),0)</f>
        <v>0</v>
      </c>
      <c r="E59" s="4">
        <f>IFERROR(VLOOKUP($B59,'Datos Adulto'!$G$3:$T$82,4,FALSE),0)</f>
        <v>0</v>
      </c>
      <c r="F59" s="4">
        <f>IFERROR(VLOOKUP($B59,'Datos Adulto'!$G$3:$T$82,5,FALSE),0)</f>
        <v>0</v>
      </c>
      <c r="G59" s="4">
        <f>IFERROR(VLOOKUP($B59,'Datos Adulto'!$G$3:$T$82,6,FALSE),0)</f>
        <v>0</v>
      </c>
      <c r="H59" s="4">
        <f>IFERROR(VLOOKUP($B59,'Datos Adulto'!$G$3:$T$82,7,FALSE),0)</f>
        <v>0</v>
      </c>
      <c r="I59" s="4">
        <f>IFERROR(VLOOKUP($B59,'Datos Adulto'!$G$3:$T$82,8,FALSE),0)</f>
        <v>0</v>
      </c>
      <c r="J59" s="4">
        <f>IFERROR(VLOOKUP($B59,'Datos Adulto'!$G$3:$T$82,9,FALSE),0)</f>
        <v>0</v>
      </c>
      <c r="K59" s="4">
        <f>IFERROR(VLOOKUP($B59,'Datos Adulto'!$G$3:$T$82,10,FALSE),0)</f>
        <v>0</v>
      </c>
      <c r="L59" s="4">
        <f>IFERROR(VLOOKUP($B59,'Datos Adulto'!$G$3:$T$82,11,FALSE),0)</f>
        <v>0</v>
      </c>
      <c r="M59" s="4">
        <f>IFERROR(VLOOKUP($B59,'Datos Adulto'!$G$3:$T$82,12,FALSE),0)</f>
        <v>0</v>
      </c>
      <c r="N59" s="4">
        <f>IFERROR(VLOOKUP($B59,'Datos Adulto'!$G$3:$T$82,13,FALSE),0)</f>
        <v>0</v>
      </c>
      <c r="O59" s="26">
        <f t="shared" si="8"/>
        <v>0</v>
      </c>
    </row>
    <row r="60" spans="1:15" x14ac:dyDescent="0.25">
      <c r="A60" s="2" t="s">
        <v>65</v>
      </c>
      <c r="B60" s="2" t="s">
        <v>74</v>
      </c>
      <c r="C60" s="4">
        <f>IFERROR(VLOOKUP($B60,'Datos Adulto'!$G$3:$T$82,2,FALSE),0)</f>
        <v>0</v>
      </c>
      <c r="D60" s="4">
        <f>IFERROR(VLOOKUP($B60,'Datos Adulto'!$G$3:$T$82,3,FALSE),0)</f>
        <v>0</v>
      </c>
      <c r="E60" s="4">
        <f>IFERROR(VLOOKUP($B60,'Datos Adulto'!$G$3:$T$82,4,FALSE),0)</f>
        <v>0</v>
      </c>
      <c r="F60" s="4">
        <f>IFERROR(VLOOKUP($B60,'Datos Adulto'!$G$3:$T$82,5,FALSE),0)</f>
        <v>0</v>
      </c>
      <c r="G60" s="4">
        <f>IFERROR(VLOOKUP($B60,'Datos Adulto'!$G$3:$T$82,6,FALSE),0)</f>
        <v>0</v>
      </c>
      <c r="H60" s="4">
        <f>IFERROR(VLOOKUP($B60,'Datos Adulto'!$G$3:$T$82,7,FALSE),0)</f>
        <v>0</v>
      </c>
      <c r="I60" s="4">
        <f>IFERROR(VLOOKUP($B60,'Datos Adulto'!$G$3:$T$82,8,FALSE),0)</f>
        <v>0</v>
      </c>
      <c r="J60" s="4">
        <f>IFERROR(VLOOKUP($B60,'Datos Adulto'!$G$3:$T$82,9,FALSE),0)</f>
        <v>0</v>
      </c>
      <c r="K60" s="4">
        <f>IFERROR(VLOOKUP($B60,'Datos Adulto'!$G$3:$T$82,10,FALSE),0)</f>
        <v>0</v>
      </c>
      <c r="L60" s="4">
        <f>IFERROR(VLOOKUP($B60,'Datos Adulto'!$G$3:$T$82,11,FALSE),0)</f>
        <v>0</v>
      </c>
      <c r="M60" s="4">
        <f>IFERROR(VLOOKUP($B60,'Datos Adulto'!$G$3:$T$82,12,FALSE),0)</f>
        <v>0</v>
      </c>
      <c r="N60" s="4">
        <f>IFERROR(VLOOKUP($B60,'Datos Adulto'!$G$3:$T$82,13,FALSE),0)</f>
        <v>0</v>
      </c>
      <c r="O60" s="26">
        <f t="shared" si="8"/>
        <v>0</v>
      </c>
    </row>
    <row r="61" spans="1:15" x14ac:dyDescent="0.25">
      <c r="A61" s="2" t="s">
        <v>65</v>
      </c>
      <c r="B61" s="2" t="s">
        <v>75</v>
      </c>
      <c r="C61" s="4">
        <f>IFERROR(VLOOKUP($B61,'Datos Adulto'!$G$3:$T$82,2,FALSE),0)</f>
        <v>0</v>
      </c>
      <c r="D61" s="4">
        <f>IFERROR(VLOOKUP($B61,'Datos Adulto'!$G$3:$T$82,3,FALSE),0)</f>
        <v>0</v>
      </c>
      <c r="E61" s="4">
        <f>IFERROR(VLOOKUP($B61,'Datos Adulto'!$G$3:$T$82,4,FALSE),0)</f>
        <v>0</v>
      </c>
      <c r="F61" s="4">
        <f>IFERROR(VLOOKUP($B61,'Datos Adulto'!$G$3:$T$82,5,FALSE),0)</f>
        <v>0</v>
      </c>
      <c r="G61" s="4">
        <f>IFERROR(VLOOKUP($B61,'Datos Adulto'!$G$3:$T$82,6,FALSE),0)</f>
        <v>0</v>
      </c>
      <c r="H61" s="4">
        <f>IFERROR(VLOOKUP($B61,'Datos Adulto'!$G$3:$T$82,7,FALSE),0)</f>
        <v>0</v>
      </c>
      <c r="I61" s="4">
        <f>IFERROR(VLOOKUP($B61,'Datos Adulto'!$G$3:$T$82,8,FALSE),0)</f>
        <v>0</v>
      </c>
      <c r="J61" s="4">
        <f>IFERROR(VLOOKUP($B61,'Datos Adulto'!$G$3:$T$82,9,FALSE),0)</f>
        <v>0</v>
      </c>
      <c r="K61" s="4">
        <f>IFERROR(VLOOKUP($B61,'Datos Adulto'!$G$3:$T$82,10,FALSE),0)</f>
        <v>0</v>
      </c>
      <c r="L61" s="4">
        <f>IFERROR(VLOOKUP($B61,'Datos Adulto'!$G$3:$T$82,11,FALSE),0)</f>
        <v>0</v>
      </c>
      <c r="M61" s="4">
        <f>IFERROR(VLOOKUP($B61,'Datos Adulto'!$G$3:$T$82,12,FALSE),0)</f>
        <v>0</v>
      </c>
      <c r="N61" s="4">
        <f>IFERROR(VLOOKUP($B61,'Datos Adulto'!$G$3:$T$82,13,FALSE),0)</f>
        <v>0</v>
      </c>
      <c r="O61" s="26">
        <f t="shared" si="8"/>
        <v>0</v>
      </c>
    </row>
    <row r="62" spans="1:15" x14ac:dyDescent="0.25">
      <c r="A62" s="2" t="s">
        <v>65</v>
      </c>
      <c r="B62" s="2" t="s">
        <v>76</v>
      </c>
      <c r="C62" s="4">
        <f>IFERROR(VLOOKUP($B62,'Datos Adulto'!$G$3:$T$82,2,FALSE),0)</f>
        <v>0</v>
      </c>
      <c r="D62" s="4">
        <f>IFERROR(VLOOKUP($B62,'Datos Adulto'!$G$3:$T$82,3,FALSE),0)</f>
        <v>0</v>
      </c>
      <c r="E62" s="4">
        <f>IFERROR(VLOOKUP($B62,'Datos Adulto'!$G$3:$T$82,4,FALSE),0)</f>
        <v>0</v>
      </c>
      <c r="F62" s="4">
        <f>IFERROR(VLOOKUP($B62,'Datos Adulto'!$G$3:$T$82,5,FALSE),0)</f>
        <v>0</v>
      </c>
      <c r="G62" s="4">
        <f>IFERROR(VLOOKUP($B62,'Datos Adulto'!$G$3:$T$82,6,FALSE),0)</f>
        <v>0</v>
      </c>
      <c r="H62" s="4">
        <f>IFERROR(VLOOKUP($B62,'Datos Adulto'!$G$3:$T$82,7,FALSE),0)</f>
        <v>0</v>
      </c>
      <c r="I62" s="4">
        <f>IFERROR(VLOOKUP($B62,'Datos Adulto'!$G$3:$T$82,8,FALSE),0)</f>
        <v>0</v>
      </c>
      <c r="J62" s="4">
        <f>IFERROR(VLOOKUP($B62,'Datos Adulto'!$G$3:$T$82,9,FALSE),0)</f>
        <v>0</v>
      </c>
      <c r="K62" s="4">
        <f>IFERROR(VLOOKUP($B62,'Datos Adulto'!$G$3:$T$82,10,FALSE),0)</f>
        <v>0</v>
      </c>
      <c r="L62" s="4">
        <f>IFERROR(VLOOKUP($B62,'Datos Adulto'!$G$3:$T$82,11,FALSE),0)</f>
        <v>0</v>
      </c>
      <c r="M62" s="4">
        <f>IFERROR(VLOOKUP($B62,'Datos Adulto'!$G$3:$T$82,12,FALSE),0)</f>
        <v>0</v>
      </c>
      <c r="N62" s="4">
        <f>IFERROR(VLOOKUP($B62,'Datos Adulto'!$G$3:$T$82,13,FALSE),0)</f>
        <v>0</v>
      </c>
      <c r="O62" s="26">
        <f>SUM(C62:N62)</f>
        <v>0</v>
      </c>
    </row>
    <row r="63" spans="1:15" x14ac:dyDescent="0.25">
      <c r="A63" s="2" t="s">
        <v>65</v>
      </c>
      <c r="B63" s="2" t="s">
        <v>77</v>
      </c>
      <c r="C63" s="4">
        <f>IFERROR(VLOOKUP($B63,'Datos Adulto'!$G$3:$T$82,2,FALSE),0)</f>
        <v>0</v>
      </c>
      <c r="D63" s="4">
        <f>IFERROR(VLOOKUP($B63,'Datos Adulto'!$G$3:$T$82,3,FALSE),0)</f>
        <v>0</v>
      </c>
      <c r="E63" s="4">
        <f>IFERROR(VLOOKUP($B63,'Datos Adulto'!$G$3:$T$82,4,FALSE),0)</f>
        <v>0</v>
      </c>
      <c r="F63" s="4">
        <f>IFERROR(VLOOKUP($B63,'Datos Adulto'!$G$3:$T$82,5,FALSE),0)</f>
        <v>0</v>
      </c>
      <c r="G63" s="4">
        <f>IFERROR(VLOOKUP($B63,'Datos Adulto'!$G$3:$T$82,6,FALSE),0)</f>
        <v>0</v>
      </c>
      <c r="H63" s="4">
        <f>IFERROR(VLOOKUP($B63,'Datos Adulto'!$G$3:$T$82,7,FALSE),0)</f>
        <v>0</v>
      </c>
      <c r="I63" s="4">
        <f>IFERROR(VLOOKUP($B63,'Datos Adulto'!$G$3:$T$82,8,FALSE),0)</f>
        <v>0</v>
      </c>
      <c r="J63" s="4">
        <f>IFERROR(VLOOKUP($B63,'Datos Adulto'!$G$3:$T$82,9,FALSE),0)</f>
        <v>0</v>
      </c>
      <c r="K63" s="4">
        <f>IFERROR(VLOOKUP($B63,'Datos Adulto'!$G$3:$T$82,10,FALSE),0)</f>
        <v>0</v>
      </c>
      <c r="L63" s="4">
        <f>IFERROR(VLOOKUP($B63,'Datos Adulto'!$G$3:$T$82,11,FALSE),0)</f>
        <v>0</v>
      </c>
      <c r="M63" s="4">
        <f>IFERROR(VLOOKUP($B63,'Datos Adulto'!$G$3:$T$82,12,FALSE),0)</f>
        <v>0</v>
      </c>
      <c r="N63" s="4">
        <f>IFERROR(VLOOKUP($B63,'Datos Adulto'!$G$3:$T$82,13,FALSE),0)</f>
        <v>0</v>
      </c>
      <c r="O63" s="26">
        <f>SUM(C63:N63)</f>
        <v>0</v>
      </c>
    </row>
    <row r="64" spans="1:15" ht="15" customHeight="1" x14ac:dyDescent="0.25">
      <c r="A64" s="2" t="s">
        <v>65</v>
      </c>
      <c r="B64" s="2" t="s">
        <v>78</v>
      </c>
      <c r="C64" s="4">
        <f>IFERROR(VLOOKUP($B64,'Datos Adulto'!$G$3:$T$82,2,FALSE),0)</f>
        <v>0</v>
      </c>
      <c r="D64" s="4">
        <f>IFERROR(VLOOKUP($B64,'Datos Adulto'!$G$3:$T$82,3,FALSE),0)</f>
        <v>0</v>
      </c>
      <c r="E64" s="4">
        <f>IFERROR(VLOOKUP($B64,'Datos Adulto'!$G$3:$T$82,4,FALSE),0)</f>
        <v>0</v>
      </c>
      <c r="F64" s="4">
        <f>IFERROR(VLOOKUP($B64,'Datos Adulto'!$G$3:$T$82,5,FALSE),0)</f>
        <v>0</v>
      </c>
      <c r="G64" s="4">
        <f>IFERROR(VLOOKUP($B64,'Datos Adulto'!$G$3:$T$82,6,FALSE),0)</f>
        <v>0</v>
      </c>
      <c r="H64" s="4">
        <f>IFERROR(VLOOKUP($B64,'Datos Adulto'!$G$3:$T$82,7,FALSE),0)</f>
        <v>0</v>
      </c>
      <c r="I64" s="4">
        <f>IFERROR(VLOOKUP($B64,'Datos Adulto'!$G$3:$T$82,8,FALSE),0)</f>
        <v>0</v>
      </c>
      <c r="J64" s="4">
        <f>IFERROR(VLOOKUP($B64,'Datos Adulto'!$G$3:$T$82,9,FALSE),0)</f>
        <v>0</v>
      </c>
      <c r="K64" s="4">
        <f>IFERROR(VLOOKUP($B64,'Datos Adulto'!$G$3:$T$82,10,FALSE),0)</f>
        <v>0</v>
      </c>
      <c r="L64" s="4">
        <f>IFERROR(VLOOKUP($B64,'Datos Adulto'!$G$3:$T$82,11,FALSE),0)</f>
        <v>0</v>
      </c>
      <c r="M64" s="4">
        <f>IFERROR(VLOOKUP($B64,'Datos Adulto'!$G$3:$T$82,12,FALSE),0)</f>
        <v>0</v>
      </c>
      <c r="N64" s="4">
        <f>IFERROR(VLOOKUP($B64,'Datos Adulto'!$G$3:$T$82,13,FALSE),0)</f>
        <v>0</v>
      </c>
      <c r="O64" s="26">
        <f t="shared" si="8"/>
        <v>0</v>
      </c>
    </row>
    <row r="65" spans="1:15" ht="15" customHeight="1" thickBot="1" x14ac:dyDescent="0.3">
      <c r="A65" s="2" t="s">
        <v>65</v>
      </c>
      <c r="B65" s="2" t="s">
        <v>79</v>
      </c>
      <c r="C65" s="4">
        <f>IFERROR(VLOOKUP($B65,'Datos Adulto'!$G$3:$T$82,2,FALSE),0)</f>
        <v>0</v>
      </c>
      <c r="D65" s="4">
        <f>IFERROR(VLOOKUP($B65,'Datos Adulto'!$G$3:$T$82,3,FALSE),0)</f>
        <v>0</v>
      </c>
      <c r="E65" s="4">
        <f>IFERROR(VLOOKUP($B65,'Datos Adulto'!$G$3:$T$82,4,FALSE),0)</f>
        <v>0</v>
      </c>
      <c r="F65" s="4">
        <f>IFERROR(VLOOKUP($B65,'Datos Adulto'!$G$3:$T$82,5,FALSE),0)</f>
        <v>0</v>
      </c>
      <c r="G65" s="4">
        <f>IFERROR(VLOOKUP($B65,'Datos Adulto'!$G$3:$T$82,6,FALSE),0)</f>
        <v>0</v>
      </c>
      <c r="H65" s="4">
        <f>IFERROR(VLOOKUP($B65,'Datos Adulto'!$G$3:$T$82,7,FALSE),0)</f>
        <v>0</v>
      </c>
      <c r="I65" s="4">
        <f>IFERROR(VLOOKUP($B65,'Datos Adulto'!$G$3:$T$82,8,FALSE),0)</f>
        <v>0</v>
      </c>
      <c r="J65" s="4">
        <f>IFERROR(VLOOKUP($B65,'Datos Adulto'!$G$3:$T$82,9,FALSE),0)</f>
        <v>0</v>
      </c>
      <c r="K65" s="4">
        <f>IFERROR(VLOOKUP($B65,'Datos Adulto'!$G$3:$T$82,10,FALSE),0)</f>
        <v>0</v>
      </c>
      <c r="L65" s="4">
        <f>IFERROR(VLOOKUP($B65,'Datos Adulto'!$G$3:$T$82,11,FALSE),0)</f>
        <v>0</v>
      </c>
      <c r="M65" s="4">
        <f>IFERROR(VLOOKUP($B65,'Datos Adulto'!$G$3:$T$82,12,FALSE),0)</f>
        <v>0</v>
      </c>
      <c r="N65" s="4">
        <f>IFERROR(VLOOKUP($B65,'Datos Adulto'!$G$3:$T$82,13,FALSE),0)</f>
        <v>0</v>
      </c>
      <c r="O65" s="26">
        <f t="shared" si="8"/>
        <v>0</v>
      </c>
    </row>
    <row r="66" spans="1:15" ht="15.75" thickBot="1" x14ac:dyDescent="0.3">
      <c r="A66" s="51" t="s">
        <v>242</v>
      </c>
      <c r="B66" s="52"/>
      <c r="C66" s="39">
        <f>SUM(C52:C65)</f>
        <v>0</v>
      </c>
      <c r="D66" s="40">
        <f t="shared" ref="D66:N66" si="9">SUM(D52:D65)</f>
        <v>1</v>
      </c>
      <c r="E66" s="40">
        <f t="shared" si="9"/>
        <v>3</v>
      </c>
      <c r="F66" s="40">
        <f t="shared" si="9"/>
        <v>2</v>
      </c>
      <c r="G66" s="40">
        <f t="shared" si="9"/>
        <v>1</v>
      </c>
      <c r="H66" s="40">
        <f t="shared" si="9"/>
        <v>1</v>
      </c>
      <c r="I66" s="40">
        <f t="shared" si="9"/>
        <v>2</v>
      </c>
      <c r="J66" s="40">
        <f t="shared" si="9"/>
        <v>2</v>
      </c>
      <c r="K66" s="40">
        <f t="shared" si="9"/>
        <v>2</v>
      </c>
      <c r="L66" s="40">
        <f t="shared" si="9"/>
        <v>1</v>
      </c>
      <c r="M66" s="40">
        <f t="shared" si="9"/>
        <v>0</v>
      </c>
      <c r="N66" s="41">
        <f t="shared" si="9"/>
        <v>3</v>
      </c>
      <c r="O66" s="27">
        <f>SUM(O52:O65)</f>
        <v>18</v>
      </c>
    </row>
    <row r="67" spans="1:15" x14ac:dyDescent="0.25">
      <c r="A67" s="2" t="s">
        <v>80</v>
      </c>
      <c r="B67" s="2" t="s">
        <v>81</v>
      </c>
      <c r="C67" s="4">
        <f>IFERROR(VLOOKUP($B67,'Datos Adulto'!$G$3:$T$82,2,FALSE),0)</f>
        <v>1</v>
      </c>
      <c r="D67" s="4">
        <f>IFERROR(VLOOKUP($B67,'Datos Adulto'!$G$3:$T$82,3,FALSE),0)</f>
        <v>1</v>
      </c>
      <c r="E67" s="4">
        <f>IFERROR(VLOOKUP($B67,'Datos Adulto'!$G$3:$T$82,4,FALSE),0)</f>
        <v>0</v>
      </c>
      <c r="F67" s="4">
        <f>IFERROR(VLOOKUP($B67,'Datos Adulto'!$G$3:$T$82,5,FALSE),0)</f>
        <v>1</v>
      </c>
      <c r="G67" s="4">
        <f>IFERROR(VLOOKUP($B67,'Datos Adulto'!$G$3:$T$82,6,FALSE),0)</f>
        <v>1</v>
      </c>
      <c r="H67" s="4">
        <f>IFERROR(VLOOKUP($B67,'Datos Adulto'!$G$3:$T$82,7,FALSE),0)</f>
        <v>1</v>
      </c>
      <c r="I67" s="4">
        <f>IFERROR(VLOOKUP($B67,'Datos Adulto'!$G$3:$T$82,8,FALSE),0)</f>
        <v>1</v>
      </c>
      <c r="J67" s="4">
        <f>IFERROR(VLOOKUP($B67,'Datos Adulto'!$G$3:$T$82,9,FALSE),0)</f>
        <v>1</v>
      </c>
      <c r="K67" s="4">
        <f>IFERROR(VLOOKUP($B67,'Datos Adulto'!$G$3:$T$82,10,FALSE),0)</f>
        <v>1</v>
      </c>
      <c r="L67" s="4">
        <f>IFERROR(VLOOKUP($B67,'Datos Adulto'!$G$3:$T$82,11,FALSE),0)</f>
        <v>1</v>
      </c>
      <c r="M67" s="4">
        <f>IFERROR(VLOOKUP($B67,'Datos Adulto'!$G$3:$T$82,12,FALSE),0)</f>
        <v>1</v>
      </c>
      <c r="N67" s="4">
        <f>IFERROR(VLOOKUP($B67,'Datos Adulto'!$G$3:$T$82,13,FALSE),0)</f>
        <v>1</v>
      </c>
      <c r="O67" s="26">
        <f t="shared" ref="O67:O76" si="10">SUM(C67:N67)</f>
        <v>11</v>
      </c>
    </row>
    <row r="68" spans="1:15" x14ac:dyDescent="0.25">
      <c r="A68" s="2" t="s">
        <v>80</v>
      </c>
      <c r="B68" s="2" t="s">
        <v>82</v>
      </c>
      <c r="C68" s="4">
        <f>IFERROR(VLOOKUP($B68,'Datos Adulto'!$G$3:$T$82,2,FALSE),0)</f>
        <v>0</v>
      </c>
      <c r="D68" s="4">
        <f>IFERROR(VLOOKUP($B68,'Datos Adulto'!$G$3:$T$82,3,FALSE),0)</f>
        <v>0</v>
      </c>
      <c r="E68" s="4">
        <f>IFERROR(VLOOKUP($B68,'Datos Adulto'!$G$3:$T$82,4,FALSE),0)</f>
        <v>0</v>
      </c>
      <c r="F68" s="4">
        <f>IFERROR(VLOOKUP($B68,'Datos Adulto'!$G$3:$T$82,5,FALSE),0)</f>
        <v>0</v>
      </c>
      <c r="G68" s="4">
        <f>IFERROR(VLOOKUP($B68,'Datos Adulto'!$G$3:$T$82,6,FALSE),0)</f>
        <v>0</v>
      </c>
      <c r="H68" s="4">
        <f>IFERROR(VLOOKUP($B68,'Datos Adulto'!$G$3:$T$82,7,FALSE),0)</f>
        <v>0</v>
      </c>
      <c r="I68" s="4">
        <f>IFERROR(VLOOKUP($B68,'Datos Adulto'!$G$3:$T$82,8,FALSE),0)</f>
        <v>0</v>
      </c>
      <c r="J68" s="4">
        <f>IFERROR(VLOOKUP($B68,'Datos Adulto'!$G$3:$T$82,9,FALSE),0)</f>
        <v>0</v>
      </c>
      <c r="K68" s="4">
        <f>IFERROR(VLOOKUP($B68,'Datos Adulto'!$G$3:$T$82,10,FALSE),0)</f>
        <v>0</v>
      </c>
      <c r="L68" s="4">
        <f>IFERROR(VLOOKUP($B68,'Datos Adulto'!$G$3:$T$82,11,FALSE),0)</f>
        <v>0</v>
      </c>
      <c r="M68" s="4">
        <f>IFERROR(VLOOKUP($B68,'Datos Adulto'!$G$3:$T$82,12,FALSE),0)</f>
        <v>0</v>
      </c>
      <c r="N68" s="4">
        <f>IFERROR(VLOOKUP($B68,'Datos Adulto'!$G$3:$T$82,13,FALSE),0)</f>
        <v>0</v>
      </c>
      <c r="O68" s="26">
        <f t="shared" si="10"/>
        <v>0</v>
      </c>
    </row>
    <row r="69" spans="1:15" x14ac:dyDescent="0.25">
      <c r="A69" s="2" t="s">
        <v>80</v>
      </c>
      <c r="B69" s="2" t="s">
        <v>83</v>
      </c>
      <c r="C69" s="4">
        <f>IFERROR(VLOOKUP($B69,'Datos Adulto'!$G$3:$T$82,2,FALSE),0)</f>
        <v>0</v>
      </c>
      <c r="D69" s="4">
        <f>IFERROR(VLOOKUP($B69,'Datos Adulto'!$G$3:$T$82,3,FALSE),0)</f>
        <v>0</v>
      </c>
      <c r="E69" s="4">
        <f>IFERROR(VLOOKUP($B69,'Datos Adulto'!$G$3:$T$82,4,FALSE),0)</f>
        <v>0</v>
      </c>
      <c r="F69" s="4">
        <f>IFERROR(VLOOKUP($B69,'Datos Adulto'!$G$3:$T$82,5,FALSE),0)</f>
        <v>0</v>
      </c>
      <c r="G69" s="4">
        <f>IFERROR(VLOOKUP($B69,'Datos Adulto'!$G$3:$T$82,6,FALSE),0)</f>
        <v>0</v>
      </c>
      <c r="H69" s="4">
        <f>IFERROR(VLOOKUP($B69,'Datos Adulto'!$G$3:$T$82,7,FALSE),0)</f>
        <v>0</v>
      </c>
      <c r="I69" s="4">
        <f>IFERROR(VLOOKUP($B69,'Datos Adulto'!$G$3:$T$82,8,FALSE),0)</f>
        <v>0</v>
      </c>
      <c r="J69" s="4">
        <f>IFERROR(VLOOKUP($B69,'Datos Adulto'!$G$3:$T$82,9,FALSE),0)</f>
        <v>0</v>
      </c>
      <c r="K69" s="4">
        <f>IFERROR(VLOOKUP($B69,'Datos Adulto'!$G$3:$T$82,10,FALSE),0)</f>
        <v>0</v>
      </c>
      <c r="L69" s="4">
        <f>IFERROR(VLOOKUP($B69,'Datos Adulto'!$G$3:$T$82,11,FALSE),0)</f>
        <v>0</v>
      </c>
      <c r="M69" s="4">
        <f>IFERROR(VLOOKUP($B69,'Datos Adulto'!$G$3:$T$82,12,FALSE),0)</f>
        <v>0</v>
      </c>
      <c r="N69" s="4">
        <f>IFERROR(VLOOKUP($B69,'Datos Adulto'!$G$3:$T$82,13,FALSE),0)</f>
        <v>0</v>
      </c>
      <c r="O69" s="26">
        <f t="shared" si="10"/>
        <v>0</v>
      </c>
    </row>
    <row r="70" spans="1:15" x14ac:dyDescent="0.25">
      <c r="A70" s="2" t="s">
        <v>80</v>
      </c>
      <c r="B70" s="2" t="s">
        <v>84</v>
      </c>
      <c r="C70" s="4">
        <f>IFERROR(VLOOKUP($B70,'Datos Adulto'!$G$3:$T$82,2,FALSE),0)</f>
        <v>0</v>
      </c>
      <c r="D70" s="4">
        <f>IFERROR(VLOOKUP($B70,'Datos Adulto'!$G$3:$T$82,3,FALSE),0)</f>
        <v>0</v>
      </c>
      <c r="E70" s="4">
        <f>IFERROR(VLOOKUP($B70,'Datos Adulto'!$G$3:$T$82,4,FALSE),0)</f>
        <v>0</v>
      </c>
      <c r="F70" s="4">
        <f>IFERROR(VLOOKUP($B70,'Datos Adulto'!$G$3:$T$82,5,FALSE),0)</f>
        <v>0</v>
      </c>
      <c r="G70" s="4">
        <f>IFERROR(VLOOKUP($B70,'Datos Adulto'!$G$3:$T$82,6,FALSE),0)</f>
        <v>0</v>
      </c>
      <c r="H70" s="4">
        <f>IFERROR(VLOOKUP($B70,'Datos Adulto'!$G$3:$T$82,7,FALSE),0)</f>
        <v>0</v>
      </c>
      <c r="I70" s="4">
        <f>IFERROR(VLOOKUP($B70,'Datos Adulto'!$G$3:$T$82,8,FALSE),0)</f>
        <v>0</v>
      </c>
      <c r="J70" s="4">
        <f>IFERROR(VLOOKUP($B70,'Datos Adulto'!$G$3:$T$82,9,FALSE),0)</f>
        <v>0</v>
      </c>
      <c r="K70" s="4">
        <f>IFERROR(VLOOKUP($B70,'Datos Adulto'!$G$3:$T$82,10,FALSE),0)</f>
        <v>0</v>
      </c>
      <c r="L70" s="4">
        <f>IFERROR(VLOOKUP($B70,'Datos Adulto'!$G$3:$T$82,11,FALSE),0)</f>
        <v>0</v>
      </c>
      <c r="M70" s="4">
        <f>IFERROR(VLOOKUP($B70,'Datos Adulto'!$G$3:$T$82,12,FALSE),0)</f>
        <v>0</v>
      </c>
      <c r="N70" s="4">
        <f>IFERROR(VLOOKUP($B70,'Datos Adulto'!$G$3:$T$82,13,FALSE),0)</f>
        <v>0</v>
      </c>
      <c r="O70" s="26">
        <f t="shared" si="10"/>
        <v>0</v>
      </c>
    </row>
    <row r="71" spans="1:15" x14ac:dyDescent="0.25">
      <c r="A71" s="2" t="s">
        <v>80</v>
      </c>
      <c r="B71" s="2" t="s">
        <v>85</v>
      </c>
      <c r="C71" s="4">
        <f>IFERROR(VLOOKUP($B71,'Datos Adulto'!$G$3:$T$82,2,FALSE),0)</f>
        <v>0</v>
      </c>
      <c r="D71" s="4">
        <f>IFERROR(VLOOKUP($B71,'Datos Adulto'!$G$3:$T$82,3,FALSE),0)</f>
        <v>0</v>
      </c>
      <c r="E71" s="4">
        <f>IFERROR(VLOOKUP($B71,'Datos Adulto'!$G$3:$T$82,4,FALSE),0)</f>
        <v>0</v>
      </c>
      <c r="F71" s="4">
        <f>IFERROR(VLOOKUP($B71,'Datos Adulto'!$G$3:$T$82,5,FALSE),0)</f>
        <v>0</v>
      </c>
      <c r="G71" s="4">
        <f>IFERROR(VLOOKUP($B71,'Datos Adulto'!$G$3:$T$82,6,FALSE),0)</f>
        <v>0</v>
      </c>
      <c r="H71" s="4">
        <f>IFERROR(VLOOKUP($B71,'Datos Adulto'!$G$3:$T$82,7,FALSE),0)</f>
        <v>0</v>
      </c>
      <c r="I71" s="4">
        <f>IFERROR(VLOOKUP($B71,'Datos Adulto'!$G$3:$T$82,8,FALSE),0)</f>
        <v>0</v>
      </c>
      <c r="J71" s="4">
        <f>IFERROR(VLOOKUP($B71,'Datos Adulto'!$G$3:$T$82,9,FALSE),0)</f>
        <v>0</v>
      </c>
      <c r="K71" s="4">
        <f>IFERROR(VLOOKUP($B71,'Datos Adulto'!$G$3:$T$82,10,FALSE),0)</f>
        <v>0</v>
      </c>
      <c r="L71" s="4">
        <f>IFERROR(VLOOKUP($B71,'Datos Adulto'!$G$3:$T$82,11,FALSE),0)</f>
        <v>0</v>
      </c>
      <c r="M71" s="4">
        <f>IFERROR(VLOOKUP($B71,'Datos Adulto'!$G$3:$T$82,12,FALSE),0)</f>
        <v>0</v>
      </c>
      <c r="N71" s="4">
        <f>IFERROR(VLOOKUP($B71,'Datos Adulto'!$G$3:$T$82,13,FALSE),0)</f>
        <v>0</v>
      </c>
      <c r="O71" s="26">
        <f t="shared" si="10"/>
        <v>0</v>
      </c>
    </row>
    <row r="72" spans="1:15" x14ac:dyDescent="0.25">
      <c r="A72" s="2" t="s">
        <v>80</v>
      </c>
      <c r="B72" s="2" t="s">
        <v>86</v>
      </c>
      <c r="C72" s="4">
        <f>IFERROR(VLOOKUP($B72,'Datos Adulto'!$G$3:$T$82,2,FALSE),0)</f>
        <v>0</v>
      </c>
      <c r="D72" s="4">
        <f>IFERROR(VLOOKUP($B72,'Datos Adulto'!$G$3:$T$82,3,FALSE),0)</f>
        <v>0</v>
      </c>
      <c r="E72" s="4">
        <f>IFERROR(VLOOKUP($B72,'Datos Adulto'!$G$3:$T$82,4,FALSE),0)</f>
        <v>0</v>
      </c>
      <c r="F72" s="4">
        <f>IFERROR(VLOOKUP($B72,'Datos Adulto'!$G$3:$T$82,5,FALSE),0)</f>
        <v>0</v>
      </c>
      <c r="G72" s="4">
        <f>IFERROR(VLOOKUP($B72,'Datos Adulto'!$G$3:$T$82,6,FALSE),0)</f>
        <v>0</v>
      </c>
      <c r="H72" s="4">
        <f>IFERROR(VLOOKUP($B72,'Datos Adulto'!$G$3:$T$82,7,FALSE),0)</f>
        <v>0</v>
      </c>
      <c r="I72" s="4">
        <f>IFERROR(VLOOKUP($B72,'Datos Adulto'!$G$3:$T$82,8,FALSE),0)</f>
        <v>0</v>
      </c>
      <c r="J72" s="4">
        <f>IFERROR(VLOOKUP($B72,'Datos Adulto'!$G$3:$T$82,9,FALSE),0)</f>
        <v>0</v>
      </c>
      <c r="K72" s="4">
        <f>IFERROR(VLOOKUP($B72,'Datos Adulto'!$G$3:$T$82,10,FALSE),0)</f>
        <v>0</v>
      </c>
      <c r="L72" s="4">
        <f>IFERROR(VLOOKUP($B72,'Datos Adulto'!$G$3:$T$82,11,FALSE),0)</f>
        <v>0</v>
      </c>
      <c r="M72" s="4">
        <f>IFERROR(VLOOKUP($B72,'Datos Adulto'!$G$3:$T$82,12,FALSE),0)</f>
        <v>0</v>
      </c>
      <c r="N72" s="4">
        <f>IFERROR(VLOOKUP($B72,'Datos Adulto'!$G$3:$T$82,13,FALSE),0)</f>
        <v>0</v>
      </c>
      <c r="O72" s="26">
        <f t="shared" si="10"/>
        <v>0</v>
      </c>
    </row>
    <row r="73" spans="1:15" x14ac:dyDescent="0.25">
      <c r="A73" s="2" t="s">
        <v>80</v>
      </c>
      <c r="B73" s="2" t="s">
        <v>87</v>
      </c>
      <c r="C73" s="4">
        <f>IFERROR(VLOOKUP($B73,'Datos Adulto'!$G$3:$T$82,2,FALSE),0)</f>
        <v>0</v>
      </c>
      <c r="D73" s="4">
        <f>IFERROR(VLOOKUP($B73,'Datos Adulto'!$G$3:$T$82,3,FALSE),0)</f>
        <v>0</v>
      </c>
      <c r="E73" s="4">
        <f>IFERROR(VLOOKUP($B73,'Datos Adulto'!$G$3:$T$82,4,FALSE),0)</f>
        <v>0</v>
      </c>
      <c r="F73" s="4">
        <f>IFERROR(VLOOKUP($B73,'Datos Adulto'!$G$3:$T$82,5,FALSE),0)</f>
        <v>0</v>
      </c>
      <c r="G73" s="4">
        <f>IFERROR(VLOOKUP($B73,'Datos Adulto'!$G$3:$T$82,6,FALSE),0)</f>
        <v>0</v>
      </c>
      <c r="H73" s="4">
        <f>IFERROR(VLOOKUP($B73,'Datos Adulto'!$G$3:$T$82,7,FALSE),0)</f>
        <v>0</v>
      </c>
      <c r="I73" s="4">
        <f>IFERROR(VLOOKUP($B73,'Datos Adulto'!$G$3:$T$82,8,FALSE),0)</f>
        <v>0</v>
      </c>
      <c r="J73" s="4">
        <f>IFERROR(VLOOKUP($B73,'Datos Adulto'!$G$3:$T$82,9,FALSE),0)</f>
        <v>0</v>
      </c>
      <c r="K73" s="4">
        <f>IFERROR(VLOOKUP($B73,'Datos Adulto'!$G$3:$T$82,10,FALSE),0)</f>
        <v>0</v>
      </c>
      <c r="L73" s="4">
        <f>IFERROR(VLOOKUP($B73,'Datos Adulto'!$G$3:$T$82,11,FALSE),0)</f>
        <v>0</v>
      </c>
      <c r="M73" s="4">
        <f>IFERROR(VLOOKUP($B73,'Datos Adulto'!$G$3:$T$82,12,FALSE),0)</f>
        <v>0</v>
      </c>
      <c r="N73" s="4">
        <f>IFERROR(VLOOKUP($B73,'Datos Adulto'!$G$3:$T$82,13,FALSE),0)</f>
        <v>0</v>
      </c>
      <c r="O73" s="26">
        <f t="shared" si="10"/>
        <v>0</v>
      </c>
    </row>
    <row r="74" spans="1:15" x14ac:dyDescent="0.25">
      <c r="A74" s="2" t="s">
        <v>80</v>
      </c>
      <c r="B74" s="2" t="s">
        <v>88</v>
      </c>
      <c r="C74" s="4">
        <f>IFERROR(VLOOKUP($B74,'Datos Adulto'!$G$3:$T$82,2,FALSE),0)</f>
        <v>0</v>
      </c>
      <c r="D74" s="4">
        <f>IFERROR(VLOOKUP($B74,'Datos Adulto'!$G$3:$T$82,3,FALSE),0)</f>
        <v>0</v>
      </c>
      <c r="E74" s="4">
        <f>IFERROR(VLOOKUP($B74,'Datos Adulto'!$G$3:$T$82,4,FALSE),0)</f>
        <v>0</v>
      </c>
      <c r="F74" s="4">
        <f>IFERROR(VLOOKUP($B74,'Datos Adulto'!$G$3:$T$82,5,FALSE),0)</f>
        <v>0</v>
      </c>
      <c r="G74" s="4">
        <f>IFERROR(VLOOKUP($B74,'Datos Adulto'!$G$3:$T$82,6,FALSE),0)</f>
        <v>0</v>
      </c>
      <c r="H74" s="4">
        <f>IFERROR(VLOOKUP($B74,'Datos Adulto'!$G$3:$T$82,7,FALSE),0)</f>
        <v>0</v>
      </c>
      <c r="I74" s="4">
        <f>IFERROR(VLOOKUP($B74,'Datos Adulto'!$G$3:$T$82,8,FALSE),0)</f>
        <v>0</v>
      </c>
      <c r="J74" s="4">
        <f>IFERROR(VLOOKUP($B74,'Datos Adulto'!$G$3:$T$82,9,FALSE),0)</f>
        <v>0</v>
      </c>
      <c r="K74" s="4">
        <f>IFERROR(VLOOKUP($B74,'Datos Adulto'!$G$3:$T$82,10,FALSE),0)</f>
        <v>0</v>
      </c>
      <c r="L74" s="4">
        <f>IFERROR(VLOOKUP($B74,'Datos Adulto'!$G$3:$T$82,11,FALSE),0)</f>
        <v>0</v>
      </c>
      <c r="M74" s="4">
        <f>IFERROR(VLOOKUP($B74,'Datos Adulto'!$G$3:$T$82,12,FALSE),0)</f>
        <v>0</v>
      </c>
      <c r="N74" s="4">
        <f>IFERROR(VLOOKUP($B74,'Datos Adulto'!$G$3:$T$82,13,FALSE),0)</f>
        <v>0</v>
      </c>
      <c r="O74" s="26">
        <f t="shared" si="10"/>
        <v>0</v>
      </c>
    </row>
    <row r="75" spans="1:15" x14ac:dyDescent="0.25">
      <c r="A75" s="2" t="s">
        <v>80</v>
      </c>
      <c r="B75" s="2" t="s">
        <v>89</v>
      </c>
      <c r="C75" s="4">
        <f>IFERROR(VLOOKUP($B75,'Datos Adulto'!$G$3:$T$82,2,FALSE),0)</f>
        <v>0</v>
      </c>
      <c r="D75" s="4">
        <f>IFERROR(VLOOKUP($B75,'Datos Adulto'!$G$3:$T$82,3,FALSE),0)</f>
        <v>0</v>
      </c>
      <c r="E75" s="4">
        <f>IFERROR(VLOOKUP($B75,'Datos Adulto'!$G$3:$T$82,4,FALSE),0)</f>
        <v>0</v>
      </c>
      <c r="F75" s="4">
        <f>IFERROR(VLOOKUP($B75,'Datos Adulto'!$G$3:$T$82,5,FALSE),0)</f>
        <v>0</v>
      </c>
      <c r="G75" s="4">
        <f>IFERROR(VLOOKUP($B75,'Datos Adulto'!$G$3:$T$82,6,FALSE),0)</f>
        <v>0</v>
      </c>
      <c r="H75" s="4">
        <f>IFERROR(VLOOKUP($B75,'Datos Adulto'!$G$3:$T$82,7,FALSE),0)</f>
        <v>0</v>
      </c>
      <c r="I75" s="4">
        <f>IFERROR(VLOOKUP($B75,'Datos Adulto'!$G$3:$T$82,8,FALSE),0)</f>
        <v>0</v>
      </c>
      <c r="J75" s="4">
        <f>IFERROR(VLOOKUP($B75,'Datos Adulto'!$G$3:$T$82,9,FALSE),0)</f>
        <v>0</v>
      </c>
      <c r="K75" s="4">
        <f>IFERROR(VLOOKUP($B75,'Datos Adulto'!$G$3:$T$82,10,FALSE),0)</f>
        <v>0</v>
      </c>
      <c r="L75" s="4">
        <f>IFERROR(VLOOKUP($B75,'Datos Adulto'!$G$3:$T$82,11,FALSE),0)</f>
        <v>0</v>
      </c>
      <c r="M75" s="4">
        <f>IFERROR(VLOOKUP($B75,'Datos Adulto'!$G$3:$T$82,12,FALSE),0)</f>
        <v>0</v>
      </c>
      <c r="N75" s="4">
        <f>IFERROR(VLOOKUP($B75,'Datos Adulto'!$G$3:$T$82,13,FALSE),0)</f>
        <v>0</v>
      </c>
      <c r="O75" s="26">
        <f>SUM(C75:N75)</f>
        <v>0</v>
      </c>
    </row>
    <row r="76" spans="1:15" ht="15.75" thickBot="1" x14ac:dyDescent="0.3">
      <c r="A76" s="2" t="s">
        <v>80</v>
      </c>
      <c r="B76" s="2" t="s">
        <v>90</v>
      </c>
      <c r="C76" s="4">
        <f>IFERROR(VLOOKUP($B76,'Datos Adulto'!$G$3:$T$82,2,FALSE),0)</f>
        <v>0</v>
      </c>
      <c r="D76" s="4">
        <f>IFERROR(VLOOKUP($B76,'Datos Adulto'!$G$3:$T$82,3,FALSE),0)</f>
        <v>0</v>
      </c>
      <c r="E76" s="4">
        <f>IFERROR(VLOOKUP($B76,'Datos Adulto'!$G$3:$T$82,4,FALSE),0)</f>
        <v>0</v>
      </c>
      <c r="F76" s="4">
        <f>IFERROR(VLOOKUP($B76,'Datos Adulto'!$G$3:$T$82,5,FALSE),0)</f>
        <v>0</v>
      </c>
      <c r="G76" s="4">
        <f>IFERROR(VLOOKUP($B76,'Datos Adulto'!$G$3:$T$82,6,FALSE),0)</f>
        <v>0</v>
      </c>
      <c r="H76" s="4">
        <f>IFERROR(VLOOKUP($B76,'Datos Adulto'!$G$3:$T$82,7,FALSE),0)</f>
        <v>0</v>
      </c>
      <c r="I76" s="4">
        <f>IFERROR(VLOOKUP($B76,'Datos Adulto'!$G$3:$T$82,8,FALSE),0)</f>
        <v>0</v>
      </c>
      <c r="J76" s="4">
        <f>IFERROR(VLOOKUP($B76,'Datos Adulto'!$G$3:$T$82,9,FALSE),0)</f>
        <v>0</v>
      </c>
      <c r="K76" s="4">
        <f>IFERROR(VLOOKUP($B76,'Datos Adulto'!$G$3:$T$82,10,FALSE),0)</f>
        <v>0</v>
      </c>
      <c r="L76" s="4">
        <f>IFERROR(VLOOKUP($B76,'Datos Adulto'!$G$3:$T$82,11,FALSE),0)</f>
        <v>0</v>
      </c>
      <c r="M76" s="4">
        <f>IFERROR(VLOOKUP($B76,'Datos Adulto'!$G$3:$T$82,12,FALSE),0)</f>
        <v>0</v>
      </c>
      <c r="N76" s="4">
        <f>IFERROR(VLOOKUP($B76,'Datos Adulto'!$G$3:$T$82,13,FALSE),0)</f>
        <v>0</v>
      </c>
      <c r="O76" s="26">
        <f t="shared" si="10"/>
        <v>0</v>
      </c>
    </row>
    <row r="77" spans="1:15" ht="17.25" customHeight="1" thickBot="1" x14ac:dyDescent="0.3">
      <c r="A77" s="51" t="s">
        <v>243</v>
      </c>
      <c r="B77" s="52"/>
      <c r="C77" s="49">
        <f>SUM(C67:C76)</f>
        <v>1</v>
      </c>
      <c r="D77" s="47">
        <f>SUM(D67:D76)</f>
        <v>1</v>
      </c>
      <c r="E77" s="47">
        <f>SUM(E67:E76)</f>
        <v>0</v>
      </c>
      <c r="F77" s="47">
        <f>SUM(F67:F76)</f>
        <v>1</v>
      </c>
      <c r="G77" s="47">
        <f t="shared" ref="G77:O77" si="11">SUM(G67:G76)</f>
        <v>1</v>
      </c>
      <c r="H77" s="47">
        <f t="shared" si="11"/>
        <v>1</v>
      </c>
      <c r="I77" s="47">
        <f t="shared" si="11"/>
        <v>1</v>
      </c>
      <c r="J77" s="47">
        <f t="shared" si="11"/>
        <v>1</v>
      </c>
      <c r="K77" s="47">
        <f t="shared" si="11"/>
        <v>1</v>
      </c>
      <c r="L77" s="47">
        <f t="shared" si="11"/>
        <v>1</v>
      </c>
      <c r="M77" s="47">
        <f t="shared" si="11"/>
        <v>1</v>
      </c>
      <c r="N77" s="48">
        <f>SUM(N67:N76)</f>
        <v>1</v>
      </c>
      <c r="O77" s="27">
        <f t="shared" si="11"/>
        <v>11</v>
      </c>
    </row>
    <row r="78" spans="1:15" x14ac:dyDescent="0.25">
      <c r="A78" s="2" t="s">
        <v>91</v>
      </c>
      <c r="B78" s="2" t="s">
        <v>92</v>
      </c>
      <c r="C78" s="4">
        <f>IFERROR(VLOOKUP($B78,'Datos Adulto'!$G$3:$T$82,2,FALSE),0)</f>
        <v>0</v>
      </c>
      <c r="D78" s="4">
        <f>IFERROR(VLOOKUP($B78,'Datos Adulto'!$G$3:$T$82,3,FALSE),0)</f>
        <v>0</v>
      </c>
      <c r="E78" s="4">
        <f>IFERROR(VLOOKUP($B78,'Datos Adulto'!$G$3:$T$82,4,FALSE),0)</f>
        <v>1</v>
      </c>
      <c r="F78" s="4">
        <f>IFERROR(VLOOKUP($B78,'Datos Adulto'!$G$3:$T$82,5,FALSE),0)</f>
        <v>1</v>
      </c>
      <c r="G78" s="4">
        <f>IFERROR(VLOOKUP($B78,'Datos Adulto'!$G$3:$T$82,6,FALSE),0)</f>
        <v>0</v>
      </c>
      <c r="H78" s="4">
        <f>IFERROR(VLOOKUP($B78,'Datos Adulto'!$G$3:$T$82,7,FALSE),0)</f>
        <v>0</v>
      </c>
      <c r="I78" s="4">
        <f>IFERROR(VLOOKUP($B78,'Datos Adulto'!$G$3:$T$82,8,FALSE),0)</f>
        <v>0</v>
      </c>
      <c r="J78" s="4">
        <f>IFERROR(VLOOKUP($B78,'Datos Adulto'!$G$3:$T$82,9,FALSE),0)</f>
        <v>1</v>
      </c>
      <c r="K78" s="4">
        <f>IFERROR(VLOOKUP($B78,'Datos Adulto'!$G$3:$T$82,10,FALSE),0)</f>
        <v>1</v>
      </c>
      <c r="L78" s="4">
        <f>IFERROR(VLOOKUP($B78,'Datos Adulto'!$G$3:$T$82,11,FALSE),0)</f>
        <v>0</v>
      </c>
      <c r="M78" s="4">
        <f>IFERROR(VLOOKUP($B78,'Datos Adulto'!$G$3:$T$82,12,FALSE),0)</f>
        <v>0</v>
      </c>
      <c r="N78" s="4">
        <f>IFERROR(VLOOKUP($B78,'Datos Adulto'!$G$3:$T$82,13,FALSE),0)</f>
        <v>0</v>
      </c>
      <c r="O78" s="26">
        <f>SUM(C78:N78)</f>
        <v>4</v>
      </c>
    </row>
    <row r="79" spans="1:15" x14ac:dyDescent="0.25">
      <c r="A79" s="2" t="s">
        <v>91</v>
      </c>
      <c r="B79" s="2" t="s">
        <v>93</v>
      </c>
      <c r="C79" s="4">
        <f>IFERROR(VLOOKUP($B79,'Datos Adulto'!$G$3:$T$82,2,FALSE),0)</f>
        <v>0</v>
      </c>
      <c r="D79" s="4">
        <f>IFERROR(VLOOKUP($B79,'Datos Adulto'!$G$3:$T$82,3,FALSE),0)</f>
        <v>0</v>
      </c>
      <c r="E79" s="4">
        <f>IFERROR(VLOOKUP($B79,'Datos Adulto'!$G$3:$T$82,4,FALSE),0)</f>
        <v>0</v>
      </c>
      <c r="F79" s="4">
        <f>IFERROR(VLOOKUP($B79,'Datos Adulto'!$G$3:$T$82,5,FALSE),0)</f>
        <v>0</v>
      </c>
      <c r="G79" s="4">
        <f>IFERROR(VLOOKUP($B79,'Datos Adulto'!$G$3:$T$82,6,FALSE),0)</f>
        <v>0</v>
      </c>
      <c r="H79" s="4">
        <f>IFERROR(VLOOKUP($B79,'Datos Adulto'!$G$3:$T$82,7,FALSE),0)</f>
        <v>0</v>
      </c>
      <c r="I79" s="4">
        <f>IFERROR(VLOOKUP($B79,'Datos Adulto'!$G$3:$T$82,8,FALSE),0)</f>
        <v>0</v>
      </c>
      <c r="J79" s="4">
        <f>IFERROR(VLOOKUP($B79,'Datos Adulto'!$G$3:$T$82,9,FALSE),0)</f>
        <v>0</v>
      </c>
      <c r="K79" s="4">
        <f>IFERROR(VLOOKUP($B79,'Datos Adulto'!$G$3:$T$82,10,FALSE),0)</f>
        <v>0</v>
      </c>
      <c r="L79" s="4">
        <f>IFERROR(VLOOKUP($B79,'Datos Adulto'!$G$3:$T$82,11,FALSE),0)</f>
        <v>0</v>
      </c>
      <c r="M79" s="4">
        <f>IFERROR(VLOOKUP($B79,'Datos Adulto'!$G$3:$T$82,12,FALSE),0)</f>
        <v>0</v>
      </c>
      <c r="N79" s="4">
        <f>IFERROR(VLOOKUP($B79,'Datos Adulto'!$G$3:$T$82,13,FALSE),0)</f>
        <v>0</v>
      </c>
      <c r="O79" s="26">
        <f>SUM(C79:N79)</f>
        <v>0</v>
      </c>
    </row>
    <row r="80" spans="1:15" x14ac:dyDescent="0.25">
      <c r="A80" s="2" t="s">
        <v>91</v>
      </c>
      <c r="B80" s="2" t="s">
        <v>94</v>
      </c>
      <c r="C80" s="4">
        <f>IFERROR(VLOOKUP($B80,'Datos Adulto'!$G$3:$T$82,2,FALSE),0)</f>
        <v>0</v>
      </c>
      <c r="D80" s="4">
        <f>IFERROR(VLOOKUP($B80,'Datos Adulto'!$G$3:$T$82,3,FALSE),0)</f>
        <v>0</v>
      </c>
      <c r="E80" s="4">
        <f>IFERROR(VLOOKUP($B80,'Datos Adulto'!$G$3:$T$82,4,FALSE),0)</f>
        <v>0</v>
      </c>
      <c r="F80" s="4">
        <f>IFERROR(VLOOKUP($B80,'Datos Adulto'!$G$3:$T$82,5,FALSE),0)</f>
        <v>0</v>
      </c>
      <c r="G80" s="4">
        <f>IFERROR(VLOOKUP($B80,'Datos Adulto'!$G$3:$T$82,6,FALSE),0)</f>
        <v>0</v>
      </c>
      <c r="H80" s="4">
        <f>IFERROR(VLOOKUP($B80,'Datos Adulto'!$G$3:$T$82,7,FALSE),0)</f>
        <v>0</v>
      </c>
      <c r="I80" s="4">
        <f>IFERROR(VLOOKUP($B80,'Datos Adulto'!$G$3:$T$82,8,FALSE),0)</f>
        <v>0</v>
      </c>
      <c r="J80" s="4">
        <f>IFERROR(VLOOKUP($B80,'Datos Adulto'!$G$3:$T$82,9,FALSE),0)</f>
        <v>0</v>
      </c>
      <c r="K80" s="4">
        <f>IFERROR(VLOOKUP($B80,'Datos Adulto'!$G$3:$T$82,10,FALSE),0)</f>
        <v>0</v>
      </c>
      <c r="L80" s="4">
        <f>IFERROR(VLOOKUP($B80,'Datos Adulto'!$G$3:$T$82,11,FALSE),0)</f>
        <v>0</v>
      </c>
      <c r="M80" s="4">
        <f>IFERROR(VLOOKUP($B80,'Datos Adulto'!$G$3:$T$82,12,FALSE),0)</f>
        <v>0</v>
      </c>
      <c r="N80" s="4">
        <f>IFERROR(VLOOKUP($B80,'Datos Adulto'!$G$3:$T$82,13,FALSE),0)</f>
        <v>0</v>
      </c>
      <c r="O80" s="26">
        <f>SUM(C80:N80)</f>
        <v>0</v>
      </c>
    </row>
    <row r="81" spans="1:15" x14ac:dyDescent="0.25">
      <c r="A81" s="2" t="s">
        <v>91</v>
      </c>
      <c r="B81" s="2" t="s">
        <v>95</v>
      </c>
      <c r="C81" s="4">
        <f>IFERROR(VLOOKUP($B81,'Datos Adulto'!$G$3:$T$82,2,FALSE),0)</f>
        <v>0</v>
      </c>
      <c r="D81" s="4">
        <f>IFERROR(VLOOKUP($B81,'Datos Adulto'!$G$3:$T$82,3,FALSE),0)</f>
        <v>0</v>
      </c>
      <c r="E81" s="4">
        <f>IFERROR(VLOOKUP($B81,'Datos Adulto'!$G$3:$T$82,4,FALSE),0)</f>
        <v>0</v>
      </c>
      <c r="F81" s="4">
        <f>IFERROR(VLOOKUP($B81,'Datos Adulto'!$G$3:$T$82,5,FALSE),0)</f>
        <v>0</v>
      </c>
      <c r="G81" s="4">
        <f>IFERROR(VLOOKUP($B81,'Datos Adulto'!$G$3:$T$82,6,FALSE),0)</f>
        <v>0</v>
      </c>
      <c r="H81" s="4">
        <f>IFERROR(VLOOKUP($B81,'Datos Adulto'!$G$3:$T$82,7,FALSE),0)</f>
        <v>0</v>
      </c>
      <c r="I81" s="4">
        <f>IFERROR(VLOOKUP($B81,'Datos Adulto'!$G$3:$T$82,8,FALSE),0)</f>
        <v>0</v>
      </c>
      <c r="J81" s="4">
        <f>IFERROR(VLOOKUP($B81,'Datos Adulto'!$G$3:$T$82,9,FALSE),0)</f>
        <v>0</v>
      </c>
      <c r="K81" s="4">
        <f>IFERROR(VLOOKUP($B81,'Datos Adulto'!$G$3:$T$82,10,FALSE),0)</f>
        <v>0</v>
      </c>
      <c r="L81" s="4">
        <f>IFERROR(VLOOKUP($B81,'Datos Adulto'!$G$3:$T$82,11,FALSE),0)</f>
        <v>1</v>
      </c>
      <c r="M81" s="4">
        <f>IFERROR(VLOOKUP($B81,'Datos Adulto'!$G$3:$T$82,12,FALSE),0)</f>
        <v>0</v>
      </c>
      <c r="N81" s="4">
        <f>IFERROR(VLOOKUP($B81,'Datos Adulto'!$G$3:$T$82,13,FALSE),0)</f>
        <v>0</v>
      </c>
      <c r="O81" s="26">
        <f>SUM(C81:N81)</f>
        <v>1</v>
      </c>
    </row>
    <row r="82" spans="1:15" ht="15.75" thickBot="1" x14ac:dyDescent="0.3">
      <c r="A82" s="2" t="s">
        <v>91</v>
      </c>
      <c r="B82" s="2" t="s">
        <v>96</v>
      </c>
      <c r="C82" s="4">
        <f>IFERROR(VLOOKUP($B82,'Datos Adulto'!$G$3:$T$82,2,FALSE),0)</f>
        <v>0</v>
      </c>
      <c r="D82" s="4">
        <f>IFERROR(VLOOKUP($B82,'Datos Adulto'!$G$3:$T$82,3,FALSE),0)</f>
        <v>0</v>
      </c>
      <c r="E82" s="4">
        <f>IFERROR(VLOOKUP($B82,'Datos Adulto'!$G$3:$T$82,4,FALSE),0)</f>
        <v>0</v>
      </c>
      <c r="F82" s="4">
        <f>IFERROR(VLOOKUP($B82,'Datos Adulto'!$G$3:$T$82,5,FALSE),0)</f>
        <v>0</v>
      </c>
      <c r="G82" s="4">
        <f>IFERROR(VLOOKUP($B82,'Datos Adulto'!$G$3:$T$82,6,FALSE),0)</f>
        <v>0</v>
      </c>
      <c r="H82" s="4">
        <f>IFERROR(VLOOKUP($B82,'Datos Adulto'!$G$3:$T$82,7,FALSE),0)</f>
        <v>0</v>
      </c>
      <c r="I82" s="4">
        <f>IFERROR(VLOOKUP($B82,'Datos Adulto'!$G$3:$T$82,8,FALSE),0)</f>
        <v>0</v>
      </c>
      <c r="J82" s="4">
        <f>IFERROR(VLOOKUP($B82,'Datos Adulto'!$G$3:$T$82,9,FALSE),0)</f>
        <v>0</v>
      </c>
      <c r="K82" s="4">
        <f>IFERROR(VLOOKUP($B82,'Datos Adulto'!$G$3:$T$82,10,FALSE),0)</f>
        <v>0</v>
      </c>
      <c r="L82" s="4">
        <f>IFERROR(VLOOKUP($B82,'Datos Adulto'!$G$3:$T$82,11,FALSE),0)</f>
        <v>0</v>
      </c>
      <c r="M82" s="4">
        <f>IFERROR(VLOOKUP($B82,'Datos Adulto'!$G$3:$T$82,12,FALSE),0)</f>
        <v>0</v>
      </c>
      <c r="N82" s="4">
        <f>IFERROR(VLOOKUP($B82,'Datos Adulto'!$G$3:$T$82,13,FALSE),0)</f>
        <v>0</v>
      </c>
      <c r="O82" s="26">
        <f>SUM(C82:N82)</f>
        <v>0</v>
      </c>
    </row>
    <row r="83" spans="1:15" ht="15.75" thickBot="1" x14ac:dyDescent="0.3">
      <c r="A83" s="51" t="s">
        <v>244</v>
      </c>
      <c r="B83" s="52"/>
      <c r="C83" s="49">
        <f>SUM(C78:C82)</f>
        <v>0</v>
      </c>
      <c r="D83" s="47">
        <f>SUM(D78:D82)</f>
        <v>0</v>
      </c>
      <c r="E83" s="47">
        <f>SUM(E78:E82)</f>
        <v>1</v>
      </c>
      <c r="F83" s="47">
        <f>SUM(F78:F82)</f>
        <v>1</v>
      </c>
      <c r="G83" s="47">
        <f t="shared" ref="G83:O83" si="12">SUM(G78:G82)</f>
        <v>0</v>
      </c>
      <c r="H83" s="47">
        <f t="shared" si="12"/>
        <v>0</v>
      </c>
      <c r="I83" s="47">
        <f t="shared" si="12"/>
        <v>0</v>
      </c>
      <c r="J83" s="47">
        <f t="shared" si="12"/>
        <v>1</v>
      </c>
      <c r="K83" s="47">
        <f t="shared" si="12"/>
        <v>1</v>
      </c>
      <c r="L83" s="47">
        <f t="shared" si="12"/>
        <v>1</v>
      </c>
      <c r="M83" s="47">
        <f t="shared" si="12"/>
        <v>0</v>
      </c>
      <c r="N83" s="48">
        <f>SUM(N78:N82)</f>
        <v>0</v>
      </c>
      <c r="O83" s="27">
        <f t="shared" si="12"/>
        <v>5</v>
      </c>
    </row>
    <row r="84" spans="1:15" x14ac:dyDescent="0.25">
      <c r="A84" s="2" t="s">
        <v>97</v>
      </c>
      <c r="B84" s="2" t="s">
        <v>98</v>
      </c>
      <c r="C84" s="4">
        <f>IFERROR(VLOOKUP($B84,'Datos Adulto'!$G$3:$T$82,2,FALSE),0)</f>
        <v>0</v>
      </c>
      <c r="D84" s="4">
        <f>IFERROR(VLOOKUP($B84,'Datos Adulto'!$G$3:$T$82,3,FALSE),0)</f>
        <v>0</v>
      </c>
      <c r="E84" s="4">
        <f>IFERROR(VLOOKUP($B84,'Datos Adulto'!$G$3:$T$82,4,FALSE),0)</f>
        <v>0</v>
      </c>
      <c r="F84" s="4">
        <f>IFERROR(VLOOKUP($B84,'Datos Adulto'!$G$3:$T$82,5,FALSE),0)</f>
        <v>0</v>
      </c>
      <c r="G84" s="4">
        <f>IFERROR(VLOOKUP($B84,'Datos Adulto'!$G$3:$T$82,6,FALSE),0)</f>
        <v>0</v>
      </c>
      <c r="H84" s="4">
        <f>IFERROR(VLOOKUP($B84,'Datos Adulto'!$G$3:$T$82,7,FALSE),0)</f>
        <v>0</v>
      </c>
      <c r="I84" s="4">
        <f>IFERROR(VLOOKUP($B84,'Datos Adulto'!$G$3:$T$82,8,FALSE),0)</f>
        <v>0</v>
      </c>
      <c r="J84" s="4">
        <f>IFERROR(VLOOKUP($B84,'Datos Adulto'!$G$3:$T$82,9,FALSE),0)</f>
        <v>0</v>
      </c>
      <c r="K84" s="4">
        <f>IFERROR(VLOOKUP($B84,'Datos Adulto'!$G$3:$T$82,10,FALSE),0)</f>
        <v>0</v>
      </c>
      <c r="L84" s="4">
        <f>IFERROR(VLOOKUP($B84,'Datos Adulto'!$G$3:$T$82,11,FALSE),0)</f>
        <v>0</v>
      </c>
      <c r="M84" s="4">
        <f>IFERROR(VLOOKUP($B84,'Datos Adulto'!$G$3:$T$82,12,FALSE),0)</f>
        <v>0</v>
      </c>
      <c r="N84" s="4">
        <f>IFERROR(VLOOKUP($B84,'Datos Adulto'!$G$3:$T$82,13,FALSE),0)</f>
        <v>0</v>
      </c>
      <c r="O84" s="26">
        <f t="shared" ref="O84:O93" si="13">SUM(C84:N84)</f>
        <v>0</v>
      </c>
    </row>
    <row r="85" spans="1:15" x14ac:dyDescent="0.25">
      <c r="A85" s="2" t="s">
        <v>97</v>
      </c>
      <c r="B85" s="2" t="s">
        <v>99</v>
      </c>
      <c r="C85" s="4">
        <f>IFERROR(VLOOKUP($B85,'Datos Adulto'!$G$3:$T$82,2,FALSE),0)</f>
        <v>0</v>
      </c>
      <c r="D85" s="4">
        <f>IFERROR(VLOOKUP($B85,'Datos Adulto'!$G$3:$T$82,3,FALSE),0)</f>
        <v>0</v>
      </c>
      <c r="E85" s="4">
        <f>IFERROR(VLOOKUP($B85,'Datos Adulto'!$G$3:$T$82,4,FALSE),0)</f>
        <v>0</v>
      </c>
      <c r="F85" s="4">
        <f>IFERROR(VLOOKUP($B85,'Datos Adulto'!$G$3:$T$82,5,FALSE),0)</f>
        <v>0</v>
      </c>
      <c r="G85" s="4">
        <f>IFERROR(VLOOKUP($B85,'Datos Adulto'!$G$3:$T$82,6,FALSE),0)</f>
        <v>0</v>
      </c>
      <c r="H85" s="4">
        <f>IFERROR(VLOOKUP($B85,'Datos Adulto'!$G$3:$T$82,7,FALSE),0)</f>
        <v>0</v>
      </c>
      <c r="I85" s="4">
        <f>IFERROR(VLOOKUP($B85,'Datos Adulto'!$G$3:$T$82,8,FALSE),0)</f>
        <v>0</v>
      </c>
      <c r="J85" s="4">
        <f>IFERROR(VLOOKUP($B85,'Datos Adulto'!$G$3:$T$82,9,FALSE),0)</f>
        <v>0</v>
      </c>
      <c r="K85" s="4">
        <f>IFERROR(VLOOKUP($B85,'Datos Adulto'!$G$3:$T$82,10,FALSE),0)</f>
        <v>0</v>
      </c>
      <c r="L85" s="4">
        <f>IFERROR(VLOOKUP($B85,'Datos Adulto'!$G$3:$T$82,11,FALSE),0)</f>
        <v>0</v>
      </c>
      <c r="M85" s="4">
        <f>IFERROR(VLOOKUP($B85,'Datos Adulto'!$G$3:$T$82,12,FALSE),0)</f>
        <v>0</v>
      </c>
      <c r="N85" s="4">
        <f>IFERROR(VLOOKUP($B85,'Datos Adulto'!$G$3:$T$82,13,FALSE),0)</f>
        <v>0</v>
      </c>
      <c r="O85" s="26">
        <f t="shared" si="13"/>
        <v>0</v>
      </c>
    </row>
    <row r="86" spans="1:15" x14ac:dyDescent="0.25">
      <c r="A86" s="2" t="s">
        <v>97</v>
      </c>
      <c r="B86" s="2" t="s">
        <v>100</v>
      </c>
      <c r="C86" s="4">
        <f>IFERROR(VLOOKUP($B86,'Datos Adulto'!$G$3:$T$82,2,FALSE),0)</f>
        <v>0</v>
      </c>
      <c r="D86" s="4">
        <f>IFERROR(VLOOKUP($B86,'Datos Adulto'!$G$3:$T$82,3,FALSE),0)</f>
        <v>0</v>
      </c>
      <c r="E86" s="4">
        <f>IFERROR(VLOOKUP($B86,'Datos Adulto'!$G$3:$T$82,4,FALSE),0)</f>
        <v>0</v>
      </c>
      <c r="F86" s="4">
        <f>IFERROR(VLOOKUP($B86,'Datos Adulto'!$G$3:$T$82,5,FALSE),0)</f>
        <v>0</v>
      </c>
      <c r="G86" s="4">
        <f>IFERROR(VLOOKUP($B86,'Datos Adulto'!$G$3:$T$82,6,FALSE),0)</f>
        <v>0</v>
      </c>
      <c r="H86" s="4">
        <f>IFERROR(VLOOKUP($B86,'Datos Adulto'!$G$3:$T$82,7,FALSE),0)</f>
        <v>1</v>
      </c>
      <c r="I86" s="4">
        <f>IFERROR(VLOOKUP($B86,'Datos Adulto'!$G$3:$T$82,8,FALSE),0)</f>
        <v>0</v>
      </c>
      <c r="J86" s="4">
        <f>IFERROR(VLOOKUP($B86,'Datos Adulto'!$G$3:$T$82,9,FALSE),0)</f>
        <v>0</v>
      </c>
      <c r="K86" s="4">
        <f>IFERROR(VLOOKUP($B86,'Datos Adulto'!$G$3:$T$82,10,FALSE),0)</f>
        <v>2</v>
      </c>
      <c r="L86" s="4">
        <f>IFERROR(VLOOKUP($B86,'Datos Adulto'!$G$3:$T$82,11,FALSE),0)</f>
        <v>0</v>
      </c>
      <c r="M86" s="4">
        <f>IFERROR(VLOOKUP($B86,'Datos Adulto'!$G$3:$T$82,12,FALSE),0)</f>
        <v>1</v>
      </c>
      <c r="N86" s="4">
        <f>IFERROR(VLOOKUP($B86,'Datos Adulto'!$G$3:$T$82,13,FALSE),0)</f>
        <v>0</v>
      </c>
      <c r="O86" s="26">
        <f t="shared" si="13"/>
        <v>4</v>
      </c>
    </row>
    <row r="87" spans="1:15" x14ac:dyDescent="0.25">
      <c r="A87" s="2" t="s">
        <v>97</v>
      </c>
      <c r="B87" s="2" t="s">
        <v>101</v>
      </c>
      <c r="C87" s="4">
        <f>IFERROR(VLOOKUP($B87,'Datos Adulto'!$G$3:$T$82,2,FALSE),0)</f>
        <v>0</v>
      </c>
      <c r="D87" s="4">
        <f>IFERROR(VLOOKUP($B87,'Datos Adulto'!$G$3:$T$82,3,FALSE),0)</f>
        <v>0</v>
      </c>
      <c r="E87" s="4">
        <f>IFERROR(VLOOKUP($B87,'Datos Adulto'!$G$3:$T$82,4,FALSE),0)</f>
        <v>0</v>
      </c>
      <c r="F87" s="4">
        <f>IFERROR(VLOOKUP($B87,'Datos Adulto'!$G$3:$T$82,5,FALSE),0)</f>
        <v>1</v>
      </c>
      <c r="G87" s="4">
        <f>IFERROR(VLOOKUP($B87,'Datos Adulto'!$G$3:$T$82,6,FALSE),0)</f>
        <v>0</v>
      </c>
      <c r="H87" s="4">
        <f>IFERROR(VLOOKUP($B87,'Datos Adulto'!$G$3:$T$82,7,FALSE),0)</f>
        <v>0</v>
      </c>
      <c r="I87" s="4">
        <f>IFERROR(VLOOKUP($B87,'Datos Adulto'!$G$3:$T$82,8,FALSE),0)</f>
        <v>0</v>
      </c>
      <c r="J87" s="4">
        <f>IFERROR(VLOOKUP($B87,'Datos Adulto'!$G$3:$T$82,9,FALSE),0)</f>
        <v>0</v>
      </c>
      <c r="K87" s="4">
        <f>IFERROR(VLOOKUP($B87,'Datos Adulto'!$G$3:$T$82,10,FALSE),0)</f>
        <v>0</v>
      </c>
      <c r="L87" s="4">
        <f>IFERROR(VLOOKUP($B87,'Datos Adulto'!$G$3:$T$82,11,FALSE),0)</f>
        <v>0</v>
      </c>
      <c r="M87" s="4">
        <f>IFERROR(VLOOKUP($B87,'Datos Adulto'!$G$3:$T$82,12,FALSE),0)</f>
        <v>0</v>
      </c>
      <c r="N87" s="4">
        <f>IFERROR(VLOOKUP($B87,'Datos Adulto'!$G$3:$T$82,13,FALSE),0)</f>
        <v>0</v>
      </c>
      <c r="O87" s="26">
        <f t="shared" si="13"/>
        <v>1</v>
      </c>
    </row>
    <row r="88" spans="1:15" x14ac:dyDescent="0.25">
      <c r="A88" s="2" t="s">
        <v>97</v>
      </c>
      <c r="B88" s="2" t="s">
        <v>102</v>
      </c>
      <c r="C88" s="4">
        <f>IFERROR(VLOOKUP($B88,'Datos Adulto'!$G$3:$T$82,2,FALSE),0)</f>
        <v>0</v>
      </c>
      <c r="D88" s="4">
        <f>IFERROR(VLOOKUP($B88,'Datos Adulto'!$G$3:$T$82,3,FALSE),0)</f>
        <v>0</v>
      </c>
      <c r="E88" s="4">
        <f>IFERROR(VLOOKUP($B88,'Datos Adulto'!$G$3:$T$82,4,FALSE),0)</f>
        <v>0</v>
      </c>
      <c r="F88" s="4">
        <f>IFERROR(VLOOKUP($B88,'Datos Adulto'!$G$3:$T$82,5,FALSE),0)</f>
        <v>0</v>
      </c>
      <c r="G88" s="4">
        <f>IFERROR(VLOOKUP($B88,'Datos Adulto'!$G$3:$T$82,6,FALSE),0)</f>
        <v>0</v>
      </c>
      <c r="H88" s="4">
        <f>IFERROR(VLOOKUP($B88,'Datos Adulto'!$G$3:$T$82,7,FALSE),0)</f>
        <v>0</v>
      </c>
      <c r="I88" s="4">
        <f>IFERROR(VLOOKUP($B88,'Datos Adulto'!$G$3:$T$82,8,FALSE),0)</f>
        <v>0</v>
      </c>
      <c r="J88" s="4">
        <f>IFERROR(VLOOKUP($B88,'Datos Adulto'!$G$3:$T$82,9,FALSE),0)</f>
        <v>0</v>
      </c>
      <c r="K88" s="4">
        <f>IFERROR(VLOOKUP($B88,'Datos Adulto'!$G$3:$T$82,10,FALSE),0)</f>
        <v>0</v>
      </c>
      <c r="L88" s="4">
        <f>IFERROR(VLOOKUP($B88,'Datos Adulto'!$G$3:$T$82,11,FALSE),0)</f>
        <v>0</v>
      </c>
      <c r="M88" s="4">
        <f>IFERROR(VLOOKUP($B88,'Datos Adulto'!$G$3:$T$82,12,FALSE),0)</f>
        <v>0</v>
      </c>
      <c r="N88" s="4">
        <f>IFERROR(VLOOKUP($B88,'Datos Adulto'!$G$3:$T$82,13,FALSE),0)</f>
        <v>0</v>
      </c>
      <c r="O88" s="26">
        <f t="shared" si="13"/>
        <v>0</v>
      </c>
    </row>
    <row r="89" spans="1:15" x14ac:dyDescent="0.25">
      <c r="A89" s="2" t="s">
        <v>97</v>
      </c>
      <c r="B89" s="2" t="s">
        <v>103</v>
      </c>
      <c r="C89" s="4">
        <f>IFERROR(VLOOKUP($B89,'Datos Adulto'!$G$3:$T$82,2,FALSE),0)</f>
        <v>0</v>
      </c>
      <c r="D89" s="4">
        <f>IFERROR(VLOOKUP($B89,'Datos Adulto'!$G$3:$T$82,3,FALSE),0)</f>
        <v>0</v>
      </c>
      <c r="E89" s="4">
        <f>IFERROR(VLOOKUP($B89,'Datos Adulto'!$G$3:$T$82,4,FALSE),0)</f>
        <v>0</v>
      </c>
      <c r="F89" s="4">
        <f>IFERROR(VLOOKUP($B89,'Datos Adulto'!$G$3:$T$82,5,FALSE),0)</f>
        <v>0</v>
      </c>
      <c r="G89" s="4">
        <f>IFERROR(VLOOKUP($B89,'Datos Adulto'!$G$3:$T$82,6,FALSE),0)</f>
        <v>0</v>
      </c>
      <c r="H89" s="4">
        <f>IFERROR(VLOOKUP($B89,'Datos Adulto'!$G$3:$T$82,7,FALSE),0)</f>
        <v>0</v>
      </c>
      <c r="I89" s="4">
        <f>IFERROR(VLOOKUP($B89,'Datos Adulto'!$G$3:$T$82,8,FALSE),0)</f>
        <v>0</v>
      </c>
      <c r="J89" s="4">
        <f>IFERROR(VLOOKUP($B89,'Datos Adulto'!$G$3:$T$82,9,FALSE),0)</f>
        <v>0</v>
      </c>
      <c r="K89" s="4">
        <f>IFERROR(VLOOKUP($B89,'Datos Adulto'!$G$3:$T$82,10,FALSE),0)</f>
        <v>0</v>
      </c>
      <c r="L89" s="4">
        <f>IFERROR(VLOOKUP($B89,'Datos Adulto'!$G$3:$T$82,11,FALSE),0)</f>
        <v>0</v>
      </c>
      <c r="M89" s="4">
        <f>IFERROR(VLOOKUP($B89,'Datos Adulto'!$G$3:$T$82,12,FALSE),0)</f>
        <v>0</v>
      </c>
      <c r="N89" s="4">
        <f>IFERROR(VLOOKUP($B89,'Datos Adulto'!$G$3:$T$82,13,FALSE),0)</f>
        <v>0</v>
      </c>
      <c r="O89" s="26">
        <f t="shared" si="13"/>
        <v>0</v>
      </c>
    </row>
    <row r="90" spans="1:15" x14ac:dyDescent="0.25">
      <c r="A90" s="2" t="s">
        <v>97</v>
      </c>
      <c r="B90" s="2" t="s">
        <v>104</v>
      </c>
      <c r="C90" s="4">
        <f>IFERROR(VLOOKUP($B90,'Datos Adulto'!$G$3:$T$82,2,FALSE),0)</f>
        <v>0</v>
      </c>
      <c r="D90" s="4">
        <f>IFERROR(VLOOKUP($B90,'Datos Adulto'!$G$3:$T$82,3,FALSE),0)</f>
        <v>0</v>
      </c>
      <c r="E90" s="4">
        <f>IFERROR(VLOOKUP($B90,'Datos Adulto'!$G$3:$T$82,4,FALSE),0)</f>
        <v>0</v>
      </c>
      <c r="F90" s="4">
        <f>IFERROR(VLOOKUP($B90,'Datos Adulto'!$G$3:$T$82,5,FALSE),0)</f>
        <v>0</v>
      </c>
      <c r="G90" s="4">
        <f>IFERROR(VLOOKUP($B90,'Datos Adulto'!$G$3:$T$82,6,FALSE),0)</f>
        <v>0</v>
      </c>
      <c r="H90" s="4">
        <f>IFERROR(VLOOKUP($B90,'Datos Adulto'!$G$3:$T$82,7,FALSE),0)</f>
        <v>0</v>
      </c>
      <c r="I90" s="4">
        <f>IFERROR(VLOOKUP($B90,'Datos Adulto'!$G$3:$T$82,8,FALSE),0)</f>
        <v>0</v>
      </c>
      <c r="J90" s="4">
        <f>IFERROR(VLOOKUP($B90,'Datos Adulto'!$G$3:$T$82,9,FALSE),0)</f>
        <v>0</v>
      </c>
      <c r="K90" s="4">
        <f>IFERROR(VLOOKUP($B90,'Datos Adulto'!$G$3:$T$82,10,FALSE),0)</f>
        <v>0</v>
      </c>
      <c r="L90" s="4">
        <f>IFERROR(VLOOKUP($B90,'Datos Adulto'!$G$3:$T$82,11,FALSE),0)</f>
        <v>0</v>
      </c>
      <c r="M90" s="4">
        <f>IFERROR(VLOOKUP($B90,'Datos Adulto'!$G$3:$T$82,12,FALSE),0)</f>
        <v>0</v>
      </c>
      <c r="N90" s="4">
        <f>IFERROR(VLOOKUP($B90,'Datos Adulto'!$G$3:$T$82,13,FALSE),0)</f>
        <v>0</v>
      </c>
      <c r="O90" s="26">
        <f t="shared" si="13"/>
        <v>0</v>
      </c>
    </row>
    <row r="91" spans="1:15" x14ac:dyDescent="0.25">
      <c r="A91" s="2" t="s">
        <v>97</v>
      </c>
      <c r="B91" s="2" t="s">
        <v>105</v>
      </c>
      <c r="C91" s="4">
        <f>IFERROR(VLOOKUP($B91,'Datos Adulto'!$G$3:$T$82,2,FALSE),0)</f>
        <v>0</v>
      </c>
      <c r="D91" s="4">
        <f>IFERROR(VLOOKUP($B91,'Datos Adulto'!$G$3:$T$82,3,FALSE),0)</f>
        <v>0</v>
      </c>
      <c r="E91" s="4">
        <f>IFERROR(VLOOKUP($B91,'Datos Adulto'!$G$3:$T$82,4,FALSE),0)</f>
        <v>0</v>
      </c>
      <c r="F91" s="4">
        <f>IFERROR(VLOOKUP($B91,'Datos Adulto'!$G$3:$T$82,5,FALSE),0)</f>
        <v>0</v>
      </c>
      <c r="G91" s="4">
        <f>IFERROR(VLOOKUP($B91,'Datos Adulto'!$G$3:$T$82,6,FALSE),0)</f>
        <v>0</v>
      </c>
      <c r="H91" s="4">
        <f>IFERROR(VLOOKUP($B91,'Datos Adulto'!$G$3:$T$82,7,FALSE),0)</f>
        <v>0</v>
      </c>
      <c r="I91" s="4">
        <f>IFERROR(VLOOKUP($B91,'Datos Adulto'!$G$3:$T$82,8,FALSE),0)</f>
        <v>0</v>
      </c>
      <c r="J91" s="4">
        <f>IFERROR(VLOOKUP($B91,'Datos Adulto'!$G$3:$T$82,9,FALSE),0)</f>
        <v>0</v>
      </c>
      <c r="K91" s="4">
        <f>IFERROR(VLOOKUP($B91,'Datos Adulto'!$G$3:$T$82,10,FALSE),0)</f>
        <v>0</v>
      </c>
      <c r="L91" s="4">
        <f>IFERROR(VLOOKUP($B91,'Datos Adulto'!$G$3:$T$82,11,FALSE),0)</f>
        <v>0</v>
      </c>
      <c r="M91" s="4">
        <f>IFERROR(VLOOKUP($B91,'Datos Adulto'!$G$3:$T$82,12,FALSE),0)</f>
        <v>0</v>
      </c>
      <c r="N91" s="4">
        <f>IFERROR(VLOOKUP($B91,'Datos Adulto'!$G$3:$T$82,13,FALSE),0)</f>
        <v>0</v>
      </c>
      <c r="O91" s="26">
        <f t="shared" si="13"/>
        <v>0</v>
      </c>
    </row>
    <row r="92" spans="1:15" x14ac:dyDescent="0.25">
      <c r="A92" s="2" t="s">
        <v>97</v>
      </c>
      <c r="B92" s="2" t="s">
        <v>106</v>
      </c>
      <c r="C92" s="4">
        <f>IFERROR(VLOOKUP($B92,'Datos Adulto'!$G$3:$T$82,2,FALSE),0)</f>
        <v>0</v>
      </c>
      <c r="D92" s="4">
        <f>IFERROR(VLOOKUP($B92,'Datos Adulto'!$G$3:$T$82,3,FALSE),0)</f>
        <v>0</v>
      </c>
      <c r="E92" s="4">
        <f>IFERROR(VLOOKUP($B92,'Datos Adulto'!$G$3:$T$82,4,FALSE),0)</f>
        <v>0</v>
      </c>
      <c r="F92" s="4">
        <f>IFERROR(VLOOKUP($B92,'Datos Adulto'!$G$3:$T$82,5,FALSE),0)</f>
        <v>0</v>
      </c>
      <c r="G92" s="4">
        <f>IFERROR(VLOOKUP($B92,'Datos Adulto'!$G$3:$T$82,6,FALSE),0)</f>
        <v>0</v>
      </c>
      <c r="H92" s="4">
        <f>IFERROR(VLOOKUP($B92,'Datos Adulto'!$G$3:$T$82,7,FALSE),0)</f>
        <v>0</v>
      </c>
      <c r="I92" s="4">
        <f>IFERROR(VLOOKUP($B92,'Datos Adulto'!$G$3:$T$82,8,FALSE),0)</f>
        <v>0</v>
      </c>
      <c r="J92" s="4">
        <f>IFERROR(VLOOKUP($B92,'Datos Adulto'!$G$3:$T$82,9,FALSE),0)</f>
        <v>0</v>
      </c>
      <c r="K92" s="4">
        <f>IFERROR(VLOOKUP($B92,'Datos Adulto'!$G$3:$T$82,10,FALSE),0)</f>
        <v>0</v>
      </c>
      <c r="L92" s="4">
        <f>IFERROR(VLOOKUP($B92,'Datos Adulto'!$G$3:$T$82,11,FALSE),0)</f>
        <v>0</v>
      </c>
      <c r="M92" s="4">
        <f>IFERROR(VLOOKUP($B92,'Datos Adulto'!$G$3:$T$82,12,FALSE),0)</f>
        <v>0</v>
      </c>
      <c r="N92" s="4">
        <f>IFERROR(VLOOKUP($B92,'Datos Adulto'!$G$3:$T$82,13,FALSE),0)</f>
        <v>0</v>
      </c>
      <c r="O92" s="26">
        <f t="shared" si="13"/>
        <v>0</v>
      </c>
    </row>
    <row r="93" spans="1:15" ht="15.75" thickBot="1" x14ac:dyDescent="0.3">
      <c r="A93" s="2" t="s">
        <v>97</v>
      </c>
      <c r="B93" s="2" t="s">
        <v>107</v>
      </c>
      <c r="C93" s="4">
        <f>IFERROR(VLOOKUP($B93,'Datos Adulto'!$G$3:$T$82,2,FALSE),0)</f>
        <v>0</v>
      </c>
      <c r="D93" s="4">
        <f>IFERROR(VLOOKUP($B93,'Datos Adulto'!$G$3:$T$82,3,FALSE),0)</f>
        <v>0</v>
      </c>
      <c r="E93" s="4">
        <f>IFERROR(VLOOKUP($B93,'Datos Adulto'!$G$3:$T$82,4,FALSE),0)</f>
        <v>0</v>
      </c>
      <c r="F93" s="4">
        <f>IFERROR(VLOOKUP($B93,'Datos Adulto'!$G$3:$T$82,5,FALSE),0)</f>
        <v>0</v>
      </c>
      <c r="G93" s="4">
        <f>IFERROR(VLOOKUP($B93,'Datos Adulto'!$G$3:$T$82,6,FALSE),0)</f>
        <v>0</v>
      </c>
      <c r="H93" s="4">
        <f>IFERROR(VLOOKUP($B93,'Datos Adulto'!$G$3:$T$82,7,FALSE),0)</f>
        <v>0</v>
      </c>
      <c r="I93" s="4">
        <f>IFERROR(VLOOKUP($B93,'Datos Adulto'!$G$3:$T$82,8,FALSE),0)</f>
        <v>0</v>
      </c>
      <c r="J93" s="4">
        <f>IFERROR(VLOOKUP($B93,'Datos Adulto'!$G$3:$T$82,9,FALSE),0)</f>
        <v>0</v>
      </c>
      <c r="K93" s="4">
        <f>IFERROR(VLOOKUP($B93,'Datos Adulto'!$G$3:$T$82,10,FALSE),0)</f>
        <v>0</v>
      </c>
      <c r="L93" s="4">
        <f>IFERROR(VLOOKUP($B93,'Datos Adulto'!$G$3:$T$82,11,FALSE),0)</f>
        <v>0</v>
      </c>
      <c r="M93" s="4">
        <f>IFERROR(VLOOKUP($B93,'Datos Adulto'!$G$3:$T$82,12,FALSE),0)</f>
        <v>0</v>
      </c>
      <c r="N93" s="4">
        <f>IFERROR(VLOOKUP($B93,'Datos Adulto'!$G$3:$T$82,13,FALSE),0)</f>
        <v>0</v>
      </c>
      <c r="O93" s="26">
        <f t="shared" si="13"/>
        <v>0</v>
      </c>
    </row>
    <row r="94" spans="1:15" ht="15.75" thickBot="1" x14ac:dyDescent="0.3">
      <c r="A94" s="51" t="s">
        <v>245</v>
      </c>
      <c r="B94" s="52"/>
      <c r="C94" s="49">
        <f>SUM(C84:C93)</f>
        <v>0</v>
      </c>
      <c r="D94" s="47">
        <f>SUM(D84:D93)</f>
        <v>0</v>
      </c>
      <c r="E94" s="47">
        <f>SUM(E84:E93)</f>
        <v>0</v>
      </c>
      <c r="F94" s="47">
        <f>SUM(F84:F93)</f>
        <v>1</v>
      </c>
      <c r="G94" s="47">
        <f t="shared" ref="G94:O94" si="14">SUM(G84:G93)</f>
        <v>0</v>
      </c>
      <c r="H94" s="47">
        <f t="shared" si="14"/>
        <v>1</v>
      </c>
      <c r="I94" s="47">
        <f t="shared" si="14"/>
        <v>0</v>
      </c>
      <c r="J94" s="47">
        <f t="shared" si="14"/>
        <v>0</v>
      </c>
      <c r="K94" s="47">
        <f t="shared" si="14"/>
        <v>2</v>
      </c>
      <c r="L94" s="47">
        <f t="shared" si="14"/>
        <v>0</v>
      </c>
      <c r="M94" s="47">
        <f t="shared" si="14"/>
        <v>1</v>
      </c>
      <c r="N94" s="48">
        <f t="shared" si="14"/>
        <v>0</v>
      </c>
      <c r="O94" s="31">
        <f t="shared" si="14"/>
        <v>5</v>
      </c>
    </row>
    <row r="95" spans="1:15" x14ac:dyDescent="0.25">
      <c r="A95" s="2" t="s">
        <v>108</v>
      </c>
      <c r="B95" s="2" t="s">
        <v>109</v>
      </c>
      <c r="C95" s="4">
        <f>IFERROR(VLOOKUP($B95,'Datos Adulto'!$G$3:$T$82,2,FALSE),0)</f>
        <v>1</v>
      </c>
      <c r="D95" s="4">
        <f>IFERROR(VLOOKUP($B95,'Datos Adulto'!$G$3:$T$82,3,FALSE),0)</f>
        <v>0</v>
      </c>
      <c r="E95" s="4">
        <f>IFERROR(VLOOKUP($B95,'Datos Adulto'!$G$3:$T$82,4,FALSE),0)</f>
        <v>3</v>
      </c>
      <c r="F95" s="4">
        <f>IFERROR(VLOOKUP($B95,'Datos Adulto'!$G$3:$T$82,5,FALSE),0)</f>
        <v>0</v>
      </c>
      <c r="G95" s="4">
        <f>IFERROR(VLOOKUP($B95,'Datos Adulto'!$G$3:$T$82,6,FALSE),0)</f>
        <v>0</v>
      </c>
      <c r="H95" s="4">
        <f>IFERROR(VLOOKUP($B95,'Datos Adulto'!$G$3:$T$82,7,FALSE),0)</f>
        <v>0</v>
      </c>
      <c r="I95" s="4">
        <f>IFERROR(VLOOKUP($B95,'Datos Adulto'!$G$3:$T$82,8,FALSE),0)</f>
        <v>1</v>
      </c>
      <c r="J95" s="4">
        <f>IFERROR(VLOOKUP($B95,'Datos Adulto'!$G$3:$T$82,9,FALSE),0)</f>
        <v>0</v>
      </c>
      <c r="K95" s="4">
        <f>IFERROR(VLOOKUP($B95,'Datos Adulto'!$G$3:$T$82,10,FALSE),0)</f>
        <v>0</v>
      </c>
      <c r="L95" s="4">
        <f>IFERROR(VLOOKUP($B95,'Datos Adulto'!$G$3:$T$82,11,FALSE),0)</f>
        <v>0</v>
      </c>
      <c r="M95" s="4">
        <f>IFERROR(VLOOKUP($B95,'Datos Adulto'!$G$3:$T$82,12,FALSE),0)</f>
        <v>0</v>
      </c>
      <c r="N95" s="4">
        <f>IFERROR(VLOOKUP($B95,'Datos Adulto'!$G$3:$T$82,13,FALSE),0)</f>
        <v>0</v>
      </c>
      <c r="O95" s="26">
        <f t="shared" ref="O95:O113" si="15">SUM(C95:N95)</f>
        <v>5</v>
      </c>
    </row>
    <row r="96" spans="1:15" x14ac:dyDescent="0.25">
      <c r="A96" s="2" t="s">
        <v>108</v>
      </c>
      <c r="B96" s="2" t="s">
        <v>110</v>
      </c>
      <c r="C96" s="4">
        <f>IFERROR(VLOOKUP($B96,'Datos Adulto'!$G$3:$T$82,2,FALSE),0)</f>
        <v>1</v>
      </c>
      <c r="D96" s="4">
        <f>IFERROR(VLOOKUP($B96,'Datos Adulto'!$G$3:$T$82,3,FALSE),0)</f>
        <v>1</v>
      </c>
      <c r="E96" s="4">
        <f>IFERROR(VLOOKUP($B96,'Datos Adulto'!$G$3:$T$82,4,FALSE),0)</f>
        <v>1</v>
      </c>
      <c r="F96" s="4">
        <f>IFERROR(VLOOKUP($B96,'Datos Adulto'!$G$3:$T$82,5,FALSE),0)</f>
        <v>1</v>
      </c>
      <c r="G96" s="4">
        <f>IFERROR(VLOOKUP($B96,'Datos Adulto'!$G$3:$T$82,6,FALSE),0)</f>
        <v>1</v>
      </c>
      <c r="H96" s="4">
        <f>IFERROR(VLOOKUP($B96,'Datos Adulto'!$G$3:$T$82,7,FALSE),0)</f>
        <v>1</v>
      </c>
      <c r="I96" s="4">
        <f>IFERROR(VLOOKUP($B96,'Datos Adulto'!$G$3:$T$82,8,FALSE),0)</f>
        <v>1</v>
      </c>
      <c r="J96" s="4">
        <f>IFERROR(VLOOKUP($B96,'Datos Adulto'!$G$3:$T$82,9,FALSE),0)</f>
        <v>1</v>
      </c>
      <c r="K96" s="4">
        <f>IFERROR(VLOOKUP($B96,'Datos Adulto'!$G$3:$T$82,10,FALSE),0)</f>
        <v>1</v>
      </c>
      <c r="L96" s="4">
        <f>IFERROR(VLOOKUP($B96,'Datos Adulto'!$G$3:$T$82,11,FALSE),0)</f>
        <v>0</v>
      </c>
      <c r="M96" s="4">
        <f>IFERROR(VLOOKUP($B96,'Datos Adulto'!$G$3:$T$82,12,FALSE),0)</f>
        <v>1</v>
      </c>
      <c r="N96" s="4">
        <f>IFERROR(VLOOKUP($B96,'Datos Adulto'!$G$3:$T$82,13,FALSE),0)</f>
        <v>1</v>
      </c>
      <c r="O96" s="26">
        <f t="shared" si="15"/>
        <v>11</v>
      </c>
    </row>
    <row r="97" spans="1:15" x14ac:dyDescent="0.25">
      <c r="A97" s="2" t="s">
        <v>108</v>
      </c>
      <c r="B97" s="2" t="s">
        <v>111</v>
      </c>
      <c r="C97" s="4">
        <f>IFERROR(VLOOKUP($B97,'Datos Adulto'!$G$3:$T$82,2,FALSE),0)</f>
        <v>0</v>
      </c>
      <c r="D97" s="4">
        <f>IFERROR(VLOOKUP($B97,'Datos Adulto'!$G$3:$T$82,3,FALSE),0)</f>
        <v>0</v>
      </c>
      <c r="E97" s="4">
        <f>IFERROR(VLOOKUP($B97,'Datos Adulto'!$G$3:$T$82,4,FALSE),0)</f>
        <v>2</v>
      </c>
      <c r="F97" s="4">
        <f>IFERROR(VLOOKUP($B97,'Datos Adulto'!$G$3:$T$82,5,FALSE),0)</f>
        <v>0</v>
      </c>
      <c r="G97" s="4">
        <f>IFERROR(VLOOKUP($B97,'Datos Adulto'!$G$3:$T$82,6,FALSE),0)</f>
        <v>0</v>
      </c>
      <c r="H97" s="4">
        <f>IFERROR(VLOOKUP($B97,'Datos Adulto'!$G$3:$T$82,7,FALSE),0)</f>
        <v>1</v>
      </c>
      <c r="I97" s="4">
        <f>IFERROR(VLOOKUP($B97,'Datos Adulto'!$G$3:$T$82,8,FALSE),0)</f>
        <v>0</v>
      </c>
      <c r="J97" s="4">
        <f>IFERROR(VLOOKUP($B97,'Datos Adulto'!$G$3:$T$82,9,FALSE),0)</f>
        <v>1</v>
      </c>
      <c r="K97" s="4">
        <f>IFERROR(VLOOKUP($B97,'Datos Adulto'!$G$3:$T$82,10,FALSE),0)</f>
        <v>0</v>
      </c>
      <c r="L97" s="4">
        <f>IFERROR(VLOOKUP($B97,'Datos Adulto'!$G$3:$T$82,11,FALSE),0)</f>
        <v>1</v>
      </c>
      <c r="M97" s="4">
        <f>IFERROR(VLOOKUP($B97,'Datos Adulto'!$G$3:$T$82,12,FALSE),0)</f>
        <v>0</v>
      </c>
      <c r="N97" s="4">
        <f>IFERROR(VLOOKUP($B97,'Datos Adulto'!$G$3:$T$82,13,FALSE),0)</f>
        <v>1</v>
      </c>
      <c r="O97" s="26">
        <f t="shared" si="15"/>
        <v>6</v>
      </c>
    </row>
    <row r="98" spans="1:15" x14ac:dyDescent="0.25">
      <c r="A98" s="2" t="s">
        <v>108</v>
      </c>
      <c r="B98" s="2" t="s">
        <v>112</v>
      </c>
      <c r="C98" s="4">
        <f>IFERROR(VLOOKUP($B98,'Datos Adulto'!$G$3:$T$82,2,FALSE),0)</f>
        <v>1</v>
      </c>
      <c r="D98" s="4">
        <f>IFERROR(VLOOKUP($B98,'Datos Adulto'!$G$3:$T$82,3,FALSE),0)</f>
        <v>1</v>
      </c>
      <c r="E98" s="4">
        <f>IFERROR(VLOOKUP($B98,'Datos Adulto'!$G$3:$T$82,4,FALSE),0)</f>
        <v>1</v>
      </c>
      <c r="F98" s="4">
        <f>IFERROR(VLOOKUP($B98,'Datos Adulto'!$G$3:$T$82,5,FALSE),0)</f>
        <v>1</v>
      </c>
      <c r="G98" s="4">
        <f>IFERROR(VLOOKUP($B98,'Datos Adulto'!$G$3:$T$82,6,FALSE),0)</f>
        <v>1</v>
      </c>
      <c r="H98" s="4">
        <f>IFERROR(VLOOKUP($B98,'Datos Adulto'!$G$3:$T$82,7,FALSE),0)</f>
        <v>1</v>
      </c>
      <c r="I98" s="4">
        <f>IFERROR(VLOOKUP($B98,'Datos Adulto'!$G$3:$T$82,8,FALSE),0)</f>
        <v>1</v>
      </c>
      <c r="J98" s="4">
        <f>IFERROR(VLOOKUP($B98,'Datos Adulto'!$G$3:$T$82,9,FALSE),0)</f>
        <v>0</v>
      </c>
      <c r="K98" s="4">
        <f>IFERROR(VLOOKUP($B98,'Datos Adulto'!$G$3:$T$82,10,FALSE),0)</f>
        <v>1</v>
      </c>
      <c r="L98" s="4">
        <f>IFERROR(VLOOKUP($B98,'Datos Adulto'!$G$3:$T$82,11,FALSE),0)</f>
        <v>1</v>
      </c>
      <c r="M98" s="4">
        <f>IFERROR(VLOOKUP($B98,'Datos Adulto'!$G$3:$T$82,12,FALSE),0)</f>
        <v>0</v>
      </c>
      <c r="N98" s="4">
        <f>IFERROR(VLOOKUP($B98,'Datos Adulto'!$G$3:$T$82,13,FALSE),0)</f>
        <v>1</v>
      </c>
      <c r="O98" s="26">
        <f t="shared" si="15"/>
        <v>10</v>
      </c>
    </row>
    <row r="99" spans="1:15" x14ac:dyDescent="0.25">
      <c r="A99" s="2" t="s">
        <v>108</v>
      </c>
      <c r="B99" s="2" t="s">
        <v>113</v>
      </c>
      <c r="C99" s="4">
        <f>IFERROR(VLOOKUP($B99,'Datos Adulto'!$G$3:$T$82,2,FALSE),0)</f>
        <v>0</v>
      </c>
      <c r="D99" s="4">
        <f>IFERROR(VLOOKUP($B99,'Datos Adulto'!$G$3:$T$82,3,FALSE),0)</f>
        <v>0</v>
      </c>
      <c r="E99" s="4">
        <f>IFERROR(VLOOKUP($B99,'Datos Adulto'!$G$3:$T$82,4,FALSE),0)</f>
        <v>0</v>
      </c>
      <c r="F99" s="4">
        <f>IFERROR(VLOOKUP($B99,'Datos Adulto'!$G$3:$T$82,5,FALSE),0)</f>
        <v>0</v>
      </c>
      <c r="G99" s="4">
        <f>IFERROR(VLOOKUP($B99,'Datos Adulto'!$G$3:$T$82,6,FALSE),0)</f>
        <v>0</v>
      </c>
      <c r="H99" s="4">
        <f>IFERROR(VLOOKUP($B99,'Datos Adulto'!$G$3:$T$82,7,FALSE),0)</f>
        <v>0</v>
      </c>
      <c r="I99" s="4">
        <f>IFERROR(VLOOKUP($B99,'Datos Adulto'!$G$3:$T$82,8,FALSE),0)</f>
        <v>0</v>
      </c>
      <c r="J99" s="4">
        <f>IFERROR(VLOOKUP($B99,'Datos Adulto'!$G$3:$T$82,9,FALSE),0)</f>
        <v>0</v>
      </c>
      <c r="K99" s="4">
        <f>IFERROR(VLOOKUP($B99,'Datos Adulto'!$G$3:$T$82,10,FALSE),0)</f>
        <v>0</v>
      </c>
      <c r="L99" s="4">
        <f>IFERROR(VLOOKUP($B99,'Datos Adulto'!$G$3:$T$82,11,FALSE),0)</f>
        <v>0</v>
      </c>
      <c r="M99" s="4">
        <f>IFERROR(VLOOKUP($B99,'Datos Adulto'!$G$3:$T$82,12,FALSE),0)</f>
        <v>0</v>
      </c>
      <c r="N99" s="4">
        <f>IFERROR(VLOOKUP($B99,'Datos Adulto'!$G$3:$T$82,13,FALSE),0)</f>
        <v>0</v>
      </c>
      <c r="O99" s="26">
        <f t="shared" si="15"/>
        <v>0</v>
      </c>
    </row>
    <row r="100" spans="1:15" x14ac:dyDescent="0.25">
      <c r="A100" s="2" t="s">
        <v>108</v>
      </c>
      <c r="B100" s="2" t="s">
        <v>114</v>
      </c>
      <c r="C100" s="4">
        <f>IFERROR(VLOOKUP($B100,'Datos Adulto'!$G$3:$T$82,2,FALSE),0)</f>
        <v>0</v>
      </c>
      <c r="D100" s="4">
        <f>IFERROR(VLOOKUP($B100,'Datos Adulto'!$G$3:$T$82,3,FALSE),0)</f>
        <v>0</v>
      </c>
      <c r="E100" s="4">
        <f>IFERROR(VLOOKUP($B100,'Datos Adulto'!$G$3:$T$82,4,FALSE),0)</f>
        <v>0</v>
      </c>
      <c r="F100" s="4">
        <f>IFERROR(VLOOKUP($B100,'Datos Adulto'!$G$3:$T$82,5,FALSE),0)</f>
        <v>0</v>
      </c>
      <c r="G100" s="4">
        <f>IFERROR(VLOOKUP($B100,'Datos Adulto'!$G$3:$T$82,6,FALSE),0)</f>
        <v>0</v>
      </c>
      <c r="H100" s="4">
        <f>IFERROR(VLOOKUP($B100,'Datos Adulto'!$G$3:$T$82,7,FALSE),0)</f>
        <v>0</v>
      </c>
      <c r="I100" s="4">
        <f>IFERROR(VLOOKUP($B100,'Datos Adulto'!$G$3:$T$82,8,FALSE),0)</f>
        <v>0</v>
      </c>
      <c r="J100" s="4">
        <f>IFERROR(VLOOKUP($B100,'Datos Adulto'!$G$3:$T$82,9,FALSE),0)</f>
        <v>0</v>
      </c>
      <c r="K100" s="4">
        <f>IFERROR(VLOOKUP($B100,'Datos Adulto'!$G$3:$T$82,10,FALSE),0)</f>
        <v>0</v>
      </c>
      <c r="L100" s="4">
        <f>IFERROR(VLOOKUP($B100,'Datos Adulto'!$G$3:$T$82,11,FALSE),0)</f>
        <v>0</v>
      </c>
      <c r="M100" s="4">
        <f>IFERROR(VLOOKUP($B100,'Datos Adulto'!$G$3:$T$82,12,FALSE),0)</f>
        <v>0</v>
      </c>
      <c r="N100" s="4">
        <f>IFERROR(VLOOKUP($B100,'Datos Adulto'!$G$3:$T$82,13,FALSE),0)</f>
        <v>0</v>
      </c>
      <c r="O100" s="26">
        <f t="shared" si="15"/>
        <v>0</v>
      </c>
    </row>
    <row r="101" spans="1:15" x14ac:dyDescent="0.25">
      <c r="A101" s="2" t="s">
        <v>108</v>
      </c>
      <c r="B101" s="2" t="s">
        <v>115</v>
      </c>
      <c r="C101" s="4">
        <f>IFERROR(VLOOKUP($B101,'Datos Adulto'!$G$3:$T$82,2,FALSE),0)</f>
        <v>0</v>
      </c>
      <c r="D101" s="4">
        <f>IFERROR(VLOOKUP($B101,'Datos Adulto'!$G$3:$T$82,3,FALSE),0)</f>
        <v>0</v>
      </c>
      <c r="E101" s="4">
        <f>IFERROR(VLOOKUP($B101,'Datos Adulto'!$G$3:$T$82,4,FALSE),0)</f>
        <v>0</v>
      </c>
      <c r="F101" s="4">
        <f>IFERROR(VLOOKUP($B101,'Datos Adulto'!$G$3:$T$82,5,FALSE),0)</f>
        <v>0</v>
      </c>
      <c r="G101" s="4">
        <f>IFERROR(VLOOKUP($B101,'Datos Adulto'!$G$3:$T$82,6,FALSE),0)</f>
        <v>0</v>
      </c>
      <c r="H101" s="4">
        <f>IFERROR(VLOOKUP($B101,'Datos Adulto'!$G$3:$T$82,7,FALSE),0)</f>
        <v>0</v>
      </c>
      <c r="I101" s="4">
        <f>IFERROR(VLOOKUP($B101,'Datos Adulto'!$G$3:$T$82,8,FALSE),0)</f>
        <v>0</v>
      </c>
      <c r="J101" s="4">
        <f>IFERROR(VLOOKUP($B101,'Datos Adulto'!$G$3:$T$82,9,FALSE),0)</f>
        <v>0</v>
      </c>
      <c r="K101" s="4">
        <f>IFERROR(VLOOKUP($B101,'Datos Adulto'!$G$3:$T$82,10,FALSE),0)</f>
        <v>0</v>
      </c>
      <c r="L101" s="4">
        <f>IFERROR(VLOOKUP($B101,'Datos Adulto'!$G$3:$T$82,11,FALSE),0)</f>
        <v>0</v>
      </c>
      <c r="M101" s="4">
        <f>IFERROR(VLOOKUP($B101,'Datos Adulto'!$G$3:$T$82,12,FALSE),0)</f>
        <v>0</v>
      </c>
      <c r="N101" s="4">
        <f>IFERROR(VLOOKUP($B101,'Datos Adulto'!$G$3:$T$82,13,FALSE),0)</f>
        <v>0</v>
      </c>
      <c r="O101" s="26">
        <f t="shared" si="15"/>
        <v>0</v>
      </c>
    </row>
    <row r="102" spans="1:15" x14ac:dyDescent="0.25">
      <c r="A102" s="2" t="s">
        <v>108</v>
      </c>
      <c r="B102" s="2" t="s">
        <v>116</v>
      </c>
      <c r="C102" s="4">
        <f>IFERROR(VLOOKUP($B102,'Datos Adulto'!$G$3:$T$82,2,FALSE),0)</f>
        <v>0</v>
      </c>
      <c r="D102" s="4">
        <f>IFERROR(VLOOKUP($B102,'Datos Adulto'!$G$3:$T$82,3,FALSE),0)</f>
        <v>0</v>
      </c>
      <c r="E102" s="4">
        <f>IFERROR(VLOOKUP($B102,'Datos Adulto'!$G$3:$T$82,4,FALSE),0)</f>
        <v>0</v>
      </c>
      <c r="F102" s="4">
        <f>IFERROR(VLOOKUP($B102,'Datos Adulto'!$G$3:$T$82,5,FALSE),0)</f>
        <v>0</v>
      </c>
      <c r="G102" s="4">
        <f>IFERROR(VLOOKUP($B102,'Datos Adulto'!$G$3:$T$82,6,FALSE),0)</f>
        <v>0</v>
      </c>
      <c r="H102" s="4">
        <f>IFERROR(VLOOKUP($B102,'Datos Adulto'!$G$3:$T$82,7,FALSE),0)</f>
        <v>0</v>
      </c>
      <c r="I102" s="4">
        <f>IFERROR(VLOOKUP($B102,'Datos Adulto'!$G$3:$T$82,8,FALSE),0)</f>
        <v>0</v>
      </c>
      <c r="J102" s="4">
        <f>IFERROR(VLOOKUP($B102,'Datos Adulto'!$G$3:$T$82,9,FALSE),0)</f>
        <v>0</v>
      </c>
      <c r="K102" s="4">
        <f>IFERROR(VLOOKUP($B102,'Datos Adulto'!$G$3:$T$82,10,FALSE),0)</f>
        <v>0</v>
      </c>
      <c r="L102" s="4">
        <f>IFERROR(VLOOKUP($B102,'Datos Adulto'!$G$3:$T$82,11,FALSE),0)</f>
        <v>0</v>
      </c>
      <c r="M102" s="4">
        <f>IFERROR(VLOOKUP($B102,'Datos Adulto'!$G$3:$T$82,12,FALSE),0)</f>
        <v>0</v>
      </c>
      <c r="N102" s="4">
        <f>IFERROR(VLOOKUP($B102,'Datos Adulto'!$G$3:$T$82,13,FALSE),0)</f>
        <v>0</v>
      </c>
      <c r="O102" s="26">
        <f t="shared" si="15"/>
        <v>0</v>
      </c>
    </row>
    <row r="103" spans="1:15" x14ac:dyDescent="0.25">
      <c r="A103" s="2" t="s">
        <v>108</v>
      </c>
      <c r="B103" s="2" t="s">
        <v>117</v>
      </c>
      <c r="C103" s="4">
        <f>IFERROR(VLOOKUP($B103,'Datos Adulto'!$G$3:$T$82,2,FALSE),0)</f>
        <v>0</v>
      </c>
      <c r="D103" s="4">
        <f>IFERROR(VLOOKUP($B103,'Datos Adulto'!$G$3:$T$82,3,FALSE),0)</f>
        <v>0</v>
      </c>
      <c r="E103" s="4">
        <f>IFERROR(VLOOKUP($B103,'Datos Adulto'!$G$3:$T$82,4,FALSE),0)</f>
        <v>0</v>
      </c>
      <c r="F103" s="4">
        <f>IFERROR(VLOOKUP($B103,'Datos Adulto'!$G$3:$T$82,5,FALSE),0)</f>
        <v>0</v>
      </c>
      <c r="G103" s="4">
        <f>IFERROR(VLOOKUP($B103,'Datos Adulto'!$G$3:$T$82,6,FALSE),0)</f>
        <v>0</v>
      </c>
      <c r="H103" s="4">
        <f>IFERROR(VLOOKUP($B103,'Datos Adulto'!$G$3:$T$82,7,FALSE),0)</f>
        <v>0</v>
      </c>
      <c r="I103" s="4">
        <f>IFERROR(VLOOKUP($B103,'Datos Adulto'!$G$3:$T$82,8,FALSE),0)</f>
        <v>0</v>
      </c>
      <c r="J103" s="4">
        <f>IFERROR(VLOOKUP($B103,'Datos Adulto'!$G$3:$T$82,9,FALSE),0)</f>
        <v>0</v>
      </c>
      <c r="K103" s="4">
        <f>IFERROR(VLOOKUP($B103,'Datos Adulto'!$G$3:$T$82,10,FALSE),0)</f>
        <v>0</v>
      </c>
      <c r="L103" s="4">
        <f>IFERROR(VLOOKUP($B103,'Datos Adulto'!$G$3:$T$82,11,FALSE),0)</f>
        <v>0</v>
      </c>
      <c r="M103" s="4">
        <f>IFERROR(VLOOKUP($B103,'Datos Adulto'!$G$3:$T$82,12,FALSE),0)</f>
        <v>0</v>
      </c>
      <c r="N103" s="4">
        <f>IFERROR(VLOOKUP($B103,'Datos Adulto'!$G$3:$T$82,13,FALSE),0)</f>
        <v>0</v>
      </c>
      <c r="O103" s="26">
        <f t="shared" si="15"/>
        <v>0</v>
      </c>
    </row>
    <row r="104" spans="1:15" x14ac:dyDescent="0.25">
      <c r="A104" s="2" t="s">
        <v>108</v>
      </c>
      <c r="B104" s="2" t="s">
        <v>118</v>
      </c>
      <c r="C104" s="4">
        <f>IFERROR(VLOOKUP($B104,'Datos Adulto'!$G$3:$T$82,2,FALSE),0)</f>
        <v>0</v>
      </c>
      <c r="D104" s="4">
        <f>IFERROR(VLOOKUP($B104,'Datos Adulto'!$G$3:$T$82,3,FALSE),0)</f>
        <v>0</v>
      </c>
      <c r="E104" s="4">
        <f>IFERROR(VLOOKUP($B104,'Datos Adulto'!$G$3:$T$82,4,FALSE),0)</f>
        <v>0</v>
      </c>
      <c r="F104" s="4">
        <f>IFERROR(VLOOKUP($B104,'Datos Adulto'!$G$3:$T$82,5,FALSE),0)</f>
        <v>0</v>
      </c>
      <c r="G104" s="4">
        <f>IFERROR(VLOOKUP($B104,'Datos Adulto'!$G$3:$T$82,6,FALSE),0)</f>
        <v>0</v>
      </c>
      <c r="H104" s="4">
        <f>IFERROR(VLOOKUP($B104,'Datos Adulto'!$G$3:$T$82,7,FALSE),0)</f>
        <v>0</v>
      </c>
      <c r="I104" s="4">
        <f>IFERROR(VLOOKUP($B104,'Datos Adulto'!$G$3:$T$82,8,FALSE),0)</f>
        <v>0</v>
      </c>
      <c r="J104" s="4">
        <f>IFERROR(VLOOKUP($B104,'Datos Adulto'!$G$3:$T$82,9,FALSE),0)</f>
        <v>0</v>
      </c>
      <c r="K104" s="4">
        <f>IFERROR(VLOOKUP($B104,'Datos Adulto'!$G$3:$T$82,10,FALSE),0)</f>
        <v>0</v>
      </c>
      <c r="L104" s="4">
        <f>IFERROR(VLOOKUP($B104,'Datos Adulto'!$G$3:$T$82,11,FALSE),0)</f>
        <v>0</v>
      </c>
      <c r="M104" s="4">
        <f>IFERROR(VLOOKUP($B104,'Datos Adulto'!$G$3:$T$82,12,FALSE),0)</f>
        <v>1</v>
      </c>
      <c r="N104" s="4">
        <f>IFERROR(VLOOKUP($B104,'Datos Adulto'!$G$3:$T$82,13,FALSE),0)</f>
        <v>0</v>
      </c>
      <c r="O104" s="26">
        <f t="shared" si="15"/>
        <v>1</v>
      </c>
    </row>
    <row r="105" spans="1:15" x14ac:dyDescent="0.25">
      <c r="A105" s="2" t="s">
        <v>108</v>
      </c>
      <c r="B105" s="2" t="s">
        <v>119</v>
      </c>
      <c r="C105" s="4">
        <f>IFERROR(VLOOKUP($B105,'Datos Adulto'!$G$3:$T$82,2,FALSE),0)</f>
        <v>0</v>
      </c>
      <c r="D105" s="4">
        <f>IFERROR(VLOOKUP($B105,'Datos Adulto'!$G$3:$T$82,3,FALSE),0)</f>
        <v>0</v>
      </c>
      <c r="E105" s="4">
        <f>IFERROR(VLOOKUP($B105,'Datos Adulto'!$G$3:$T$82,4,FALSE),0)</f>
        <v>0</v>
      </c>
      <c r="F105" s="4">
        <f>IFERROR(VLOOKUP($B105,'Datos Adulto'!$G$3:$T$82,5,FALSE),0)</f>
        <v>0</v>
      </c>
      <c r="G105" s="4">
        <f>IFERROR(VLOOKUP($B105,'Datos Adulto'!$G$3:$T$82,6,FALSE),0)</f>
        <v>0</v>
      </c>
      <c r="H105" s="4">
        <f>IFERROR(VLOOKUP($B105,'Datos Adulto'!$G$3:$T$82,7,FALSE),0)</f>
        <v>0</v>
      </c>
      <c r="I105" s="4">
        <f>IFERROR(VLOOKUP($B105,'Datos Adulto'!$G$3:$T$82,8,FALSE),0)</f>
        <v>0</v>
      </c>
      <c r="J105" s="4">
        <f>IFERROR(VLOOKUP($B105,'Datos Adulto'!$G$3:$T$82,9,FALSE),0)</f>
        <v>0</v>
      </c>
      <c r="K105" s="4">
        <f>IFERROR(VLOOKUP($B105,'Datos Adulto'!$G$3:$T$82,10,FALSE),0)</f>
        <v>0</v>
      </c>
      <c r="L105" s="4">
        <f>IFERROR(VLOOKUP($B105,'Datos Adulto'!$G$3:$T$82,11,FALSE),0)</f>
        <v>0</v>
      </c>
      <c r="M105" s="4">
        <f>IFERROR(VLOOKUP($B105,'Datos Adulto'!$G$3:$T$82,12,FALSE),0)</f>
        <v>0</v>
      </c>
      <c r="N105" s="4">
        <f>IFERROR(VLOOKUP($B105,'Datos Adulto'!$G$3:$T$82,13,FALSE),0)</f>
        <v>0</v>
      </c>
      <c r="O105" s="26">
        <f t="shared" si="15"/>
        <v>0</v>
      </c>
    </row>
    <row r="106" spans="1:15" x14ac:dyDescent="0.25">
      <c r="A106" s="2" t="s">
        <v>108</v>
      </c>
      <c r="B106" s="2" t="s">
        <v>120</v>
      </c>
      <c r="C106" s="4">
        <f>IFERROR(VLOOKUP($B106,'Datos Adulto'!$G$3:$T$82,2,FALSE),0)</f>
        <v>0</v>
      </c>
      <c r="D106" s="4">
        <f>IFERROR(VLOOKUP($B106,'Datos Adulto'!$G$3:$T$82,3,FALSE),0)</f>
        <v>0</v>
      </c>
      <c r="E106" s="4">
        <f>IFERROR(VLOOKUP($B106,'Datos Adulto'!$G$3:$T$82,4,FALSE),0)</f>
        <v>0</v>
      </c>
      <c r="F106" s="4">
        <f>IFERROR(VLOOKUP($B106,'Datos Adulto'!$G$3:$T$82,5,FALSE),0)</f>
        <v>0</v>
      </c>
      <c r="G106" s="4">
        <f>IFERROR(VLOOKUP($B106,'Datos Adulto'!$G$3:$T$82,6,FALSE),0)</f>
        <v>0</v>
      </c>
      <c r="H106" s="4">
        <f>IFERROR(VLOOKUP($B106,'Datos Adulto'!$G$3:$T$82,7,FALSE),0)</f>
        <v>0</v>
      </c>
      <c r="I106" s="4">
        <f>IFERROR(VLOOKUP($B106,'Datos Adulto'!$G$3:$T$82,8,FALSE),0)</f>
        <v>0</v>
      </c>
      <c r="J106" s="4">
        <f>IFERROR(VLOOKUP($B106,'Datos Adulto'!$G$3:$T$82,9,FALSE),0)</f>
        <v>0</v>
      </c>
      <c r="K106" s="4">
        <f>IFERROR(VLOOKUP($B106,'Datos Adulto'!$G$3:$T$82,10,FALSE),0)</f>
        <v>0</v>
      </c>
      <c r="L106" s="4">
        <f>IFERROR(VLOOKUP($B106,'Datos Adulto'!$G$3:$T$82,11,FALSE),0)</f>
        <v>0</v>
      </c>
      <c r="M106" s="4">
        <f>IFERROR(VLOOKUP($B106,'Datos Adulto'!$G$3:$T$82,12,FALSE),0)</f>
        <v>0</v>
      </c>
      <c r="N106" s="4">
        <f>IFERROR(VLOOKUP($B106,'Datos Adulto'!$G$3:$T$82,13,FALSE),0)</f>
        <v>0</v>
      </c>
      <c r="O106" s="26">
        <f t="shared" si="15"/>
        <v>0</v>
      </c>
    </row>
    <row r="107" spans="1:15" x14ac:dyDescent="0.25">
      <c r="A107" s="2" t="s">
        <v>108</v>
      </c>
      <c r="B107" s="2" t="s">
        <v>121</v>
      </c>
      <c r="C107" s="4">
        <f>IFERROR(VLOOKUP($B107,'Datos Adulto'!$G$3:$T$82,2,FALSE),0)</f>
        <v>0</v>
      </c>
      <c r="D107" s="4">
        <f>IFERROR(VLOOKUP($B107,'Datos Adulto'!$G$3:$T$82,3,FALSE),0)</f>
        <v>0</v>
      </c>
      <c r="E107" s="4">
        <f>IFERROR(VLOOKUP($B107,'Datos Adulto'!$G$3:$T$82,4,FALSE),0)</f>
        <v>1</v>
      </c>
      <c r="F107" s="4">
        <f>IFERROR(VLOOKUP($B107,'Datos Adulto'!$G$3:$T$82,5,FALSE),0)</f>
        <v>0</v>
      </c>
      <c r="G107" s="4">
        <f>IFERROR(VLOOKUP($B107,'Datos Adulto'!$G$3:$T$82,6,FALSE),0)</f>
        <v>1</v>
      </c>
      <c r="H107" s="4">
        <f>IFERROR(VLOOKUP($B107,'Datos Adulto'!$G$3:$T$82,7,FALSE),0)</f>
        <v>0</v>
      </c>
      <c r="I107" s="4">
        <f>IFERROR(VLOOKUP($B107,'Datos Adulto'!$G$3:$T$82,8,FALSE),0)</f>
        <v>0</v>
      </c>
      <c r="J107" s="4">
        <f>IFERROR(VLOOKUP($B107,'Datos Adulto'!$G$3:$T$82,9,FALSE),0)</f>
        <v>0</v>
      </c>
      <c r="K107" s="4">
        <f>IFERROR(VLOOKUP($B107,'Datos Adulto'!$G$3:$T$82,10,FALSE),0)</f>
        <v>1</v>
      </c>
      <c r="L107" s="4">
        <f>IFERROR(VLOOKUP($B107,'Datos Adulto'!$G$3:$T$82,11,FALSE),0)</f>
        <v>1</v>
      </c>
      <c r="M107" s="4">
        <f>IFERROR(VLOOKUP($B107,'Datos Adulto'!$G$3:$T$82,12,FALSE),0)</f>
        <v>1</v>
      </c>
      <c r="N107" s="4">
        <f>IFERROR(VLOOKUP($B107,'Datos Adulto'!$G$3:$T$82,13,FALSE),0)</f>
        <v>0</v>
      </c>
      <c r="O107" s="26">
        <f t="shared" si="15"/>
        <v>5</v>
      </c>
    </row>
    <row r="108" spans="1:15" x14ac:dyDescent="0.25">
      <c r="A108" s="2" t="s">
        <v>108</v>
      </c>
      <c r="B108" s="2" t="s">
        <v>122</v>
      </c>
      <c r="C108" s="4">
        <f>IFERROR(VLOOKUP($B108,'Datos Adulto'!$G$3:$T$82,2,FALSE),0)</f>
        <v>0</v>
      </c>
      <c r="D108" s="4">
        <f>IFERROR(VLOOKUP($B108,'Datos Adulto'!$G$3:$T$82,3,FALSE),0)</f>
        <v>0</v>
      </c>
      <c r="E108" s="4">
        <f>IFERROR(VLOOKUP($B108,'Datos Adulto'!$G$3:$T$82,4,FALSE),0)</f>
        <v>0</v>
      </c>
      <c r="F108" s="4">
        <f>IFERROR(VLOOKUP($B108,'Datos Adulto'!$G$3:$T$82,5,FALSE),0)</f>
        <v>0</v>
      </c>
      <c r="G108" s="4">
        <f>IFERROR(VLOOKUP($B108,'Datos Adulto'!$G$3:$T$82,6,FALSE),0)</f>
        <v>0</v>
      </c>
      <c r="H108" s="4">
        <f>IFERROR(VLOOKUP($B108,'Datos Adulto'!$G$3:$T$82,7,FALSE),0)</f>
        <v>0</v>
      </c>
      <c r="I108" s="4">
        <f>IFERROR(VLOOKUP($B108,'Datos Adulto'!$G$3:$T$82,8,FALSE),0)</f>
        <v>0</v>
      </c>
      <c r="J108" s="4">
        <f>IFERROR(VLOOKUP($B108,'Datos Adulto'!$G$3:$T$82,9,FALSE),0)</f>
        <v>0</v>
      </c>
      <c r="K108" s="4">
        <f>IFERROR(VLOOKUP($B108,'Datos Adulto'!$G$3:$T$82,10,FALSE),0)</f>
        <v>0</v>
      </c>
      <c r="L108" s="4">
        <f>IFERROR(VLOOKUP($B108,'Datos Adulto'!$G$3:$T$82,11,FALSE),0)</f>
        <v>0</v>
      </c>
      <c r="M108" s="4">
        <f>IFERROR(VLOOKUP($B108,'Datos Adulto'!$G$3:$T$82,12,FALSE),0)</f>
        <v>0</v>
      </c>
      <c r="N108" s="4">
        <f>IFERROR(VLOOKUP($B108,'Datos Adulto'!$G$3:$T$82,13,FALSE),0)</f>
        <v>0</v>
      </c>
      <c r="O108" s="26">
        <f t="shared" si="15"/>
        <v>0</v>
      </c>
    </row>
    <row r="109" spans="1:15" x14ac:dyDescent="0.25">
      <c r="A109" s="2" t="s">
        <v>108</v>
      </c>
      <c r="B109" s="2" t="s">
        <v>123</v>
      </c>
      <c r="C109" s="4">
        <f>IFERROR(VLOOKUP($B109,'Datos Adulto'!$G$3:$T$82,2,FALSE),0)</f>
        <v>0</v>
      </c>
      <c r="D109" s="4">
        <f>IFERROR(VLOOKUP($B109,'Datos Adulto'!$G$3:$T$82,3,FALSE),0)</f>
        <v>1</v>
      </c>
      <c r="E109" s="4">
        <f>IFERROR(VLOOKUP($B109,'Datos Adulto'!$G$3:$T$82,4,FALSE),0)</f>
        <v>1</v>
      </c>
      <c r="F109" s="4">
        <f>IFERROR(VLOOKUP($B109,'Datos Adulto'!$G$3:$T$82,5,FALSE),0)</f>
        <v>1</v>
      </c>
      <c r="G109" s="4">
        <f>IFERROR(VLOOKUP($B109,'Datos Adulto'!$G$3:$T$82,6,FALSE),0)</f>
        <v>1</v>
      </c>
      <c r="H109" s="4">
        <f>IFERROR(VLOOKUP($B109,'Datos Adulto'!$G$3:$T$82,7,FALSE),0)</f>
        <v>1</v>
      </c>
      <c r="I109" s="4">
        <f>IFERROR(VLOOKUP($B109,'Datos Adulto'!$G$3:$T$82,8,FALSE),0)</f>
        <v>0</v>
      </c>
      <c r="J109" s="4">
        <f>IFERROR(VLOOKUP($B109,'Datos Adulto'!$G$3:$T$82,9,FALSE),0)</f>
        <v>1</v>
      </c>
      <c r="K109" s="4">
        <f>IFERROR(VLOOKUP($B109,'Datos Adulto'!$G$3:$T$82,10,FALSE),0)</f>
        <v>1</v>
      </c>
      <c r="L109" s="4">
        <f>IFERROR(VLOOKUP($B109,'Datos Adulto'!$G$3:$T$82,11,FALSE),0)</f>
        <v>1</v>
      </c>
      <c r="M109" s="4">
        <f>IFERROR(VLOOKUP($B109,'Datos Adulto'!$G$3:$T$82,12,FALSE),0)</f>
        <v>1</v>
      </c>
      <c r="N109" s="4">
        <f>IFERROR(VLOOKUP($B109,'Datos Adulto'!$G$3:$T$82,13,FALSE),0)</f>
        <v>0</v>
      </c>
      <c r="O109" s="26">
        <f t="shared" si="15"/>
        <v>9</v>
      </c>
    </row>
    <row r="110" spans="1:15" x14ac:dyDescent="0.25">
      <c r="A110" s="7" t="s">
        <v>108</v>
      </c>
      <c r="B110" s="2" t="s">
        <v>124</v>
      </c>
      <c r="C110" s="4">
        <f>IFERROR(VLOOKUP($B110,'Datos Adulto'!$G$3:$T$82,2,FALSE),0)</f>
        <v>0</v>
      </c>
      <c r="D110" s="4">
        <f>IFERROR(VLOOKUP($B110,'Datos Adulto'!$G$3:$T$82,3,FALSE),0)</f>
        <v>0</v>
      </c>
      <c r="E110" s="4">
        <f>IFERROR(VLOOKUP($B110,'Datos Adulto'!$G$3:$T$82,4,FALSE),0)</f>
        <v>1</v>
      </c>
      <c r="F110" s="4">
        <f>IFERROR(VLOOKUP($B110,'Datos Adulto'!$G$3:$T$82,5,FALSE),0)</f>
        <v>0</v>
      </c>
      <c r="G110" s="4">
        <f>IFERROR(VLOOKUP($B110,'Datos Adulto'!$G$3:$T$82,6,FALSE),0)</f>
        <v>0</v>
      </c>
      <c r="H110" s="4">
        <f>IFERROR(VLOOKUP($B110,'Datos Adulto'!$G$3:$T$82,7,FALSE),0)</f>
        <v>1</v>
      </c>
      <c r="I110" s="4">
        <f>IFERROR(VLOOKUP($B110,'Datos Adulto'!$G$3:$T$82,8,FALSE),0)</f>
        <v>0</v>
      </c>
      <c r="J110" s="4">
        <f>IFERROR(VLOOKUP($B110,'Datos Adulto'!$G$3:$T$82,9,FALSE),0)</f>
        <v>2</v>
      </c>
      <c r="K110" s="4">
        <f>IFERROR(VLOOKUP($B110,'Datos Adulto'!$G$3:$T$82,10,FALSE),0)</f>
        <v>1</v>
      </c>
      <c r="L110" s="4">
        <f>IFERROR(VLOOKUP($B110,'Datos Adulto'!$G$3:$T$82,11,FALSE),0)</f>
        <v>1</v>
      </c>
      <c r="M110" s="4">
        <f>IFERROR(VLOOKUP($B110,'Datos Adulto'!$G$3:$T$82,12,FALSE),0)</f>
        <v>1</v>
      </c>
      <c r="N110" s="4">
        <f>IFERROR(VLOOKUP($B110,'Datos Adulto'!$G$3:$T$82,13,FALSE),0)</f>
        <v>0</v>
      </c>
      <c r="O110" s="26">
        <f t="shared" si="15"/>
        <v>7</v>
      </c>
    </row>
    <row r="111" spans="1:15" ht="14.25" customHeight="1" x14ac:dyDescent="0.25">
      <c r="A111" s="7" t="s">
        <v>108</v>
      </c>
      <c r="B111" s="2" t="s">
        <v>125</v>
      </c>
      <c r="C111" s="4">
        <f>IFERROR(VLOOKUP($B111,'Datos Adulto'!$G$3:$T$82,2,FALSE),0)</f>
        <v>0</v>
      </c>
      <c r="D111" s="4">
        <f>IFERROR(VLOOKUP($B111,'Datos Adulto'!$G$3:$T$82,3,FALSE),0)</f>
        <v>0</v>
      </c>
      <c r="E111" s="4">
        <f>IFERROR(VLOOKUP($B111,'Datos Adulto'!$G$3:$T$82,4,FALSE),0)</f>
        <v>0</v>
      </c>
      <c r="F111" s="4">
        <f>IFERROR(VLOOKUP($B111,'Datos Adulto'!$G$3:$T$82,5,FALSE),0)</f>
        <v>0</v>
      </c>
      <c r="G111" s="4">
        <f>IFERROR(VLOOKUP($B111,'Datos Adulto'!$G$3:$T$82,6,FALSE),0)</f>
        <v>1</v>
      </c>
      <c r="H111" s="4">
        <f>IFERROR(VLOOKUP($B111,'Datos Adulto'!$G$3:$T$82,7,FALSE),0)</f>
        <v>0</v>
      </c>
      <c r="I111" s="4">
        <f>IFERROR(VLOOKUP($B111,'Datos Adulto'!$G$3:$T$82,8,FALSE),0)</f>
        <v>0</v>
      </c>
      <c r="J111" s="4">
        <f>IFERROR(VLOOKUP($B111,'Datos Adulto'!$G$3:$T$82,9,FALSE),0)</f>
        <v>0</v>
      </c>
      <c r="K111" s="4">
        <f>IFERROR(VLOOKUP($B111,'Datos Adulto'!$G$3:$T$82,10,FALSE),0)</f>
        <v>0</v>
      </c>
      <c r="L111" s="4">
        <f>IFERROR(VLOOKUP($B111,'Datos Adulto'!$G$3:$T$82,11,FALSE),0)</f>
        <v>0</v>
      </c>
      <c r="M111" s="4">
        <f>IFERROR(VLOOKUP($B111,'Datos Adulto'!$G$3:$T$82,12,FALSE),0)</f>
        <v>0</v>
      </c>
      <c r="N111" s="4">
        <f>IFERROR(VLOOKUP($B111,'Datos Adulto'!$G$3:$T$82,13,FALSE),0)</f>
        <v>0</v>
      </c>
      <c r="O111" s="26">
        <f t="shared" si="15"/>
        <v>1</v>
      </c>
    </row>
    <row r="112" spans="1:15" ht="14.25" customHeight="1" x14ac:dyDescent="0.25">
      <c r="A112" s="7" t="s">
        <v>108</v>
      </c>
      <c r="B112" s="2" t="s">
        <v>172</v>
      </c>
      <c r="C112" s="4">
        <f>IFERROR(VLOOKUP($B112,'Datos Adulto'!$G$3:$T$82,2,FALSE),0)</f>
        <v>0</v>
      </c>
      <c r="D112" s="4">
        <f>IFERROR(VLOOKUP($B112,'Datos Adulto'!$G$3:$T$82,3,FALSE),0)</f>
        <v>1</v>
      </c>
      <c r="E112" s="4">
        <f>IFERROR(VLOOKUP($B112,'Datos Adulto'!$G$3:$T$82,4,FALSE),0)</f>
        <v>1</v>
      </c>
      <c r="F112" s="4">
        <f>IFERROR(VLOOKUP($B112,'Datos Adulto'!$G$3:$T$82,5,FALSE),0)</f>
        <v>0</v>
      </c>
      <c r="G112" s="4">
        <f>IFERROR(VLOOKUP($B112,'Datos Adulto'!$G$3:$T$82,6,FALSE),0)</f>
        <v>2</v>
      </c>
      <c r="H112" s="4">
        <f>IFERROR(VLOOKUP($B112,'Datos Adulto'!$G$3:$T$82,7,FALSE),0)</f>
        <v>1</v>
      </c>
      <c r="I112" s="4">
        <f>IFERROR(VLOOKUP($B112,'Datos Adulto'!$G$3:$T$82,8,FALSE),0)</f>
        <v>1</v>
      </c>
      <c r="J112" s="4">
        <f>IFERROR(VLOOKUP($B112,'Datos Adulto'!$G$3:$T$82,9,FALSE),0)</f>
        <v>4</v>
      </c>
      <c r="K112" s="4">
        <f>IFERROR(VLOOKUP($B112,'Datos Adulto'!$G$3:$T$82,10,FALSE),0)</f>
        <v>0</v>
      </c>
      <c r="L112" s="4">
        <f>IFERROR(VLOOKUP($B112,'Datos Adulto'!$G$3:$T$82,11,FALSE),0)</f>
        <v>2</v>
      </c>
      <c r="M112" s="4">
        <f>IFERROR(VLOOKUP($B112,'Datos Adulto'!$G$3:$T$82,12,FALSE),0)</f>
        <v>3</v>
      </c>
      <c r="N112" s="4">
        <f>IFERROR(VLOOKUP($B112,'Datos Adulto'!$G$3:$T$82,13,FALSE),0)</f>
        <v>1</v>
      </c>
      <c r="O112" s="26">
        <f t="shared" si="15"/>
        <v>16</v>
      </c>
    </row>
    <row r="113" spans="1:15" ht="14.25" customHeight="1" thickBot="1" x14ac:dyDescent="0.3">
      <c r="A113" s="7" t="s">
        <v>108</v>
      </c>
      <c r="B113" s="2" t="s">
        <v>171</v>
      </c>
      <c r="C113" s="4">
        <f>IFERROR(VLOOKUP($B113,'Datos Adulto'!$G$3:$T$82,2,FALSE),0)</f>
        <v>0</v>
      </c>
      <c r="D113" s="4">
        <f>IFERROR(VLOOKUP($B113,'Datos Adulto'!$G$3:$T$82,3,FALSE),0)</f>
        <v>0</v>
      </c>
      <c r="E113" s="4">
        <f>IFERROR(VLOOKUP($B113,'Datos Adulto'!$G$3:$T$82,4,FALSE),0)</f>
        <v>0</v>
      </c>
      <c r="F113" s="4">
        <f>IFERROR(VLOOKUP($B113,'Datos Adulto'!$G$3:$T$82,5,FALSE),0)</f>
        <v>0</v>
      </c>
      <c r="G113" s="4">
        <f>IFERROR(VLOOKUP($B113,'Datos Adulto'!$G$3:$T$82,6,FALSE),0)</f>
        <v>0</v>
      </c>
      <c r="H113" s="4">
        <f>IFERROR(VLOOKUP($B113,'Datos Adulto'!$G$3:$T$82,7,FALSE),0)</f>
        <v>0</v>
      </c>
      <c r="I113" s="4">
        <f>IFERROR(VLOOKUP($B113,'Datos Adulto'!$G$3:$T$82,8,FALSE),0)</f>
        <v>0</v>
      </c>
      <c r="J113" s="4">
        <f>IFERROR(VLOOKUP($B113,'Datos Adulto'!$G$3:$T$82,9,FALSE),0)</f>
        <v>0</v>
      </c>
      <c r="K113" s="4">
        <f>IFERROR(VLOOKUP($B113,'Datos Adulto'!$G$3:$T$82,10,FALSE),0)</f>
        <v>0</v>
      </c>
      <c r="L113" s="4">
        <f>IFERROR(VLOOKUP($B113,'Datos Adulto'!$G$3:$T$82,11,FALSE),0)</f>
        <v>0</v>
      </c>
      <c r="M113" s="4">
        <f>IFERROR(VLOOKUP($B113,'Datos Adulto'!$G$3:$T$82,12,FALSE),0)</f>
        <v>0</v>
      </c>
      <c r="N113" s="4">
        <f>IFERROR(VLOOKUP($B113,'Datos Adulto'!$G$3:$T$82,13,FALSE),0)</f>
        <v>0</v>
      </c>
      <c r="O113" s="26">
        <f t="shared" si="15"/>
        <v>0</v>
      </c>
    </row>
    <row r="114" spans="1:15" ht="15.75" customHeight="1" thickBot="1" x14ac:dyDescent="0.3">
      <c r="A114" s="51" t="s">
        <v>246</v>
      </c>
      <c r="B114" s="52"/>
      <c r="C114" s="39">
        <f>SUM(C95:C111)</f>
        <v>3</v>
      </c>
      <c r="D114" s="40">
        <f>SUM(D95:D111)</f>
        <v>3</v>
      </c>
      <c r="E114" s="40">
        <f>SUM(E95:E111)</f>
        <v>10</v>
      </c>
      <c r="F114" s="40">
        <f>SUM(F95:F111)</f>
        <v>3</v>
      </c>
      <c r="G114" s="40">
        <f t="shared" ref="G114:O114" si="16">SUM(G95:G113)</f>
        <v>7</v>
      </c>
      <c r="H114" s="40">
        <f t="shared" si="16"/>
        <v>6</v>
      </c>
      <c r="I114" s="40">
        <f t="shared" si="16"/>
        <v>4</v>
      </c>
      <c r="J114" s="40">
        <f t="shared" si="16"/>
        <v>9</v>
      </c>
      <c r="K114" s="40">
        <f t="shared" si="16"/>
        <v>5</v>
      </c>
      <c r="L114" s="40">
        <f t="shared" si="16"/>
        <v>7</v>
      </c>
      <c r="M114" s="40">
        <f t="shared" si="16"/>
        <v>8</v>
      </c>
      <c r="N114" s="41">
        <f t="shared" si="16"/>
        <v>4</v>
      </c>
      <c r="O114" s="31">
        <f t="shared" si="16"/>
        <v>71</v>
      </c>
    </row>
    <row r="115" spans="1:15" x14ac:dyDescent="0.25">
      <c r="A115" s="2" t="s">
        <v>126</v>
      </c>
      <c r="B115" s="2" t="s">
        <v>127</v>
      </c>
      <c r="C115" s="4">
        <f>IFERROR(VLOOKUP($B115,'Datos Adulto'!$G$3:$T$82,2,FALSE),0)</f>
        <v>0</v>
      </c>
      <c r="D115" s="4">
        <f>IFERROR(VLOOKUP($B115,'Datos Adulto'!$G$3:$T$82,3,FALSE),0)</f>
        <v>0</v>
      </c>
      <c r="E115" s="4">
        <f>IFERROR(VLOOKUP($B115,'Datos Adulto'!$G$3:$T$82,4,FALSE),0)</f>
        <v>0</v>
      </c>
      <c r="F115" s="4">
        <f>IFERROR(VLOOKUP($B115,'Datos Adulto'!$G$3:$T$82,5,FALSE),0)</f>
        <v>0</v>
      </c>
      <c r="G115" s="4">
        <f>IFERROR(VLOOKUP($B115,'Datos Adulto'!$G$3:$T$82,6,FALSE),0)</f>
        <v>0</v>
      </c>
      <c r="H115" s="4">
        <f>IFERROR(VLOOKUP($B115,'Datos Adulto'!$G$3:$T$82,7,FALSE),0)</f>
        <v>0</v>
      </c>
      <c r="I115" s="4">
        <f>IFERROR(VLOOKUP($B115,'Datos Adulto'!$G$3:$T$82,8,FALSE),0)</f>
        <v>0</v>
      </c>
      <c r="J115" s="4">
        <f>IFERROR(VLOOKUP($B115,'Datos Adulto'!$G$3:$T$82,9,FALSE),0)</f>
        <v>0</v>
      </c>
      <c r="K115" s="4">
        <f>IFERROR(VLOOKUP($B115,'Datos Adulto'!$G$3:$T$82,10,FALSE),0)</f>
        <v>0</v>
      </c>
      <c r="L115" s="4">
        <f>IFERROR(VLOOKUP($B115,'Datos Adulto'!$G$3:$T$82,11,FALSE),0)</f>
        <v>0</v>
      </c>
      <c r="M115" s="4">
        <f>IFERROR(VLOOKUP($B115,'Datos Adulto'!$G$3:$T$82,12,FALSE),0)</f>
        <v>0</v>
      </c>
      <c r="N115" s="4">
        <f>IFERROR(VLOOKUP($B115,'Datos Adulto'!$G$3:$T$82,13,FALSE),0)</f>
        <v>1</v>
      </c>
      <c r="O115" s="26">
        <f t="shared" ref="O115:O126" si="17">SUM(C115:N115)</f>
        <v>1</v>
      </c>
    </row>
    <row r="116" spans="1:15" x14ac:dyDescent="0.25">
      <c r="A116" s="2" t="s">
        <v>126</v>
      </c>
      <c r="B116" s="2" t="s">
        <v>128</v>
      </c>
      <c r="C116" s="4">
        <f>IFERROR(VLOOKUP($B116,'Datos Adulto'!$G$3:$T$82,2,FALSE),0)</f>
        <v>0</v>
      </c>
      <c r="D116" s="4">
        <f>IFERROR(VLOOKUP($B116,'Datos Adulto'!$G$3:$T$82,3,FALSE),0)</f>
        <v>0</v>
      </c>
      <c r="E116" s="4">
        <f>IFERROR(VLOOKUP($B116,'Datos Adulto'!$G$3:$T$82,4,FALSE),0)</f>
        <v>0</v>
      </c>
      <c r="F116" s="4">
        <f>IFERROR(VLOOKUP($B116,'Datos Adulto'!$G$3:$T$82,5,FALSE),0)</f>
        <v>0</v>
      </c>
      <c r="G116" s="4">
        <f>IFERROR(VLOOKUP($B116,'Datos Adulto'!$G$3:$T$82,6,FALSE),0)</f>
        <v>0</v>
      </c>
      <c r="H116" s="4">
        <f>IFERROR(VLOOKUP($B116,'Datos Adulto'!$G$3:$T$82,7,FALSE),0)</f>
        <v>0</v>
      </c>
      <c r="I116" s="4">
        <f>IFERROR(VLOOKUP($B116,'Datos Adulto'!$G$3:$T$82,8,FALSE),0)</f>
        <v>0</v>
      </c>
      <c r="J116" s="4">
        <f>IFERROR(VLOOKUP($B116,'Datos Adulto'!$G$3:$T$82,9,FALSE),0)</f>
        <v>0</v>
      </c>
      <c r="K116" s="4">
        <f>IFERROR(VLOOKUP($B116,'Datos Adulto'!$G$3:$T$82,10,FALSE),0)</f>
        <v>0</v>
      </c>
      <c r="L116" s="4">
        <f>IFERROR(VLOOKUP($B116,'Datos Adulto'!$G$3:$T$82,11,FALSE),0)</f>
        <v>0</v>
      </c>
      <c r="M116" s="4">
        <f>IFERROR(VLOOKUP($B116,'Datos Adulto'!$G$3:$T$82,12,FALSE),0)</f>
        <v>0</v>
      </c>
      <c r="N116" s="4">
        <f>IFERROR(VLOOKUP($B116,'Datos Adulto'!$G$3:$T$82,13,FALSE),0)</f>
        <v>0</v>
      </c>
      <c r="O116" s="26">
        <f t="shared" si="17"/>
        <v>0</v>
      </c>
    </row>
    <row r="117" spans="1:15" x14ac:dyDescent="0.25">
      <c r="A117" s="2" t="s">
        <v>126</v>
      </c>
      <c r="B117" s="2" t="s">
        <v>129</v>
      </c>
      <c r="C117" s="4">
        <f>IFERROR(VLOOKUP($B117,'Datos Adulto'!$G$3:$T$82,2,FALSE),0)</f>
        <v>0</v>
      </c>
      <c r="D117" s="4">
        <f>IFERROR(VLOOKUP($B117,'Datos Adulto'!$G$3:$T$82,3,FALSE),0)</f>
        <v>0</v>
      </c>
      <c r="E117" s="4">
        <f>IFERROR(VLOOKUP($B117,'Datos Adulto'!$G$3:$T$82,4,FALSE),0)</f>
        <v>0</v>
      </c>
      <c r="F117" s="4">
        <f>IFERROR(VLOOKUP($B117,'Datos Adulto'!$G$3:$T$82,5,FALSE),0)</f>
        <v>0</v>
      </c>
      <c r="G117" s="4">
        <f>IFERROR(VLOOKUP($B117,'Datos Adulto'!$G$3:$T$82,6,FALSE),0)</f>
        <v>0</v>
      </c>
      <c r="H117" s="4">
        <f>IFERROR(VLOOKUP($B117,'Datos Adulto'!$G$3:$T$82,7,FALSE),0)</f>
        <v>0</v>
      </c>
      <c r="I117" s="4">
        <f>IFERROR(VLOOKUP($B117,'Datos Adulto'!$G$3:$T$82,8,FALSE),0)</f>
        <v>0</v>
      </c>
      <c r="J117" s="4">
        <f>IFERROR(VLOOKUP($B117,'Datos Adulto'!$G$3:$T$82,9,FALSE),0)</f>
        <v>0</v>
      </c>
      <c r="K117" s="4">
        <f>IFERROR(VLOOKUP($B117,'Datos Adulto'!$G$3:$T$82,10,FALSE),0)</f>
        <v>0</v>
      </c>
      <c r="L117" s="4">
        <f>IFERROR(VLOOKUP($B117,'Datos Adulto'!$G$3:$T$82,11,FALSE),0)</f>
        <v>0</v>
      </c>
      <c r="M117" s="4">
        <f>IFERROR(VLOOKUP($B117,'Datos Adulto'!$G$3:$T$82,12,FALSE),0)</f>
        <v>0</v>
      </c>
      <c r="N117" s="4">
        <f>IFERROR(VLOOKUP($B117,'Datos Adulto'!$G$3:$T$82,13,FALSE),0)</f>
        <v>0</v>
      </c>
      <c r="O117" s="26">
        <f t="shared" si="17"/>
        <v>0</v>
      </c>
    </row>
    <row r="118" spans="1:15" x14ac:dyDescent="0.25">
      <c r="A118" s="2" t="s">
        <v>126</v>
      </c>
      <c r="B118" s="2" t="s">
        <v>130</v>
      </c>
      <c r="C118" s="4">
        <f>IFERROR(VLOOKUP($B118,'Datos Adulto'!$G$3:$T$82,2,FALSE),0)</f>
        <v>0</v>
      </c>
      <c r="D118" s="4">
        <f>IFERROR(VLOOKUP($B118,'Datos Adulto'!$G$3:$T$82,3,FALSE),0)</f>
        <v>0</v>
      </c>
      <c r="E118" s="4">
        <f>IFERROR(VLOOKUP($B118,'Datos Adulto'!$G$3:$T$82,4,FALSE),0)</f>
        <v>0</v>
      </c>
      <c r="F118" s="4">
        <f>IFERROR(VLOOKUP($B118,'Datos Adulto'!$G$3:$T$82,5,FALSE),0)</f>
        <v>0</v>
      </c>
      <c r="G118" s="4">
        <f>IFERROR(VLOOKUP($B118,'Datos Adulto'!$G$3:$T$82,6,FALSE),0)</f>
        <v>0</v>
      </c>
      <c r="H118" s="4">
        <f>IFERROR(VLOOKUP($B118,'Datos Adulto'!$G$3:$T$82,7,FALSE),0)</f>
        <v>0</v>
      </c>
      <c r="I118" s="4">
        <f>IFERROR(VLOOKUP($B118,'Datos Adulto'!$G$3:$T$82,8,FALSE),0)</f>
        <v>0</v>
      </c>
      <c r="J118" s="4">
        <f>IFERROR(VLOOKUP($B118,'Datos Adulto'!$G$3:$T$82,9,FALSE),0)</f>
        <v>0</v>
      </c>
      <c r="K118" s="4">
        <f>IFERROR(VLOOKUP($B118,'Datos Adulto'!$G$3:$T$82,10,FALSE),0)</f>
        <v>0</v>
      </c>
      <c r="L118" s="4">
        <f>IFERROR(VLOOKUP($B118,'Datos Adulto'!$G$3:$T$82,11,FALSE),0)</f>
        <v>0</v>
      </c>
      <c r="M118" s="4">
        <f>IFERROR(VLOOKUP($B118,'Datos Adulto'!$G$3:$T$82,12,FALSE),0)</f>
        <v>0</v>
      </c>
      <c r="N118" s="4">
        <f>IFERROR(VLOOKUP($B118,'Datos Adulto'!$G$3:$T$82,13,FALSE),0)</f>
        <v>0</v>
      </c>
      <c r="O118" s="26">
        <f t="shared" si="17"/>
        <v>0</v>
      </c>
    </row>
    <row r="119" spans="1:15" x14ac:dyDescent="0.25">
      <c r="A119" s="2" t="s">
        <v>126</v>
      </c>
      <c r="B119" s="2" t="s">
        <v>131</v>
      </c>
      <c r="C119" s="4">
        <f>IFERROR(VLOOKUP($B119,'Datos Adulto'!$G$3:$T$82,2,FALSE),0)</f>
        <v>0</v>
      </c>
      <c r="D119" s="4">
        <f>IFERROR(VLOOKUP($B119,'Datos Adulto'!$G$3:$T$82,3,FALSE),0)</f>
        <v>0</v>
      </c>
      <c r="E119" s="4">
        <f>IFERROR(VLOOKUP($B119,'Datos Adulto'!$G$3:$T$82,4,FALSE),0)</f>
        <v>0</v>
      </c>
      <c r="F119" s="4">
        <f>IFERROR(VLOOKUP($B119,'Datos Adulto'!$G$3:$T$82,5,FALSE),0)</f>
        <v>1</v>
      </c>
      <c r="G119" s="4">
        <f>IFERROR(VLOOKUP($B119,'Datos Adulto'!$G$3:$T$82,6,FALSE),0)</f>
        <v>0</v>
      </c>
      <c r="H119" s="4">
        <f>IFERROR(VLOOKUP($B119,'Datos Adulto'!$G$3:$T$82,7,FALSE),0)</f>
        <v>0</v>
      </c>
      <c r="I119" s="4">
        <f>IFERROR(VLOOKUP($B119,'Datos Adulto'!$G$3:$T$82,8,FALSE),0)</f>
        <v>0</v>
      </c>
      <c r="J119" s="4">
        <f>IFERROR(VLOOKUP($B119,'Datos Adulto'!$G$3:$T$82,9,FALSE),0)</f>
        <v>0</v>
      </c>
      <c r="K119" s="4">
        <f>IFERROR(VLOOKUP($B119,'Datos Adulto'!$G$3:$T$82,10,FALSE),0)</f>
        <v>0</v>
      </c>
      <c r="L119" s="4">
        <f>IFERROR(VLOOKUP($B119,'Datos Adulto'!$G$3:$T$82,11,FALSE),0)</f>
        <v>0</v>
      </c>
      <c r="M119" s="4">
        <f>IFERROR(VLOOKUP($B119,'Datos Adulto'!$G$3:$T$82,12,FALSE),0)</f>
        <v>0</v>
      </c>
      <c r="N119" s="4">
        <f>IFERROR(VLOOKUP($B119,'Datos Adulto'!$G$3:$T$82,13,FALSE),0)</f>
        <v>0</v>
      </c>
      <c r="O119" s="26">
        <f t="shared" si="17"/>
        <v>1</v>
      </c>
    </row>
    <row r="120" spans="1:15" x14ac:dyDescent="0.25">
      <c r="A120" s="2" t="s">
        <v>126</v>
      </c>
      <c r="B120" s="2" t="s">
        <v>132</v>
      </c>
      <c r="C120" s="4">
        <f>IFERROR(VLOOKUP($B120,'Datos Adulto'!$G$3:$T$82,2,FALSE),0)</f>
        <v>0</v>
      </c>
      <c r="D120" s="4">
        <f>IFERROR(VLOOKUP($B120,'Datos Adulto'!$G$3:$T$82,3,FALSE),0)</f>
        <v>0</v>
      </c>
      <c r="E120" s="4">
        <f>IFERROR(VLOOKUP($B120,'Datos Adulto'!$G$3:$T$82,4,FALSE),0)</f>
        <v>0</v>
      </c>
      <c r="F120" s="4">
        <f>IFERROR(VLOOKUP($B120,'Datos Adulto'!$G$3:$T$82,5,FALSE),0)</f>
        <v>0</v>
      </c>
      <c r="G120" s="4">
        <f>IFERROR(VLOOKUP($B120,'Datos Adulto'!$G$3:$T$82,6,FALSE),0)</f>
        <v>0</v>
      </c>
      <c r="H120" s="4">
        <f>IFERROR(VLOOKUP($B120,'Datos Adulto'!$G$3:$T$82,7,FALSE),0)</f>
        <v>0</v>
      </c>
      <c r="I120" s="4">
        <f>IFERROR(VLOOKUP($B120,'Datos Adulto'!$G$3:$T$82,8,FALSE),0)</f>
        <v>0</v>
      </c>
      <c r="J120" s="4">
        <f>IFERROR(VLOOKUP($B120,'Datos Adulto'!$G$3:$T$82,9,FALSE),0)</f>
        <v>0</v>
      </c>
      <c r="K120" s="4">
        <f>IFERROR(VLOOKUP($B120,'Datos Adulto'!$G$3:$T$82,10,FALSE),0)</f>
        <v>0</v>
      </c>
      <c r="L120" s="4">
        <f>IFERROR(VLOOKUP($B120,'Datos Adulto'!$G$3:$T$82,11,FALSE),0)</f>
        <v>0</v>
      </c>
      <c r="M120" s="4">
        <f>IFERROR(VLOOKUP($B120,'Datos Adulto'!$G$3:$T$82,12,FALSE),0)</f>
        <v>0</v>
      </c>
      <c r="N120" s="4">
        <f>IFERROR(VLOOKUP($B120,'Datos Adulto'!$G$3:$T$82,13,FALSE),0)</f>
        <v>0</v>
      </c>
      <c r="O120" s="26">
        <f t="shared" si="17"/>
        <v>0</v>
      </c>
    </row>
    <row r="121" spans="1:15" x14ac:dyDescent="0.25">
      <c r="A121" s="2" t="s">
        <v>126</v>
      </c>
      <c r="B121" s="2" t="s">
        <v>133</v>
      </c>
      <c r="C121" s="4">
        <f>IFERROR(VLOOKUP($B121,'Datos Adulto'!$G$3:$T$82,2,FALSE),0)</f>
        <v>1</v>
      </c>
      <c r="D121" s="4">
        <f>IFERROR(VLOOKUP($B121,'Datos Adulto'!$G$3:$T$82,3,FALSE),0)</f>
        <v>1</v>
      </c>
      <c r="E121" s="4">
        <f>IFERROR(VLOOKUP($B121,'Datos Adulto'!$G$3:$T$82,4,FALSE),0)</f>
        <v>1</v>
      </c>
      <c r="F121" s="4">
        <f>IFERROR(VLOOKUP($B121,'Datos Adulto'!$G$3:$T$82,5,FALSE),0)</f>
        <v>0</v>
      </c>
      <c r="G121" s="4">
        <f>IFERROR(VLOOKUP($B121,'Datos Adulto'!$G$3:$T$82,6,FALSE),0)</f>
        <v>1</v>
      </c>
      <c r="H121" s="4">
        <f>IFERROR(VLOOKUP($B121,'Datos Adulto'!$G$3:$T$82,7,FALSE),0)</f>
        <v>1</v>
      </c>
      <c r="I121" s="4">
        <f>IFERROR(VLOOKUP($B121,'Datos Adulto'!$G$3:$T$82,8,FALSE),0)</f>
        <v>1</v>
      </c>
      <c r="J121" s="4">
        <f>IFERROR(VLOOKUP($B121,'Datos Adulto'!$G$3:$T$82,9,FALSE),0)</f>
        <v>0</v>
      </c>
      <c r="K121" s="4">
        <f>IFERROR(VLOOKUP($B121,'Datos Adulto'!$G$3:$T$82,10,FALSE),0)</f>
        <v>1</v>
      </c>
      <c r="L121" s="4">
        <f>IFERROR(VLOOKUP($B121,'Datos Adulto'!$G$3:$T$82,11,FALSE),0)</f>
        <v>1</v>
      </c>
      <c r="M121" s="4">
        <f>IFERROR(VLOOKUP($B121,'Datos Adulto'!$G$3:$T$82,12,FALSE),0)</f>
        <v>0</v>
      </c>
      <c r="N121" s="4">
        <f>IFERROR(VLOOKUP($B121,'Datos Adulto'!$G$3:$T$82,13,FALSE),0)</f>
        <v>1</v>
      </c>
      <c r="O121" s="26">
        <f t="shared" si="17"/>
        <v>9</v>
      </c>
    </row>
    <row r="122" spans="1:15" x14ac:dyDescent="0.25">
      <c r="A122" s="2" t="s">
        <v>126</v>
      </c>
      <c r="B122" s="2" t="s">
        <v>134</v>
      </c>
      <c r="C122" s="4">
        <f>IFERROR(VLOOKUP($B122,'Datos Adulto'!$G$3:$T$82,2,FALSE),0)</f>
        <v>0</v>
      </c>
      <c r="D122" s="4">
        <f>IFERROR(VLOOKUP($B122,'Datos Adulto'!$G$3:$T$82,3,FALSE),0)</f>
        <v>0</v>
      </c>
      <c r="E122" s="4">
        <f>IFERROR(VLOOKUP($B122,'Datos Adulto'!$G$3:$T$82,4,FALSE),0)</f>
        <v>0</v>
      </c>
      <c r="F122" s="4">
        <f>IFERROR(VLOOKUP($B122,'Datos Adulto'!$G$3:$T$82,5,FALSE),0)</f>
        <v>0</v>
      </c>
      <c r="G122" s="4">
        <f>IFERROR(VLOOKUP($B122,'Datos Adulto'!$G$3:$T$82,6,FALSE),0)</f>
        <v>0</v>
      </c>
      <c r="H122" s="4">
        <f>IFERROR(VLOOKUP($B122,'Datos Adulto'!$G$3:$T$82,7,FALSE),0)</f>
        <v>0</v>
      </c>
      <c r="I122" s="4">
        <f>IFERROR(VLOOKUP($B122,'Datos Adulto'!$G$3:$T$82,8,FALSE),0)</f>
        <v>0</v>
      </c>
      <c r="J122" s="4">
        <f>IFERROR(VLOOKUP($B122,'Datos Adulto'!$G$3:$T$82,9,FALSE),0)</f>
        <v>0</v>
      </c>
      <c r="K122" s="4">
        <f>IFERROR(VLOOKUP($B122,'Datos Adulto'!$G$3:$T$82,10,FALSE),0)</f>
        <v>0</v>
      </c>
      <c r="L122" s="4">
        <f>IFERROR(VLOOKUP($B122,'Datos Adulto'!$G$3:$T$82,11,FALSE),0)</f>
        <v>0</v>
      </c>
      <c r="M122" s="4">
        <f>IFERROR(VLOOKUP($B122,'Datos Adulto'!$G$3:$T$82,12,FALSE),0)</f>
        <v>0</v>
      </c>
      <c r="N122" s="4">
        <f>IFERROR(VLOOKUP($B122,'Datos Adulto'!$G$3:$T$82,13,FALSE),0)</f>
        <v>0</v>
      </c>
      <c r="O122" s="26">
        <f t="shared" si="17"/>
        <v>0</v>
      </c>
    </row>
    <row r="123" spans="1:15" x14ac:dyDescent="0.25">
      <c r="A123" s="2" t="s">
        <v>126</v>
      </c>
      <c r="B123" s="2" t="s">
        <v>135</v>
      </c>
      <c r="C123" s="4">
        <f>IFERROR(VLOOKUP($B123,'Datos Adulto'!$G$3:$T$82,2,FALSE),0)</f>
        <v>0</v>
      </c>
      <c r="D123" s="4">
        <f>IFERROR(VLOOKUP($B123,'Datos Adulto'!$G$3:$T$82,3,FALSE),0)</f>
        <v>0</v>
      </c>
      <c r="E123" s="4">
        <f>IFERROR(VLOOKUP($B123,'Datos Adulto'!$G$3:$T$82,4,FALSE),0)</f>
        <v>0</v>
      </c>
      <c r="F123" s="4">
        <f>IFERROR(VLOOKUP($B123,'Datos Adulto'!$G$3:$T$82,5,FALSE),0)</f>
        <v>0</v>
      </c>
      <c r="G123" s="4">
        <f>IFERROR(VLOOKUP($B123,'Datos Adulto'!$G$3:$T$82,6,FALSE),0)</f>
        <v>0</v>
      </c>
      <c r="H123" s="4">
        <f>IFERROR(VLOOKUP($B123,'Datos Adulto'!$G$3:$T$82,7,FALSE),0)</f>
        <v>0</v>
      </c>
      <c r="I123" s="4">
        <f>IFERROR(VLOOKUP($B123,'Datos Adulto'!$G$3:$T$82,8,FALSE),0)</f>
        <v>0</v>
      </c>
      <c r="J123" s="4">
        <f>IFERROR(VLOOKUP($B123,'Datos Adulto'!$G$3:$T$82,9,FALSE),0)</f>
        <v>0</v>
      </c>
      <c r="K123" s="4">
        <f>IFERROR(VLOOKUP($B123,'Datos Adulto'!$G$3:$T$82,10,FALSE),0)</f>
        <v>0</v>
      </c>
      <c r="L123" s="4">
        <f>IFERROR(VLOOKUP($B123,'Datos Adulto'!$G$3:$T$82,11,FALSE),0)</f>
        <v>0</v>
      </c>
      <c r="M123" s="4">
        <f>IFERROR(VLOOKUP($B123,'Datos Adulto'!$G$3:$T$82,12,FALSE),0)</f>
        <v>0</v>
      </c>
      <c r="N123" s="4">
        <f>IFERROR(VLOOKUP($B123,'Datos Adulto'!$G$3:$T$82,13,FALSE),0)</f>
        <v>0</v>
      </c>
      <c r="O123" s="26">
        <f t="shared" si="17"/>
        <v>0</v>
      </c>
    </row>
    <row r="124" spans="1:15" x14ac:dyDescent="0.25">
      <c r="A124" s="2" t="s">
        <v>126</v>
      </c>
      <c r="B124" s="2" t="s">
        <v>136</v>
      </c>
      <c r="C124" s="4">
        <f>IFERROR(VLOOKUP($B124,'Datos Adulto'!$G$3:$T$82,2,FALSE),0)</f>
        <v>0</v>
      </c>
      <c r="D124" s="4">
        <f>IFERROR(VLOOKUP($B124,'Datos Adulto'!$G$3:$T$82,3,FALSE),0)</f>
        <v>0</v>
      </c>
      <c r="E124" s="4">
        <f>IFERROR(VLOOKUP($B124,'Datos Adulto'!$G$3:$T$82,4,FALSE),0)</f>
        <v>0</v>
      </c>
      <c r="F124" s="4">
        <f>IFERROR(VLOOKUP($B124,'Datos Adulto'!$G$3:$T$82,5,FALSE),0)</f>
        <v>0</v>
      </c>
      <c r="G124" s="4">
        <f>IFERROR(VLOOKUP($B124,'Datos Adulto'!$G$3:$T$82,6,FALSE),0)</f>
        <v>0</v>
      </c>
      <c r="H124" s="4">
        <f>IFERROR(VLOOKUP($B124,'Datos Adulto'!$G$3:$T$82,7,FALSE),0)</f>
        <v>0</v>
      </c>
      <c r="I124" s="4">
        <f>IFERROR(VLOOKUP($B124,'Datos Adulto'!$G$3:$T$82,8,FALSE),0)</f>
        <v>0</v>
      </c>
      <c r="J124" s="4">
        <f>IFERROR(VLOOKUP($B124,'Datos Adulto'!$G$3:$T$82,9,FALSE),0)</f>
        <v>0</v>
      </c>
      <c r="K124" s="4">
        <f>IFERROR(VLOOKUP($B124,'Datos Adulto'!$G$3:$T$82,10,FALSE),0)</f>
        <v>0</v>
      </c>
      <c r="L124" s="4">
        <f>IFERROR(VLOOKUP($B124,'Datos Adulto'!$G$3:$T$82,11,FALSE),0)</f>
        <v>0</v>
      </c>
      <c r="M124" s="4">
        <f>IFERROR(VLOOKUP($B124,'Datos Adulto'!$G$3:$T$82,12,FALSE),0)</f>
        <v>0</v>
      </c>
      <c r="N124" s="4">
        <f>IFERROR(VLOOKUP($B124,'Datos Adulto'!$G$3:$T$82,13,FALSE),0)</f>
        <v>0</v>
      </c>
      <c r="O124" s="26">
        <f t="shared" si="17"/>
        <v>0</v>
      </c>
    </row>
    <row r="125" spans="1:15" x14ac:dyDescent="0.25">
      <c r="A125" s="2" t="s">
        <v>126</v>
      </c>
      <c r="B125" s="2" t="s">
        <v>137</v>
      </c>
      <c r="C125" s="4">
        <f>IFERROR(VLOOKUP($B125,'Datos Adulto'!$G$3:$T$82,2,FALSE),0)</f>
        <v>0</v>
      </c>
      <c r="D125" s="4">
        <f>IFERROR(VLOOKUP($B125,'Datos Adulto'!$G$3:$T$82,3,FALSE),0)</f>
        <v>0</v>
      </c>
      <c r="E125" s="4">
        <f>IFERROR(VLOOKUP($B125,'Datos Adulto'!$G$3:$T$82,4,FALSE),0)</f>
        <v>0</v>
      </c>
      <c r="F125" s="4">
        <f>IFERROR(VLOOKUP($B125,'Datos Adulto'!$G$3:$T$82,5,FALSE),0)</f>
        <v>0</v>
      </c>
      <c r="G125" s="4">
        <f>IFERROR(VLOOKUP($B125,'Datos Adulto'!$G$3:$T$82,6,FALSE),0)</f>
        <v>0</v>
      </c>
      <c r="H125" s="4">
        <f>IFERROR(VLOOKUP($B125,'Datos Adulto'!$G$3:$T$82,7,FALSE),0)</f>
        <v>0</v>
      </c>
      <c r="I125" s="4">
        <f>IFERROR(VLOOKUP($B125,'Datos Adulto'!$G$3:$T$82,8,FALSE),0)</f>
        <v>0</v>
      </c>
      <c r="J125" s="4">
        <f>IFERROR(VLOOKUP($B125,'Datos Adulto'!$G$3:$T$82,9,FALSE),0)</f>
        <v>0</v>
      </c>
      <c r="K125" s="4">
        <f>IFERROR(VLOOKUP($B125,'Datos Adulto'!$G$3:$T$82,10,FALSE),0)</f>
        <v>0</v>
      </c>
      <c r="L125" s="4">
        <f>IFERROR(VLOOKUP($B125,'Datos Adulto'!$G$3:$T$82,11,FALSE),0)</f>
        <v>0</v>
      </c>
      <c r="M125" s="4">
        <f>IFERROR(VLOOKUP($B125,'Datos Adulto'!$G$3:$T$82,12,FALSE),0)</f>
        <v>0</v>
      </c>
      <c r="N125" s="4">
        <f>IFERROR(VLOOKUP($B125,'Datos Adulto'!$G$3:$T$82,13,FALSE),0)</f>
        <v>0</v>
      </c>
      <c r="O125" s="26">
        <f t="shared" si="17"/>
        <v>0</v>
      </c>
    </row>
    <row r="126" spans="1:15" ht="15.75" thickBot="1" x14ac:dyDescent="0.3">
      <c r="A126" s="2" t="s">
        <v>126</v>
      </c>
      <c r="B126" s="2" t="s">
        <v>138</v>
      </c>
      <c r="C126" s="4">
        <f>IFERROR(VLOOKUP($B126,'Datos Adulto'!$G$3:$T$82,2,FALSE),0)</f>
        <v>0</v>
      </c>
      <c r="D126" s="4">
        <f>IFERROR(VLOOKUP($B126,'Datos Adulto'!$G$3:$T$82,3,FALSE),0)</f>
        <v>0</v>
      </c>
      <c r="E126" s="4">
        <f>IFERROR(VLOOKUP($B126,'Datos Adulto'!$G$3:$T$82,4,FALSE),0)</f>
        <v>0</v>
      </c>
      <c r="F126" s="4">
        <f>IFERROR(VLOOKUP($B126,'Datos Adulto'!$G$3:$T$82,5,FALSE),0)</f>
        <v>0</v>
      </c>
      <c r="G126" s="4">
        <f>IFERROR(VLOOKUP($B126,'Datos Adulto'!$G$3:$T$82,6,FALSE),0)</f>
        <v>0</v>
      </c>
      <c r="H126" s="4">
        <f>IFERROR(VLOOKUP($B126,'Datos Adulto'!$G$3:$T$82,7,FALSE),0)</f>
        <v>0</v>
      </c>
      <c r="I126" s="4">
        <f>IFERROR(VLOOKUP($B126,'Datos Adulto'!$G$3:$T$82,8,FALSE),0)</f>
        <v>0</v>
      </c>
      <c r="J126" s="4">
        <f>IFERROR(VLOOKUP($B126,'Datos Adulto'!$G$3:$T$82,9,FALSE),0)</f>
        <v>0</v>
      </c>
      <c r="K126" s="4">
        <f>IFERROR(VLOOKUP($B126,'Datos Adulto'!$G$3:$T$82,10,FALSE),0)</f>
        <v>0</v>
      </c>
      <c r="L126" s="4">
        <f>IFERROR(VLOOKUP($B126,'Datos Adulto'!$G$3:$T$82,11,FALSE),0)</f>
        <v>0</v>
      </c>
      <c r="M126" s="4">
        <f>IFERROR(VLOOKUP($B126,'Datos Adulto'!$G$3:$T$82,12,FALSE),0)</f>
        <v>0</v>
      </c>
      <c r="N126" s="4">
        <f>IFERROR(VLOOKUP($B126,'Datos Adulto'!$G$3:$T$82,13,FALSE),0)</f>
        <v>0</v>
      </c>
      <c r="O126" s="26">
        <f t="shared" si="17"/>
        <v>0</v>
      </c>
    </row>
    <row r="127" spans="1:15" ht="15.75" thickBot="1" x14ac:dyDescent="0.3">
      <c r="A127" s="51" t="s">
        <v>247</v>
      </c>
      <c r="B127" s="52"/>
      <c r="C127" s="49">
        <f>SUM(C115:C126)</f>
        <v>1</v>
      </c>
      <c r="D127" s="47">
        <f>SUM(D115:D126)</f>
        <v>1</v>
      </c>
      <c r="E127" s="47">
        <f>SUM(E115:E126)</f>
        <v>1</v>
      </c>
      <c r="F127" s="47">
        <f>SUM(F115:F126)</f>
        <v>1</v>
      </c>
      <c r="G127" s="47">
        <f t="shared" ref="G127:O127" si="18">SUM(G115:G126)</f>
        <v>1</v>
      </c>
      <c r="H127" s="47">
        <f t="shared" si="18"/>
        <v>1</v>
      </c>
      <c r="I127" s="47">
        <f t="shared" si="18"/>
        <v>1</v>
      </c>
      <c r="J127" s="47">
        <f t="shared" si="18"/>
        <v>0</v>
      </c>
      <c r="K127" s="47">
        <f t="shared" si="18"/>
        <v>1</v>
      </c>
      <c r="L127" s="47">
        <f t="shared" si="18"/>
        <v>1</v>
      </c>
      <c r="M127" s="47">
        <f t="shared" si="18"/>
        <v>0</v>
      </c>
      <c r="N127" s="48">
        <f>SUM(N115:N126)</f>
        <v>2</v>
      </c>
      <c r="O127" s="31">
        <f t="shared" si="18"/>
        <v>11</v>
      </c>
    </row>
    <row r="128" spans="1:15" x14ac:dyDescent="0.25">
      <c r="A128" s="2" t="s">
        <v>139</v>
      </c>
      <c r="B128" s="2" t="s">
        <v>140</v>
      </c>
      <c r="C128" s="4">
        <f>IFERROR(VLOOKUP($B128,'Datos Adulto'!$G$3:$T$82,2,FALSE),0)</f>
        <v>0</v>
      </c>
      <c r="D128" s="4">
        <f>IFERROR(VLOOKUP($B128,'Datos Adulto'!$G$3:$T$82,3,FALSE),0)</f>
        <v>0</v>
      </c>
      <c r="E128" s="4">
        <f>IFERROR(VLOOKUP($B128,'Datos Adulto'!$G$3:$T$82,4,FALSE),0)</f>
        <v>0</v>
      </c>
      <c r="F128" s="4">
        <f>IFERROR(VLOOKUP($B128,'Datos Adulto'!$G$3:$T$82,5,FALSE),0)</f>
        <v>0</v>
      </c>
      <c r="G128" s="4">
        <f>IFERROR(VLOOKUP($B128,'Datos Adulto'!$G$3:$T$82,6,FALSE),0)</f>
        <v>1</v>
      </c>
      <c r="H128" s="4">
        <f>IFERROR(VLOOKUP($B128,'Datos Adulto'!$G$3:$T$82,7,FALSE),0)</f>
        <v>0</v>
      </c>
      <c r="I128" s="4">
        <f>IFERROR(VLOOKUP($B128,'Datos Adulto'!$G$3:$T$82,8,FALSE),0)</f>
        <v>0</v>
      </c>
      <c r="J128" s="4">
        <f>IFERROR(VLOOKUP($B128,'Datos Adulto'!$G$3:$T$82,9,FALSE),0)</f>
        <v>0</v>
      </c>
      <c r="K128" s="4">
        <f>IFERROR(VLOOKUP($B128,'Datos Adulto'!$G$3:$T$82,10,FALSE),0)</f>
        <v>0</v>
      </c>
      <c r="L128" s="4">
        <f>IFERROR(VLOOKUP($B128,'Datos Adulto'!$G$3:$T$82,11,FALSE),0)</f>
        <v>0</v>
      </c>
      <c r="M128" s="4">
        <f>IFERROR(VLOOKUP($B128,'Datos Adulto'!$G$3:$T$82,12,FALSE),0)</f>
        <v>0</v>
      </c>
      <c r="N128" s="4">
        <f>IFERROR(VLOOKUP($B128,'Datos Adulto'!$G$3:$T$82,13,FALSE),0)</f>
        <v>1</v>
      </c>
      <c r="O128" s="26">
        <f t="shared" ref="O128:O140" si="19">SUM(C128:N128)</f>
        <v>2</v>
      </c>
    </row>
    <row r="129" spans="1:15" x14ac:dyDescent="0.25">
      <c r="A129" s="2" t="s">
        <v>139</v>
      </c>
      <c r="B129" s="2" t="s">
        <v>141</v>
      </c>
      <c r="C129" s="4">
        <f>IFERROR(VLOOKUP($B129,'Datos Adulto'!$G$3:$T$82,2,FALSE),0)</f>
        <v>1</v>
      </c>
      <c r="D129" s="4">
        <f>IFERROR(VLOOKUP($B129,'Datos Adulto'!$G$3:$T$82,3,FALSE),0)</f>
        <v>0</v>
      </c>
      <c r="E129" s="4">
        <f>IFERROR(VLOOKUP($B129,'Datos Adulto'!$G$3:$T$82,4,FALSE),0)</f>
        <v>1</v>
      </c>
      <c r="F129" s="4">
        <f>IFERROR(VLOOKUP($B129,'Datos Adulto'!$G$3:$T$82,5,FALSE),0)</f>
        <v>0</v>
      </c>
      <c r="G129" s="4">
        <f>IFERROR(VLOOKUP($B129,'Datos Adulto'!$G$3:$T$82,6,FALSE),0)</f>
        <v>1</v>
      </c>
      <c r="H129" s="4">
        <f>IFERROR(VLOOKUP($B129,'Datos Adulto'!$G$3:$T$82,7,FALSE),0)</f>
        <v>1</v>
      </c>
      <c r="I129" s="4">
        <f>IFERROR(VLOOKUP($B129,'Datos Adulto'!$G$3:$T$82,8,FALSE),0)</f>
        <v>1</v>
      </c>
      <c r="J129" s="4">
        <f>IFERROR(VLOOKUP($B129,'Datos Adulto'!$G$3:$T$82,9,FALSE),0)</f>
        <v>0</v>
      </c>
      <c r="K129" s="4">
        <f>IFERROR(VLOOKUP($B129,'Datos Adulto'!$G$3:$T$82,10,FALSE),0)</f>
        <v>0</v>
      </c>
      <c r="L129" s="4">
        <f>IFERROR(VLOOKUP($B129,'Datos Adulto'!$G$3:$T$82,11,FALSE),0)</f>
        <v>0</v>
      </c>
      <c r="M129" s="4">
        <f>IFERROR(VLOOKUP($B129,'Datos Adulto'!$G$3:$T$82,12,FALSE),0)</f>
        <v>2</v>
      </c>
      <c r="N129" s="4">
        <f>IFERROR(VLOOKUP($B129,'Datos Adulto'!$G$3:$T$82,13,FALSE),0)</f>
        <v>0</v>
      </c>
      <c r="O129" s="26">
        <f t="shared" si="19"/>
        <v>7</v>
      </c>
    </row>
    <row r="130" spans="1:15" x14ac:dyDescent="0.25">
      <c r="A130" s="2" t="s">
        <v>139</v>
      </c>
      <c r="B130" s="2" t="s">
        <v>142</v>
      </c>
      <c r="C130" s="4">
        <f>IFERROR(VLOOKUP($B130,'Datos Adulto'!$G$3:$T$82,2,FALSE),0)</f>
        <v>0</v>
      </c>
      <c r="D130" s="4">
        <f>IFERROR(VLOOKUP($B130,'Datos Adulto'!$G$3:$T$82,3,FALSE),0)</f>
        <v>0</v>
      </c>
      <c r="E130" s="4">
        <f>IFERROR(VLOOKUP($B130,'Datos Adulto'!$G$3:$T$82,4,FALSE),0)</f>
        <v>0</v>
      </c>
      <c r="F130" s="4">
        <f>IFERROR(VLOOKUP($B130,'Datos Adulto'!$G$3:$T$82,5,FALSE),0)</f>
        <v>1</v>
      </c>
      <c r="G130" s="4">
        <f>IFERROR(VLOOKUP($B130,'Datos Adulto'!$G$3:$T$82,6,FALSE),0)</f>
        <v>0</v>
      </c>
      <c r="H130" s="4">
        <f>IFERROR(VLOOKUP($B130,'Datos Adulto'!$G$3:$T$82,7,FALSE),0)</f>
        <v>0</v>
      </c>
      <c r="I130" s="4">
        <f>IFERROR(VLOOKUP($B130,'Datos Adulto'!$G$3:$T$82,8,FALSE),0)</f>
        <v>0</v>
      </c>
      <c r="J130" s="4">
        <f>IFERROR(VLOOKUP($B130,'Datos Adulto'!$G$3:$T$82,9,FALSE),0)</f>
        <v>0</v>
      </c>
      <c r="K130" s="4">
        <f>IFERROR(VLOOKUP($B130,'Datos Adulto'!$G$3:$T$82,10,FALSE),0)</f>
        <v>0</v>
      </c>
      <c r="L130" s="4">
        <f>IFERROR(VLOOKUP($B130,'Datos Adulto'!$G$3:$T$82,11,FALSE),0)</f>
        <v>0</v>
      </c>
      <c r="M130" s="4">
        <f>IFERROR(VLOOKUP($B130,'Datos Adulto'!$G$3:$T$82,12,FALSE),0)</f>
        <v>0</v>
      </c>
      <c r="N130" s="4">
        <f>IFERROR(VLOOKUP($B130,'Datos Adulto'!$G$3:$T$82,13,FALSE),0)</f>
        <v>0</v>
      </c>
      <c r="O130" s="26">
        <f t="shared" si="19"/>
        <v>1</v>
      </c>
    </row>
    <row r="131" spans="1:15" x14ac:dyDescent="0.25">
      <c r="A131" s="2" t="s">
        <v>139</v>
      </c>
      <c r="B131" s="2" t="s">
        <v>143</v>
      </c>
      <c r="C131" s="4">
        <f>IFERROR(VLOOKUP($B131,'Datos Adulto'!$G$3:$T$82,2,FALSE),0)</f>
        <v>0</v>
      </c>
      <c r="D131" s="4">
        <f>IFERROR(VLOOKUP($B131,'Datos Adulto'!$G$3:$T$82,3,FALSE),0)</f>
        <v>0</v>
      </c>
      <c r="E131" s="4">
        <f>IFERROR(VLOOKUP($B131,'Datos Adulto'!$G$3:$T$82,4,FALSE),0)</f>
        <v>1</v>
      </c>
      <c r="F131" s="4">
        <f>IFERROR(VLOOKUP($B131,'Datos Adulto'!$G$3:$T$82,5,FALSE),0)</f>
        <v>0</v>
      </c>
      <c r="G131" s="4">
        <f>IFERROR(VLOOKUP($B131,'Datos Adulto'!$G$3:$T$82,6,FALSE),0)</f>
        <v>0</v>
      </c>
      <c r="H131" s="4">
        <f>IFERROR(VLOOKUP($B131,'Datos Adulto'!$G$3:$T$82,7,FALSE),0)</f>
        <v>0</v>
      </c>
      <c r="I131" s="4">
        <f>IFERROR(VLOOKUP($B131,'Datos Adulto'!$G$3:$T$82,8,FALSE),0)</f>
        <v>1</v>
      </c>
      <c r="J131" s="4">
        <f>IFERROR(VLOOKUP($B131,'Datos Adulto'!$G$3:$T$82,9,FALSE),0)</f>
        <v>1</v>
      </c>
      <c r="K131" s="4">
        <f>IFERROR(VLOOKUP($B131,'Datos Adulto'!$G$3:$T$82,10,FALSE),0)</f>
        <v>0</v>
      </c>
      <c r="L131" s="4">
        <f>IFERROR(VLOOKUP($B131,'Datos Adulto'!$G$3:$T$82,11,FALSE),0)</f>
        <v>0</v>
      </c>
      <c r="M131" s="4">
        <f>IFERROR(VLOOKUP($B131,'Datos Adulto'!$G$3:$T$82,12,FALSE),0)</f>
        <v>0</v>
      </c>
      <c r="N131" s="4">
        <f>IFERROR(VLOOKUP($B131,'Datos Adulto'!$G$3:$T$82,13,FALSE),0)</f>
        <v>0</v>
      </c>
      <c r="O131" s="26">
        <f t="shared" si="19"/>
        <v>3</v>
      </c>
    </row>
    <row r="132" spans="1:15" x14ac:dyDescent="0.25">
      <c r="A132" s="2" t="s">
        <v>139</v>
      </c>
      <c r="B132" s="2" t="s">
        <v>144</v>
      </c>
      <c r="C132" s="4">
        <f>IFERROR(VLOOKUP($B132,'Datos Adulto'!$G$3:$T$82,2,FALSE),0)</f>
        <v>0</v>
      </c>
      <c r="D132" s="4">
        <f>IFERROR(VLOOKUP($B132,'Datos Adulto'!$G$3:$T$82,3,FALSE),0)</f>
        <v>0</v>
      </c>
      <c r="E132" s="4">
        <f>IFERROR(VLOOKUP($B132,'Datos Adulto'!$G$3:$T$82,4,FALSE),0)</f>
        <v>0</v>
      </c>
      <c r="F132" s="4">
        <f>IFERROR(VLOOKUP($B132,'Datos Adulto'!$G$3:$T$82,5,FALSE),0)</f>
        <v>0</v>
      </c>
      <c r="G132" s="4">
        <f>IFERROR(VLOOKUP($B132,'Datos Adulto'!$G$3:$T$82,6,FALSE),0)</f>
        <v>0</v>
      </c>
      <c r="H132" s="4">
        <f>IFERROR(VLOOKUP($B132,'Datos Adulto'!$G$3:$T$82,7,FALSE),0)</f>
        <v>0</v>
      </c>
      <c r="I132" s="4">
        <f>IFERROR(VLOOKUP($B132,'Datos Adulto'!$G$3:$T$82,8,FALSE),0)</f>
        <v>0</v>
      </c>
      <c r="J132" s="4">
        <f>IFERROR(VLOOKUP($B132,'Datos Adulto'!$G$3:$T$82,9,FALSE),0)</f>
        <v>0</v>
      </c>
      <c r="K132" s="4">
        <f>IFERROR(VLOOKUP($B132,'Datos Adulto'!$G$3:$T$82,10,FALSE),0)</f>
        <v>0</v>
      </c>
      <c r="L132" s="4">
        <f>IFERROR(VLOOKUP($B132,'Datos Adulto'!$G$3:$T$82,11,FALSE),0)</f>
        <v>0</v>
      </c>
      <c r="M132" s="4">
        <f>IFERROR(VLOOKUP($B132,'Datos Adulto'!$G$3:$T$82,12,FALSE),0)</f>
        <v>0</v>
      </c>
      <c r="N132" s="4">
        <f>IFERROR(VLOOKUP($B132,'Datos Adulto'!$G$3:$T$82,13,FALSE),0)</f>
        <v>0</v>
      </c>
      <c r="O132" s="26">
        <f t="shared" si="19"/>
        <v>0</v>
      </c>
    </row>
    <row r="133" spans="1:15" x14ac:dyDescent="0.25">
      <c r="A133" s="2" t="s">
        <v>139</v>
      </c>
      <c r="B133" s="2" t="s">
        <v>145</v>
      </c>
      <c r="C133" s="4">
        <f>IFERROR(VLOOKUP($B133,'Datos Adulto'!$G$3:$T$82,2,FALSE),0)</f>
        <v>0</v>
      </c>
      <c r="D133" s="4">
        <f>IFERROR(VLOOKUP($B133,'Datos Adulto'!$G$3:$T$82,3,FALSE),0)</f>
        <v>0</v>
      </c>
      <c r="E133" s="4">
        <f>IFERROR(VLOOKUP($B133,'Datos Adulto'!$G$3:$T$82,4,FALSE),0)</f>
        <v>0</v>
      </c>
      <c r="F133" s="4">
        <f>IFERROR(VLOOKUP($B133,'Datos Adulto'!$G$3:$T$82,5,FALSE),0)</f>
        <v>0</v>
      </c>
      <c r="G133" s="4">
        <f>IFERROR(VLOOKUP($B133,'Datos Adulto'!$G$3:$T$82,6,FALSE),0)</f>
        <v>0</v>
      </c>
      <c r="H133" s="4">
        <f>IFERROR(VLOOKUP($B133,'Datos Adulto'!$G$3:$T$82,7,FALSE),0)</f>
        <v>0</v>
      </c>
      <c r="I133" s="4">
        <f>IFERROR(VLOOKUP($B133,'Datos Adulto'!$G$3:$T$82,8,FALSE),0)</f>
        <v>0</v>
      </c>
      <c r="J133" s="4">
        <f>IFERROR(VLOOKUP($B133,'Datos Adulto'!$G$3:$T$82,9,FALSE),0)</f>
        <v>0</v>
      </c>
      <c r="K133" s="4">
        <f>IFERROR(VLOOKUP($B133,'Datos Adulto'!$G$3:$T$82,10,FALSE),0)</f>
        <v>0</v>
      </c>
      <c r="L133" s="4">
        <f>IFERROR(VLOOKUP($B133,'Datos Adulto'!$G$3:$T$82,11,FALSE),0)</f>
        <v>0</v>
      </c>
      <c r="M133" s="4">
        <f>IFERROR(VLOOKUP($B133,'Datos Adulto'!$G$3:$T$82,12,FALSE),0)</f>
        <v>0</v>
      </c>
      <c r="N133" s="4">
        <f>IFERROR(VLOOKUP($B133,'Datos Adulto'!$G$3:$T$82,13,FALSE),0)</f>
        <v>0</v>
      </c>
      <c r="O133" s="26">
        <f t="shared" si="19"/>
        <v>0</v>
      </c>
    </row>
    <row r="134" spans="1:15" x14ac:dyDescent="0.25">
      <c r="A134" s="2" t="s">
        <v>139</v>
      </c>
      <c r="B134" s="2" t="s">
        <v>146</v>
      </c>
      <c r="C134" s="4">
        <f>IFERROR(VLOOKUP($B134,'Datos Adulto'!$G$3:$T$82,2,FALSE),0)</f>
        <v>0</v>
      </c>
      <c r="D134" s="4">
        <f>IFERROR(VLOOKUP($B134,'Datos Adulto'!$G$3:$T$82,3,FALSE),0)</f>
        <v>0</v>
      </c>
      <c r="E134" s="4">
        <f>IFERROR(VLOOKUP($B134,'Datos Adulto'!$G$3:$T$82,4,FALSE),0)</f>
        <v>0</v>
      </c>
      <c r="F134" s="4">
        <f>IFERROR(VLOOKUP($B134,'Datos Adulto'!$G$3:$T$82,5,FALSE),0)</f>
        <v>0</v>
      </c>
      <c r="G134" s="4">
        <f>IFERROR(VLOOKUP($B134,'Datos Adulto'!$G$3:$T$82,6,FALSE),0)</f>
        <v>0</v>
      </c>
      <c r="H134" s="4">
        <f>IFERROR(VLOOKUP($B134,'Datos Adulto'!$G$3:$T$82,7,FALSE),0)</f>
        <v>0</v>
      </c>
      <c r="I134" s="4">
        <f>IFERROR(VLOOKUP($B134,'Datos Adulto'!$G$3:$T$82,8,FALSE),0)</f>
        <v>0</v>
      </c>
      <c r="J134" s="4">
        <f>IFERROR(VLOOKUP($B134,'Datos Adulto'!$G$3:$T$82,9,FALSE),0)</f>
        <v>0</v>
      </c>
      <c r="K134" s="4">
        <f>IFERROR(VLOOKUP($B134,'Datos Adulto'!$G$3:$T$82,10,FALSE),0)</f>
        <v>0</v>
      </c>
      <c r="L134" s="4">
        <f>IFERROR(VLOOKUP($B134,'Datos Adulto'!$G$3:$T$82,11,FALSE),0)</f>
        <v>0</v>
      </c>
      <c r="M134" s="4">
        <f>IFERROR(VLOOKUP($B134,'Datos Adulto'!$G$3:$T$82,12,FALSE),0)</f>
        <v>0</v>
      </c>
      <c r="N134" s="4">
        <f>IFERROR(VLOOKUP($B134,'Datos Adulto'!$G$3:$T$82,13,FALSE),0)</f>
        <v>0</v>
      </c>
      <c r="O134" s="26">
        <f t="shared" si="19"/>
        <v>0</v>
      </c>
    </row>
    <row r="135" spans="1:15" x14ac:dyDescent="0.25">
      <c r="A135" s="2" t="s">
        <v>139</v>
      </c>
      <c r="B135" s="2" t="s">
        <v>147</v>
      </c>
      <c r="C135" s="4">
        <f>IFERROR(VLOOKUP($B135,'Datos Adulto'!$G$3:$T$82,2,FALSE),0)</f>
        <v>0</v>
      </c>
      <c r="D135" s="4">
        <f>IFERROR(VLOOKUP($B135,'Datos Adulto'!$G$3:$T$82,3,FALSE),0)</f>
        <v>0</v>
      </c>
      <c r="E135" s="4">
        <f>IFERROR(VLOOKUP($B135,'Datos Adulto'!$G$3:$T$82,4,FALSE),0)</f>
        <v>0</v>
      </c>
      <c r="F135" s="4">
        <f>IFERROR(VLOOKUP($B135,'Datos Adulto'!$G$3:$T$82,5,FALSE),0)</f>
        <v>0</v>
      </c>
      <c r="G135" s="4">
        <f>IFERROR(VLOOKUP($B135,'Datos Adulto'!$G$3:$T$82,6,FALSE),0)</f>
        <v>0</v>
      </c>
      <c r="H135" s="4">
        <f>IFERROR(VLOOKUP($B135,'Datos Adulto'!$G$3:$T$82,7,FALSE),0)</f>
        <v>0</v>
      </c>
      <c r="I135" s="4">
        <f>IFERROR(VLOOKUP($B135,'Datos Adulto'!$G$3:$T$82,8,FALSE),0)</f>
        <v>0</v>
      </c>
      <c r="J135" s="4">
        <f>IFERROR(VLOOKUP($B135,'Datos Adulto'!$G$3:$T$82,9,FALSE),0)</f>
        <v>0</v>
      </c>
      <c r="K135" s="4">
        <f>IFERROR(VLOOKUP($B135,'Datos Adulto'!$G$3:$T$82,10,FALSE),0)</f>
        <v>0</v>
      </c>
      <c r="L135" s="4">
        <f>IFERROR(VLOOKUP($B135,'Datos Adulto'!$G$3:$T$82,11,FALSE),0)</f>
        <v>0</v>
      </c>
      <c r="M135" s="4">
        <f>IFERROR(VLOOKUP($B135,'Datos Adulto'!$G$3:$T$82,12,FALSE),0)</f>
        <v>0</v>
      </c>
      <c r="N135" s="4">
        <f>IFERROR(VLOOKUP($B135,'Datos Adulto'!$G$3:$T$82,13,FALSE),0)</f>
        <v>0</v>
      </c>
      <c r="O135" s="26">
        <f t="shared" si="19"/>
        <v>0</v>
      </c>
    </row>
    <row r="136" spans="1:15" x14ac:dyDescent="0.25">
      <c r="A136" s="2" t="s">
        <v>139</v>
      </c>
      <c r="B136" s="2" t="s">
        <v>148</v>
      </c>
      <c r="C136" s="4">
        <f>IFERROR(VLOOKUP($B136,'Datos Adulto'!$G$3:$T$82,2,FALSE),0)</f>
        <v>0</v>
      </c>
      <c r="D136" s="4">
        <f>IFERROR(VLOOKUP($B136,'Datos Adulto'!$G$3:$T$82,3,FALSE),0)</f>
        <v>0</v>
      </c>
      <c r="E136" s="4">
        <f>IFERROR(VLOOKUP($B136,'Datos Adulto'!$G$3:$T$82,4,FALSE),0)</f>
        <v>0</v>
      </c>
      <c r="F136" s="4">
        <f>IFERROR(VLOOKUP($B136,'Datos Adulto'!$G$3:$T$82,5,FALSE),0)</f>
        <v>0</v>
      </c>
      <c r="G136" s="4">
        <f>IFERROR(VLOOKUP($B136,'Datos Adulto'!$G$3:$T$82,6,FALSE),0)</f>
        <v>0</v>
      </c>
      <c r="H136" s="4">
        <f>IFERROR(VLOOKUP($B136,'Datos Adulto'!$G$3:$T$82,7,FALSE),0)</f>
        <v>0</v>
      </c>
      <c r="I136" s="4">
        <f>IFERROR(VLOOKUP($B136,'Datos Adulto'!$G$3:$T$82,8,FALSE),0)</f>
        <v>0</v>
      </c>
      <c r="J136" s="4">
        <f>IFERROR(VLOOKUP($B136,'Datos Adulto'!$G$3:$T$82,9,FALSE),0)</f>
        <v>0</v>
      </c>
      <c r="K136" s="4">
        <f>IFERROR(VLOOKUP($B136,'Datos Adulto'!$G$3:$T$82,10,FALSE),0)</f>
        <v>0</v>
      </c>
      <c r="L136" s="4">
        <f>IFERROR(VLOOKUP($B136,'Datos Adulto'!$G$3:$T$82,11,FALSE),0)</f>
        <v>0</v>
      </c>
      <c r="M136" s="4">
        <f>IFERROR(VLOOKUP($B136,'Datos Adulto'!$G$3:$T$82,12,FALSE),0)</f>
        <v>0</v>
      </c>
      <c r="N136" s="4">
        <f>IFERROR(VLOOKUP($B136,'Datos Adulto'!$G$3:$T$82,13,FALSE),0)</f>
        <v>0</v>
      </c>
      <c r="O136" s="26">
        <f t="shared" si="19"/>
        <v>0</v>
      </c>
    </row>
    <row r="137" spans="1:15" x14ac:dyDescent="0.25">
      <c r="A137" s="2" t="s">
        <v>139</v>
      </c>
      <c r="B137" s="2" t="s">
        <v>149</v>
      </c>
      <c r="C137" s="4">
        <f>IFERROR(VLOOKUP($B137,'Datos Adulto'!$G$3:$T$82,2,FALSE),0)</f>
        <v>0</v>
      </c>
      <c r="D137" s="4">
        <f>IFERROR(VLOOKUP($B137,'Datos Adulto'!$G$3:$T$82,3,FALSE),0)</f>
        <v>0</v>
      </c>
      <c r="E137" s="4">
        <f>IFERROR(VLOOKUP($B137,'Datos Adulto'!$G$3:$T$82,4,FALSE),0)</f>
        <v>0</v>
      </c>
      <c r="F137" s="4">
        <f>IFERROR(VLOOKUP($B137,'Datos Adulto'!$G$3:$T$82,5,FALSE),0)</f>
        <v>0</v>
      </c>
      <c r="G137" s="4">
        <f>IFERROR(VLOOKUP($B137,'Datos Adulto'!$G$3:$T$82,6,FALSE),0)</f>
        <v>0</v>
      </c>
      <c r="H137" s="4">
        <f>IFERROR(VLOOKUP($B137,'Datos Adulto'!$G$3:$T$82,7,FALSE),0)</f>
        <v>0</v>
      </c>
      <c r="I137" s="4">
        <f>IFERROR(VLOOKUP($B137,'Datos Adulto'!$G$3:$T$82,8,FALSE),0)</f>
        <v>0</v>
      </c>
      <c r="J137" s="4">
        <f>IFERROR(VLOOKUP($B137,'Datos Adulto'!$G$3:$T$82,9,FALSE),0)</f>
        <v>0</v>
      </c>
      <c r="K137" s="4">
        <f>IFERROR(VLOOKUP($B137,'Datos Adulto'!$G$3:$T$82,10,FALSE),0)</f>
        <v>0</v>
      </c>
      <c r="L137" s="4">
        <f>IFERROR(VLOOKUP($B137,'Datos Adulto'!$G$3:$T$82,11,FALSE),0)</f>
        <v>0</v>
      </c>
      <c r="M137" s="4">
        <f>IFERROR(VLOOKUP($B137,'Datos Adulto'!$G$3:$T$82,12,FALSE),0)</f>
        <v>0</v>
      </c>
      <c r="N137" s="4">
        <f>IFERROR(VLOOKUP($B137,'Datos Adulto'!$G$3:$T$82,13,FALSE),0)</f>
        <v>0</v>
      </c>
      <c r="O137" s="26">
        <f t="shared" si="19"/>
        <v>0</v>
      </c>
    </row>
    <row r="138" spans="1:15" x14ac:dyDescent="0.25">
      <c r="A138" s="2" t="s">
        <v>139</v>
      </c>
      <c r="B138" s="2" t="s">
        <v>150</v>
      </c>
      <c r="C138" s="4">
        <f>IFERROR(VLOOKUP($B138,'Datos Adulto'!$G$3:$T$82,2,FALSE),0)</f>
        <v>0</v>
      </c>
      <c r="D138" s="4">
        <f>IFERROR(VLOOKUP($B138,'Datos Adulto'!$G$3:$T$82,3,FALSE),0)</f>
        <v>0</v>
      </c>
      <c r="E138" s="4">
        <f>IFERROR(VLOOKUP($B138,'Datos Adulto'!$G$3:$T$82,4,FALSE),0)</f>
        <v>0</v>
      </c>
      <c r="F138" s="4">
        <f>IFERROR(VLOOKUP($B138,'Datos Adulto'!$G$3:$T$82,5,FALSE),0)</f>
        <v>0</v>
      </c>
      <c r="G138" s="4">
        <f>IFERROR(VLOOKUP($B138,'Datos Adulto'!$G$3:$T$82,6,FALSE),0)</f>
        <v>0</v>
      </c>
      <c r="H138" s="4">
        <f>IFERROR(VLOOKUP($B138,'Datos Adulto'!$G$3:$T$82,7,FALSE),0)</f>
        <v>0</v>
      </c>
      <c r="I138" s="4">
        <f>IFERROR(VLOOKUP($B138,'Datos Adulto'!$G$3:$T$82,8,FALSE),0)</f>
        <v>0</v>
      </c>
      <c r="J138" s="4">
        <f>IFERROR(VLOOKUP($B138,'Datos Adulto'!$G$3:$T$82,9,FALSE),0)</f>
        <v>0</v>
      </c>
      <c r="K138" s="4">
        <f>IFERROR(VLOOKUP($B138,'Datos Adulto'!$G$3:$T$82,10,FALSE),0)</f>
        <v>0</v>
      </c>
      <c r="L138" s="4">
        <f>IFERROR(VLOOKUP($B138,'Datos Adulto'!$G$3:$T$82,11,FALSE),0)</f>
        <v>0</v>
      </c>
      <c r="M138" s="4">
        <f>IFERROR(VLOOKUP($B138,'Datos Adulto'!$G$3:$T$82,12,FALSE),0)</f>
        <v>0</v>
      </c>
      <c r="N138" s="4">
        <f>IFERROR(VLOOKUP($B138,'Datos Adulto'!$G$3:$T$82,13,FALSE),0)</f>
        <v>0</v>
      </c>
      <c r="O138" s="26">
        <f t="shared" si="19"/>
        <v>0</v>
      </c>
    </row>
    <row r="139" spans="1:15" x14ac:dyDescent="0.25">
      <c r="A139" s="2" t="s">
        <v>139</v>
      </c>
      <c r="B139" s="2" t="s">
        <v>151</v>
      </c>
      <c r="C139" s="4">
        <f>IFERROR(VLOOKUP($B139,'Datos Adulto'!$G$3:$T$82,2,FALSE),0)</f>
        <v>0</v>
      </c>
      <c r="D139" s="4">
        <f>IFERROR(VLOOKUP($B139,'Datos Adulto'!$G$3:$T$82,3,FALSE),0)</f>
        <v>0</v>
      </c>
      <c r="E139" s="4">
        <f>IFERROR(VLOOKUP($B139,'Datos Adulto'!$G$3:$T$82,4,FALSE),0)</f>
        <v>0</v>
      </c>
      <c r="F139" s="4">
        <f>IFERROR(VLOOKUP($B139,'Datos Adulto'!$G$3:$T$82,5,FALSE),0)</f>
        <v>0</v>
      </c>
      <c r="G139" s="4">
        <f>IFERROR(VLOOKUP($B139,'Datos Adulto'!$G$3:$T$82,6,FALSE),0)</f>
        <v>0</v>
      </c>
      <c r="H139" s="4">
        <f>IFERROR(VLOOKUP($B139,'Datos Adulto'!$G$3:$T$82,7,FALSE),0)</f>
        <v>0</v>
      </c>
      <c r="I139" s="4">
        <f>IFERROR(VLOOKUP($B139,'Datos Adulto'!$G$3:$T$82,8,FALSE),0)</f>
        <v>0</v>
      </c>
      <c r="J139" s="4">
        <f>IFERROR(VLOOKUP($B139,'Datos Adulto'!$G$3:$T$82,9,FALSE),0)</f>
        <v>0</v>
      </c>
      <c r="K139" s="4">
        <f>IFERROR(VLOOKUP($B139,'Datos Adulto'!$G$3:$T$82,10,FALSE),0)</f>
        <v>0</v>
      </c>
      <c r="L139" s="4">
        <f>IFERROR(VLOOKUP($B139,'Datos Adulto'!$G$3:$T$82,11,FALSE),0)</f>
        <v>0</v>
      </c>
      <c r="M139" s="4">
        <f>IFERROR(VLOOKUP($B139,'Datos Adulto'!$G$3:$T$82,12,FALSE),0)</f>
        <v>0</v>
      </c>
      <c r="N139" s="4">
        <f>IFERROR(VLOOKUP($B139,'Datos Adulto'!$G$3:$T$82,13,FALSE),0)</f>
        <v>0</v>
      </c>
      <c r="O139" s="26">
        <f t="shared" si="19"/>
        <v>0</v>
      </c>
    </row>
    <row r="140" spans="1:15" ht="15.75" thickBot="1" x14ac:dyDescent="0.3">
      <c r="A140" s="2" t="s">
        <v>139</v>
      </c>
      <c r="B140" s="2" t="s">
        <v>152</v>
      </c>
      <c r="C140" s="4">
        <f>IFERROR(VLOOKUP($B140,'Datos Adulto'!$G$3:$T$82,2,FALSE),0)</f>
        <v>0</v>
      </c>
      <c r="D140" s="4">
        <f>IFERROR(VLOOKUP($B140,'Datos Adulto'!$G$3:$T$82,3,FALSE),0)</f>
        <v>0</v>
      </c>
      <c r="E140" s="4">
        <f>IFERROR(VLOOKUP($B140,'Datos Adulto'!$G$3:$T$82,4,FALSE),0)</f>
        <v>0</v>
      </c>
      <c r="F140" s="4">
        <f>IFERROR(VLOOKUP($B140,'Datos Adulto'!$G$3:$T$82,5,FALSE),0)</f>
        <v>0</v>
      </c>
      <c r="G140" s="4">
        <f>IFERROR(VLOOKUP($B140,'Datos Adulto'!$G$3:$T$82,6,FALSE),0)</f>
        <v>0</v>
      </c>
      <c r="H140" s="4">
        <f>IFERROR(VLOOKUP($B140,'Datos Adulto'!$G$3:$T$82,7,FALSE),0)</f>
        <v>0</v>
      </c>
      <c r="I140" s="4">
        <f>IFERROR(VLOOKUP($B140,'Datos Adulto'!$G$3:$T$82,8,FALSE),0)</f>
        <v>0</v>
      </c>
      <c r="J140" s="4">
        <f>IFERROR(VLOOKUP($B140,'Datos Adulto'!$G$3:$T$82,9,FALSE),0)</f>
        <v>0</v>
      </c>
      <c r="K140" s="4">
        <f>IFERROR(VLOOKUP($B140,'Datos Adulto'!$G$3:$T$82,10,FALSE),0)</f>
        <v>0</v>
      </c>
      <c r="L140" s="4">
        <f>IFERROR(VLOOKUP($B140,'Datos Adulto'!$G$3:$T$82,11,FALSE),0)</f>
        <v>0</v>
      </c>
      <c r="M140" s="4">
        <f>IFERROR(VLOOKUP($B140,'Datos Adulto'!$G$3:$T$82,12,FALSE),0)</f>
        <v>0</v>
      </c>
      <c r="N140" s="4">
        <f>IFERROR(VLOOKUP($B140,'Datos Adulto'!$G$3:$T$82,13,FALSE),0)</f>
        <v>0</v>
      </c>
      <c r="O140" s="26">
        <f t="shared" si="19"/>
        <v>0</v>
      </c>
    </row>
    <row r="141" spans="1:15" ht="15.75" thickBot="1" x14ac:dyDescent="0.3">
      <c r="A141" s="51" t="s">
        <v>248</v>
      </c>
      <c r="B141" s="52"/>
      <c r="C141" s="49">
        <f>SUM(C128:C140)</f>
        <v>1</v>
      </c>
      <c r="D141" s="47">
        <f>SUM(D128:D140)</f>
        <v>0</v>
      </c>
      <c r="E141" s="47">
        <f>SUM(E128:E140)</f>
        <v>2</v>
      </c>
      <c r="F141" s="47">
        <f>SUM(F128:F140)</f>
        <v>1</v>
      </c>
      <c r="G141" s="47">
        <f t="shared" ref="G141:O141" si="20">SUM(G128:G140)</f>
        <v>2</v>
      </c>
      <c r="H141" s="47">
        <f t="shared" si="20"/>
        <v>1</v>
      </c>
      <c r="I141" s="47">
        <f t="shared" si="20"/>
        <v>2</v>
      </c>
      <c r="J141" s="47">
        <f t="shared" si="20"/>
        <v>1</v>
      </c>
      <c r="K141" s="47">
        <f t="shared" si="20"/>
        <v>0</v>
      </c>
      <c r="L141" s="47">
        <f t="shared" si="20"/>
        <v>0</v>
      </c>
      <c r="M141" s="47">
        <f t="shared" si="20"/>
        <v>2</v>
      </c>
      <c r="N141" s="48">
        <f>SUM(N128:N140)</f>
        <v>1</v>
      </c>
      <c r="O141" s="31">
        <f t="shared" si="20"/>
        <v>13</v>
      </c>
    </row>
    <row r="142" spans="1:15" s="8" customFormat="1" x14ac:dyDescent="0.25">
      <c r="A142" s="2" t="s">
        <v>153</v>
      </c>
      <c r="B142" s="2" t="s">
        <v>154</v>
      </c>
      <c r="C142" s="4">
        <f>IFERROR(VLOOKUP($B142,'Datos Adulto'!$G$3:$T$82,2,FALSE),0)</f>
        <v>0</v>
      </c>
      <c r="D142" s="4">
        <f>IFERROR(VLOOKUP($B142,'Datos Adulto'!$G$3:$T$82,3,FALSE),0)</f>
        <v>0</v>
      </c>
      <c r="E142" s="4">
        <f>IFERROR(VLOOKUP($B142,'Datos Adulto'!$G$3:$T$82,4,FALSE),0)</f>
        <v>1</v>
      </c>
      <c r="F142" s="4">
        <f>IFERROR(VLOOKUP($B142,'Datos Adulto'!$G$3:$T$82,5,FALSE),0)</f>
        <v>1</v>
      </c>
      <c r="G142" s="4">
        <f>IFERROR(VLOOKUP($B142,'Datos Adulto'!$G$3:$T$82,6,FALSE),0)</f>
        <v>1</v>
      </c>
      <c r="H142" s="4">
        <f>IFERROR(VLOOKUP($B142,'Datos Adulto'!$G$3:$T$82,7,FALSE),0)</f>
        <v>1</v>
      </c>
      <c r="I142" s="4">
        <f>IFERROR(VLOOKUP($B142,'Datos Adulto'!$G$3:$T$82,8,FALSE),0)</f>
        <v>0</v>
      </c>
      <c r="J142" s="4">
        <f>IFERROR(VLOOKUP($B142,'Datos Adulto'!$G$3:$T$82,9,FALSE),0)</f>
        <v>0</v>
      </c>
      <c r="K142" s="4">
        <f>IFERROR(VLOOKUP($B142,'Datos Adulto'!$G$3:$T$82,10,FALSE),0)</f>
        <v>1</v>
      </c>
      <c r="L142" s="4">
        <f>IFERROR(VLOOKUP($B142,'Datos Adulto'!$G$3:$T$82,11,FALSE),0)</f>
        <v>1</v>
      </c>
      <c r="M142" s="4">
        <f>IFERROR(VLOOKUP($B142,'Datos Adulto'!$G$3:$T$82,12,FALSE),0)</f>
        <v>0</v>
      </c>
      <c r="N142" s="4">
        <f>IFERROR(VLOOKUP($B142,'Datos Adulto'!$G$3:$T$82,13,FALSE),0)</f>
        <v>1</v>
      </c>
      <c r="O142" s="26">
        <f>SUM(C142:N142)</f>
        <v>7</v>
      </c>
    </row>
    <row r="143" spans="1:15" x14ac:dyDescent="0.25">
      <c r="A143" s="2" t="s">
        <v>153</v>
      </c>
      <c r="B143" s="2" t="s">
        <v>155</v>
      </c>
      <c r="C143" s="4">
        <f>IFERROR(VLOOKUP($B143,'Datos Adulto'!$G$3:$T$82,2,FALSE),0)</f>
        <v>0</v>
      </c>
      <c r="D143" s="4">
        <f>IFERROR(VLOOKUP($B143,'Datos Adulto'!$G$3:$T$82,3,FALSE),0)</f>
        <v>0</v>
      </c>
      <c r="E143" s="4">
        <f>IFERROR(VLOOKUP($B143,'Datos Adulto'!$G$3:$T$82,4,FALSE),0)</f>
        <v>0</v>
      </c>
      <c r="F143" s="4">
        <f>IFERROR(VLOOKUP($B143,'Datos Adulto'!$G$3:$T$82,5,FALSE),0)</f>
        <v>0</v>
      </c>
      <c r="G143" s="4">
        <f>IFERROR(VLOOKUP($B143,'Datos Adulto'!$G$3:$T$82,6,FALSE),0)</f>
        <v>0</v>
      </c>
      <c r="H143" s="4">
        <f>IFERROR(VLOOKUP($B143,'Datos Adulto'!$G$3:$T$82,7,FALSE),0)</f>
        <v>0</v>
      </c>
      <c r="I143" s="4">
        <f>IFERROR(VLOOKUP($B143,'Datos Adulto'!$G$3:$T$82,8,FALSE),0)</f>
        <v>0</v>
      </c>
      <c r="J143" s="4">
        <f>IFERROR(VLOOKUP($B143,'Datos Adulto'!$G$3:$T$82,9,FALSE),0)</f>
        <v>0</v>
      </c>
      <c r="K143" s="4">
        <f>IFERROR(VLOOKUP($B143,'Datos Adulto'!$G$3:$T$82,10,FALSE),0)</f>
        <v>0</v>
      </c>
      <c r="L143" s="4">
        <f>IFERROR(VLOOKUP($B143,'Datos Adulto'!$G$3:$T$82,11,FALSE),0)</f>
        <v>0</v>
      </c>
      <c r="M143" s="4">
        <f>IFERROR(VLOOKUP($B143,'Datos Adulto'!$G$3:$T$82,12,FALSE),0)</f>
        <v>0</v>
      </c>
      <c r="N143" s="4">
        <f>IFERROR(VLOOKUP($B143,'Datos Adulto'!$G$3:$T$82,13,FALSE),0)</f>
        <v>0</v>
      </c>
      <c r="O143" s="26">
        <f>SUM(C143:N143)</f>
        <v>0</v>
      </c>
    </row>
    <row r="144" spans="1:15" x14ac:dyDescent="0.25">
      <c r="A144" s="2" t="s">
        <v>153</v>
      </c>
      <c r="B144" s="2" t="s">
        <v>156</v>
      </c>
      <c r="C144" s="4">
        <f>IFERROR(VLOOKUP($B144,'Datos Adulto'!$G$3:$T$82,2,FALSE),0)</f>
        <v>0</v>
      </c>
      <c r="D144" s="4">
        <f>IFERROR(VLOOKUP($B144,'Datos Adulto'!$G$3:$T$82,3,FALSE),0)</f>
        <v>0</v>
      </c>
      <c r="E144" s="4">
        <f>IFERROR(VLOOKUP($B144,'Datos Adulto'!$G$3:$T$82,4,FALSE),0)</f>
        <v>0</v>
      </c>
      <c r="F144" s="4">
        <f>IFERROR(VLOOKUP($B144,'Datos Adulto'!$G$3:$T$82,5,FALSE),0)</f>
        <v>0</v>
      </c>
      <c r="G144" s="4">
        <f>IFERROR(VLOOKUP($B144,'Datos Adulto'!$G$3:$T$82,6,FALSE),0)</f>
        <v>0</v>
      </c>
      <c r="H144" s="4">
        <f>IFERROR(VLOOKUP($B144,'Datos Adulto'!$G$3:$T$82,7,FALSE),0)</f>
        <v>0</v>
      </c>
      <c r="I144" s="4">
        <f>IFERROR(VLOOKUP($B144,'Datos Adulto'!$G$3:$T$82,8,FALSE),0)</f>
        <v>0</v>
      </c>
      <c r="J144" s="4">
        <f>IFERROR(VLOOKUP($B144,'Datos Adulto'!$G$3:$T$82,9,FALSE),0)</f>
        <v>0</v>
      </c>
      <c r="K144" s="4">
        <f>IFERROR(VLOOKUP($B144,'Datos Adulto'!$G$3:$T$82,10,FALSE),0)</f>
        <v>0</v>
      </c>
      <c r="L144" s="4">
        <f>IFERROR(VLOOKUP($B144,'Datos Adulto'!$G$3:$T$82,11,FALSE),0)</f>
        <v>0</v>
      </c>
      <c r="M144" s="4">
        <f>IFERROR(VLOOKUP($B144,'Datos Adulto'!$G$3:$T$82,12,FALSE),0)</f>
        <v>0</v>
      </c>
      <c r="N144" s="4">
        <f>IFERROR(VLOOKUP($B144,'Datos Adulto'!$G$3:$T$82,13,FALSE),0)</f>
        <v>0</v>
      </c>
      <c r="O144" s="26">
        <f>SUM(C144:N144)</f>
        <v>0</v>
      </c>
    </row>
    <row r="145" spans="1:15" ht="15.75" thickBot="1" x14ac:dyDescent="0.3">
      <c r="A145" s="2" t="s">
        <v>153</v>
      </c>
      <c r="B145" s="2" t="s">
        <v>157</v>
      </c>
      <c r="C145" s="4">
        <f>IFERROR(VLOOKUP($B145,'Datos Adulto'!$G$3:$T$82,2,FALSE),0)</f>
        <v>0</v>
      </c>
      <c r="D145" s="4">
        <f>IFERROR(VLOOKUP($B145,'Datos Adulto'!$G$3:$T$82,3,FALSE),0)</f>
        <v>0</v>
      </c>
      <c r="E145" s="4">
        <f>IFERROR(VLOOKUP($B145,'Datos Adulto'!$G$3:$T$82,4,FALSE),0)</f>
        <v>0</v>
      </c>
      <c r="F145" s="4">
        <f>IFERROR(VLOOKUP($B145,'Datos Adulto'!$G$3:$T$82,5,FALSE),0)</f>
        <v>0</v>
      </c>
      <c r="G145" s="4">
        <f>IFERROR(VLOOKUP($B145,'Datos Adulto'!$G$3:$T$82,6,FALSE),0)</f>
        <v>0</v>
      </c>
      <c r="H145" s="4">
        <f>IFERROR(VLOOKUP($B145,'Datos Adulto'!$G$3:$T$82,7,FALSE),0)</f>
        <v>0</v>
      </c>
      <c r="I145" s="4">
        <f>IFERROR(VLOOKUP($B145,'Datos Adulto'!$G$3:$T$82,8,FALSE),0)</f>
        <v>0</v>
      </c>
      <c r="J145" s="4">
        <f>IFERROR(VLOOKUP($B145,'Datos Adulto'!$G$3:$T$82,9,FALSE),0)</f>
        <v>0</v>
      </c>
      <c r="K145" s="4">
        <f>IFERROR(VLOOKUP($B145,'Datos Adulto'!$G$3:$T$82,10,FALSE),0)</f>
        <v>0</v>
      </c>
      <c r="L145" s="4">
        <f>IFERROR(VLOOKUP($B145,'Datos Adulto'!$G$3:$T$82,11,FALSE),0)</f>
        <v>0</v>
      </c>
      <c r="M145" s="4">
        <f>IFERROR(VLOOKUP($B145,'Datos Adulto'!$G$3:$T$82,12,FALSE),0)</f>
        <v>0</v>
      </c>
      <c r="N145" s="4">
        <f>IFERROR(VLOOKUP($B145,'Datos Adulto'!$G$3:$T$82,13,FALSE),0)</f>
        <v>0</v>
      </c>
      <c r="O145" s="26">
        <f>SUM(C145:N145)</f>
        <v>0</v>
      </c>
    </row>
    <row r="146" spans="1:15" ht="15.75" thickBot="1" x14ac:dyDescent="0.3">
      <c r="A146" s="51" t="s">
        <v>249</v>
      </c>
      <c r="B146" s="52"/>
      <c r="C146" s="49">
        <f>SUM(C142:C145)</f>
        <v>0</v>
      </c>
      <c r="D146" s="47">
        <f>SUM(D142:D145)</f>
        <v>0</v>
      </c>
      <c r="E146" s="47">
        <f>SUM(E142:E145)</f>
        <v>1</v>
      </c>
      <c r="F146" s="47">
        <f>SUM(F142:F145)</f>
        <v>1</v>
      </c>
      <c r="G146" s="47">
        <f t="shared" ref="G146:O146" si="21">SUM(G142:G145)</f>
        <v>1</v>
      </c>
      <c r="H146" s="47">
        <f t="shared" si="21"/>
        <v>1</v>
      </c>
      <c r="I146" s="47">
        <f t="shared" si="21"/>
        <v>0</v>
      </c>
      <c r="J146" s="47">
        <f t="shared" si="21"/>
        <v>0</v>
      </c>
      <c r="K146" s="47">
        <f t="shared" si="21"/>
        <v>1</v>
      </c>
      <c r="L146" s="47">
        <f t="shared" si="21"/>
        <v>1</v>
      </c>
      <c r="M146" s="47">
        <f t="shared" si="21"/>
        <v>0</v>
      </c>
      <c r="N146" s="48">
        <f t="shared" si="21"/>
        <v>1</v>
      </c>
      <c r="O146" s="31">
        <f t="shared" si="21"/>
        <v>7</v>
      </c>
    </row>
    <row r="147" spans="1:15" x14ac:dyDescent="0.25">
      <c r="A147" s="2" t="s">
        <v>158</v>
      </c>
      <c r="B147" s="2" t="s">
        <v>159</v>
      </c>
      <c r="C147" s="4">
        <f>IFERROR(VLOOKUP($B147,'Datos Adulto'!$G$3:$T$82,2,FALSE),0)</f>
        <v>0</v>
      </c>
      <c r="D147" s="4">
        <f>IFERROR(VLOOKUP($B147,'Datos Adulto'!$G$3:$T$82,3,FALSE),0)</f>
        <v>0</v>
      </c>
      <c r="E147" s="4">
        <f>IFERROR(VLOOKUP($B147,'Datos Adulto'!$G$3:$T$82,4,FALSE),0)</f>
        <v>0</v>
      </c>
      <c r="F147" s="4">
        <f>IFERROR(VLOOKUP($B147,'Datos Adulto'!$G$3:$T$82,5,FALSE),0)</f>
        <v>0</v>
      </c>
      <c r="G147" s="4">
        <f>IFERROR(VLOOKUP($B147,'Datos Adulto'!$G$3:$T$82,6,FALSE),0)</f>
        <v>1</v>
      </c>
      <c r="H147" s="4">
        <f>IFERROR(VLOOKUP($B147,'Datos Adulto'!$G$3:$T$82,7,FALSE),0)</f>
        <v>0</v>
      </c>
      <c r="I147" s="4">
        <f>IFERROR(VLOOKUP($B147,'Datos Adulto'!$G$3:$T$82,8,FALSE),0)</f>
        <v>0</v>
      </c>
      <c r="J147" s="4">
        <f>IFERROR(VLOOKUP($B147,'Datos Adulto'!$G$3:$T$82,9,FALSE),0)</f>
        <v>0</v>
      </c>
      <c r="K147" s="4">
        <f>IFERROR(VLOOKUP($B147,'Datos Adulto'!$G$3:$T$82,10,FALSE),0)</f>
        <v>0</v>
      </c>
      <c r="L147" s="4">
        <f>IFERROR(VLOOKUP($B147,'Datos Adulto'!$G$3:$T$82,11,FALSE),0)</f>
        <v>0</v>
      </c>
      <c r="M147" s="4">
        <f>IFERROR(VLOOKUP($B147,'Datos Adulto'!$G$3:$T$82,12,FALSE),0)</f>
        <v>0</v>
      </c>
      <c r="N147" s="4">
        <f>IFERROR(VLOOKUP($B147,'Datos Adulto'!$G$3:$T$82,13,FALSE),0)</f>
        <v>0</v>
      </c>
      <c r="O147" s="26">
        <f t="shared" ref="O147:O152" si="22">SUM(C147:N147)</f>
        <v>1</v>
      </c>
    </row>
    <row r="148" spans="1:15" x14ac:dyDescent="0.25">
      <c r="A148" s="2" t="s">
        <v>158</v>
      </c>
      <c r="B148" s="2" t="s">
        <v>160</v>
      </c>
      <c r="C148" s="4">
        <f>IFERROR(VLOOKUP($B148,'Datos Adulto'!$G$3:$T$82,2,FALSE),0)</f>
        <v>0</v>
      </c>
      <c r="D148" s="4">
        <f>IFERROR(VLOOKUP($B148,'Datos Adulto'!$G$3:$T$82,3,FALSE),0)</f>
        <v>0</v>
      </c>
      <c r="E148" s="4">
        <f>IFERROR(VLOOKUP($B148,'Datos Adulto'!$G$3:$T$82,4,FALSE),0)</f>
        <v>0</v>
      </c>
      <c r="F148" s="4">
        <f>IFERROR(VLOOKUP($B148,'Datos Adulto'!$G$3:$T$82,5,FALSE),0)</f>
        <v>0</v>
      </c>
      <c r="G148" s="4">
        <f>IFERROR(VLOOKUP($B148,'Datos Adulto'!$G$3:$T$82,6,FALSE),0)</f>
        <v>0</v>
      </c>
      <c r="H148" s="4">
        <f>IFERROR(VLOOKUP($B148,'Datos Adulto'!$G$3:$T$82,7,FALSE),0)</f>
        <v>0</v>
      </c>
      <c r="I148" s="4">
        <f>IFERROR(VLOOKUP($B148,'Datos Adulto'!$G$3:$T$82,8,FALSE),0)</f>
        <v>0</v>
      </c>
      <c r="J148" s="4">
        <f>IFERROR(VLOOKUP($B148,'Datos Adulto'!$G$3:$T$82,9,FALSE),0)</f>
        <v>0</v>
      </c>
      <c r="K148" s="4">
        <f>IFERROR(VLOOKUP($B148,'Datos Adulto'!$G$3:$T$82,10,FALSE),0)</f>
        <v>0</v>
      </c>
      <c r="L148" s="4">
        <f>IFERROR(VLOOKUP($B148,'Datos Adulto'!$G$3:$T$82,11,FALSE),0)</f>
        <v>0</v>
      </c>
      <c r="M148" s="4">
        <f>IFERROR(VLOOKUP($B148,'Datos Adulto'!$G$3:$T$82,12,FALSE),0)</f>
        <v>0</v>
      </c>
      <c r="N148" s="4">
        <f>IFERROR(VLOOKUP($B148,'Datos Adulto'!$G$3:$T$82,13,FALSE),0)</f>
        <v>0</v>
      </c>
      <c r="O148" s="26">
        <f t="shared" si="22"/>
        <v>0</v>
      </c>
    </row>
    <row r="149" spans="1:15" x14ac:dyDescent="0.25">
      <c r="A149" s="2" t="s">
        <v>158</v>
      </c>
      <c r="B149" s="2" t="s">
        <v>161</v>
      </c>
      <c r="C149" s="4">
        <f>IFERROR(VLOOKUP($B149,'Datos Adulto'!$G$3:$T$82,2,FALSE),0)</f>
        <v>0</v>
      </c>
      <c r="D149" s="4">
        <f>IFERROR(VLOOKUP($B149,'Datos Adulto'!$G$3:$T$82,3,FALSE),0)</f>
        <v>0</v>
      </c>
      <c r="E149" s="4">
        <f>IFERROR(VLOOKUP($B149,'Datos Adulto'!$G$3:$T$82,4,FALSE),0)</f>
        <v>0</v>
      </c>
      <c r="F149" s="4">
        <f>IFERROR(VLOOKUP($B149,'Datos Adulto'!$G$3:$T$82,5,FALSE),0)</f>
        <v>0</v>
      </c>
      <c r="G149" s="4">
        <f>IFERROR(VLOOKUP($B149,'Datos Adulto'!$G$3:$T$82,6,FALSE),0)</f>
        <v>0</v>
      </c>
      <c r="H149" s="4">
        <f>IFERROR(VLOOKUP($B149,'Datos Adulto'!$G$3:$T$82,7,FALSE),0)</f>
        <v>0</v>
      </c>
      <c r="I149" s="4">
        <f>IFERROR(VLOOKUP($B149,'Datos Adulto'!$G$3:$T$82,8,FALSE),0)</f>
        <v>0</v>
      </c>
      <c r="J149" s="4">
        <f>IFERROR(VLOOKUP($B149,'Datos Adulto'!$G$3:$T$82,9,FALSE),0)</f>
        <v>0</v>
      </c>
      <c r="K149" s="4">
        <f>IFERROR(VLOOKUP($B149,'Datos Adulto'!$G$3:$T$82,10,FALSE),0)</f>
        <v>0</v>
      </c>
      <c r="L149" s="4">
        <f>IFERROR(VLOOKUP($B149,'Datos Adulto'!$G$3:$T$82,11,FALSE),0)</f>
        <v>0</v>
      </c>
      <c r="M149" s="4">
        <f>IFERROR(VLOOKUP($B149,'Datos Adulto'!$G$3:$T$82,12,FALSE),0)</f>
        <v>0</v>
      </c>
      <c r="N149" s="4">
        <f>IFERROR(VLOOKUP($B149,'Datos Adulto'!$G$3:$T$82,13,FALSE),0)</f>
        <v>0</v>
      </c>
      <c r="O149" s="26">
        <f t="shared" si="22"/>
        <v>0</v>
      </c>
    </row>
    <row r="150" spans="1:15" x14ac:dyDescent="0.25">
      <c r="A150" s="2" t="s">
        <v>158</v>
      </c>
      <c r="B150" s="2" t="s">
        <v>162</v>
      </c>
      <c r="C150" s="4">
        <f>IFERROR(VLOOKUP($B150,'Datos Adulto'!$G$3:$T$82,2,FALSE),0)</f>
        <v>0</v>
      </c>
      <c r="D150" s="4">
        <f>IFERROR(VLOOKUP($B150,'Datos Adulto'!$G$3:$T$82,3,FALSE),0)</f>
        <v>0</v>
      </c>
      <c r="E150" s="4">
        <f>IFERROR(VLOOKUP($B150,'Datos Adulto'!$G$3:$T$82,4,FALSE),0)</f>
        <v>0</v>
      </c>
      <c r="F150" s="4">
        <f>IFERROR(VLOOKUP($B150,'Datos Adulto'!$G$3:$T$82,5,FALSE),0)</f>
        <v>0</v>
      </c>
      <c r="G150" s="4">
        <f>IFERROR(VLOOKUP($B150,'Datos Adulto'!$G$3:$T$82,6,FALSE),0)</f>
        <v>0</v>
      </c>
      <c r="H150" s="4">
        <f>IFERROR(VLOOKUP($B150,'Datos Adulto'!$G$3:$T$82,7,FALSE),0)</f>
        <v>0</v>
      </c>
      <c r="I150" s="4">
        <f>IFERROR(VLOOKUP($B150,'Datos Adulto'!$G$3:$T$82,8,FALSE),0)</f>
        <v>0</v>
      </c>
      <c r="J150" s="4">
        <f>IFERROR(VLOOKUP($B150,'Datos Adulto'!$G$3:$T$82,9,FALSE),0)</f>
        <v>0</v>
      </c>
      <c r="K150" s="4">
        <f>IFERROR(VLOOKUP($B150,'Datos Adulto'!$G$3:$T$82,10,FALSE),0)</f>
        <v>0</v>
      </c>
      <c r="L150" s="4">
        <f>IFERROR(VLOOKUP($B150,'Datos Adulto'!$G$3:$T$82,11,FALSE),0)</f>
        <v>0</v>
      </c>
      <c r="M150" s="4">
        <f>IFERROR(VLOOKUP($B150,'Datos Adulto'!$G$3:$T$82,12,FALSE),0)</f>
        <v>0</v>
      </c>
      <c r="N150" s="4">
        <f>IFERROR(VLOOKUP($B150,'Datos Adulto'!$G$3:$T$82,13,FALSE),0)</f>
        <v>0</v>
      </c>
      <c r="O150" s="26">
        <f t="shared" si="22"/>
        <v>0</v>
      </c>
    </row>
    <row r="151" spans="1:15" x14ac:dyDescent="0.25">
      <c r="A151" s="2" t="s">
        <v>158</v>
      </c>
      <c r="B151" s="2" t="s">
        <v>163</v>
      </c>
      <c r="C151" s="4">
        <f>IFERROR(VLOOKUP($B151,'Datos Adulto'!$G$3:$T$82,2,FALSE),0)</f>
        <v>0</v>
      </c>
      <c r="D151" s="4">
        <f>IFERROR(VLOOKUP($B151,'Datos Adulto'!$G$3:$T$82,3,FALSE),0)</f>
        <v>0</v>
      </c>
      <c r="E151" s="4">
        <f>IFERROR(VLOOKUP($B151,'Datos Adulto'!$G$3:$T$82,4,FALSE),0)</f>
        <v>0</v>
      </c>
      <c r="F151" s="4">
        <f>IFERROR(VLOOKUP($B151,'Datos Adulto'!$G$3:$T$82,5,FALSE),0)</f>
        <v>0</v>
      </c>
      <c r="G151" s="4">
        <f>IFERROR(VLOOKUP($B151,'Datos Adulto'!$G$3:$T$82,6,FALSE),0)</f>
        <v>0</v>
      </c>
      <c r="H151" s="4">
        <f>IFERROR(VLOOKUP($B151,'Datos Adulto'!$G$3:$T$82,7,FALSE),0)</f>
        <v>0</v>
      </c>
      <c r="I151" s="4">
        <f>IFERROR(VLOOKUP($B151,'Datos Adulto'!$G$3:$T$82,8,FALSE),0)</f>
        <v>0</v>
      </c>
      <c r="J151" s="4">
        <f>IFERROR(VLOOKUP($B151,'Datos Adulto'!$G$3:$T$82,9,FALSE),0)</f>
        <v>0</v>
      </c>
      <c r="K151" s="4">
        <f>IFERROR(VLOOKUP($B151,'Datos Adulto'!$G$3:$T$82,10,FALSE),0)</f>
        <v>0</v>
      </c>
      <c r="L151" s="4">
        <f>IFERROR(VLOOKUP($B151,'Datos Adulto'!$G$3:$T$82,11,FALSE),0)</f>
        <v>0</v>
      </c>
      <c r="M151" s="4">
        <f>IFERROR(VLOOKUP($B151,'Datos Adulto'!$G$3:$T$82,12,FALSE),0)</f>
        <v>0</v>
      </c>
      <c r="N151" s="4">
        <f>IFERROR(VLOOKUP($B151,'Datos Adulto'!$G$3:$T$82,13,FALSE),0)</f>
        <v>0</v>
      </c>
      <c r="O151" s="26">
        <f t="shared" si="22"/>
        <v>0</v>
      </c>
    </row>
    <row r="152" spans="1:15" x14ac:dyDescent="0.25">
      <c r="A152" s="2" t="s">
        <v>158</v>
      </c>
      <c r="B152" s="2" t="s">
        <v>164</v>
      </c>
      <c r="C152" s="4">
        <f>IFERROR(VLOOKUP($B152,'Datos Adulto'!$G$3:$T$82,2,FALSE),0)</f>
        <v>0</v>
      </c>
      <c r="D152" s="4">
        <f>IFERROR(VLOOKUP($B152,'Datos Adulto'!$G$3:$T$82,3,FALSE),0)</f>
        <v>0</v>
      </c>
      <c r="E152" s="4">
        <f>IFERROR(VLOOKUP($B152,'Datos Adulto'!$G$3:$T$82,4,FALSE),0)</f>
        <v>0</v>
      </c>
      <c r="F152" s="4">
        <f>IFERROR(VLOOKUP($B152,'Datos Adulto'!$G$3:$T$82,5,FALSE),0)</f>
        <v>0</v>
      </c>
      <c r="G152" s="4">
        <f>IFERROR(VLOOKUP($B152,'Datos Adulto'!$G$3:$T$82,6,FALSE),0)</f>
        <v>0</v>
      </c>
      <c r="H152" s="4">
        <f>IFERROR(VLOOKUP($B152,'Datos Adulto'!$G$3:$T$82,7,FALSE),0)</f>
        <v>0</v>
      </c>
      <c r="I152" s="4">
        <f>IFERROR(VLOOKUP($B152,'Datos Adulto'!$G$3:$T$82,8,FALSE),0)</f>
        <v>0</v>
      </c>
      <c r="J152" s="4">
        <f>IFERROR(VLOOKUP($B152,'Datos Adulto'!$G$3:$T$82,9,FALSE),0)</f>
        <v>0</v>
      </c>
      <c r="K152" s="4">
        <f>IFERROR(VLOOKUP($B152,'Datos Adulto'!$G$3:$T$82,10,FALSE),0)</f>
        <v>0</v>
      </c>
      <c r="L152" s="4">
        <f>IFERROR(VLOOKUP($B152,'Datos Adulto'!$G$3:$T$82,11,FALSE),0)</f>
        <v>0</v>
      </c>
      <c r="M152" s="4">
        <f>IFERROR(VLOOKUP($B152,'Datos Adulto'!$G$3:$T$82,12,FALSE),0)</f>
        <v>0</v>
      </c>
      <c r="N152" s="4">
        <f>IFERROR(VLOOKUP($B152,'Datos Adulto'!$G$3:$T$82,13,FALSE),0)</f>
        <v>0</v>
      </c>
      <c r="O152" s="26">
        <f t="shared" si="22"/>
        <v>0</v>
      </c>
    </row>
    <row r="153" spans="1:15" ht="15.75" thickBot="1" x14ac:dyDescent="0.3">
      <c r="A153" s="2" t="s">
        <v>158</v>
      </c>
      <c r="B153" s="2" t="s">
        <v>165</v>
      </c>
      <c r="C153" s="4">
        <f>IFERROR(VLOOKUP($B153,'Datos Adulto'!$G$3:$T$82,2,FALSE),0)</f>
        <v>0</v>
      </c>
      <c r="D153" s="4">
        <f>IFERROR(VLOOKUP($B153,'Datos Adulto'!$G$3:$T$82,3,FALSE),0)</f>
        <v>0</v>
      </c>
      <c r="E153" s="4">
        <f>IFERROR(VLOOKUP($B153,'Datos Adulto'!$G$3:$T$82,4,FALSE),0)</f>
        <v>0</v>
      </c>
      <c r="F153" s="4">
        <f>IFERROR(VLOOKUP($B153,'Datos Adulto'!$G$3:$T$82,5,FALSE),0)</f>
        <v>0</v>
      </c>
      <c r="G153" s="4">
        <f>IFERROR(VLOOKUP($B153,'Datos Adulto'!$G$3:$T$82,6,FALSE),0)</f>
        <v>0</v>
      </c>
      <c r="H153" s="4">
        <f>IFERROR(VLOOKUP($B153,'Datos Adulto'!$G$3:$T$82,7,FALSE),0)</f>
        <v>0</v>
      </c>
      <c r="I153" s="4">
        <f>IFERROR(VLOOKUP($B153,'Datos Adulto'!$G$3:$T$82,8,FALSE),0)</f>
        <v>0</v>
      </c>
      <c r="J153" s="4">
        <f>IFERROR(VLOOKUP($B153,'Datos Adulto'!$G$3:$T$82,9,FALSE),0)</f>
        <v>0</v>
      </c>
      <c r="K153" s="4">
        <f>IFERROR(VLOOKUP($B153,'Datos Adulto'!$G$3:$T$82,10,FALSE),0)</f>
        <v>0</v>
      </c>
      <c r="L153" s="4">
        <f>IFERROR(VLOOKUP($B153,'Datos Adulto'!$G$3:$T$82,11,FALSE),0)</f>
        <v>0</v>
      </c>
      <c r="M153" s="4">
        <f>IFERROR(VLOOKUP($B153,'Datos Adulto'!$G$3:$T$82,12,FALSE),0)</f>
        <v>0</v>
      </c>
      <c r="N153" s="4">
        <f>IFERROR(VLOOKUP($B153,'Datos Adulto'!$G$3:$T$82,13,FALSE),0)</f>
        <v>0</v>
      </c>
      <c r="O153" s="26">
        <f>SUM(C153:N153)</f>
        <v>0</v>
      </c>
    </row>
    <row r="154" spans="1:15" ht="15.75" thickBot="1" x14ac:dyDescent="0.3">
      <c r="A154" s="51" t="s">
        <v>250</v>
      </c>
      <c r="B154" s="52"/>
      <c r="C154" s="49">
        <f>SUM(C147:C153)</f>
        <v>0</v>
      </c>
      <c r="D154" s="47">
        <f>SUM(D147:D153)</f>
        <v>0</v>
      </c>
      <c r="E154" s="47">
        <f>SUM(E147:E153)</f>
        <v>0</v>
      </c>
      <c r="F154" s="47">
        <f>SUM(F147:F153)</f>
        <v>0</v>
      </c>
      <c r="G154" s="47">
        <f t="shared" ref="G154:L154" si="23">SUM(G147:G153)</f>
        <v>1</v>
      </c>
      <c r="H154" s="47">
        <f t="shared" si="23"/>
        <v>0</v>
      </c>
      <c r="I154" s="47">
        <f t="shared" si="23"/>
        <v>0</v>
      </c>
      <c r="J154" s="47">
        <f t="shared" si="23"/>
        <v>0</v>
      </c>
      <c r="K154" s="47">
        <f t="shared" si="23"/>
        <v>0</v>
      </c>
      <c r="L154" s="47">
        <f t="shared" si="23"/>
        <v>0</v>
      </c>
      <c r="M154" s="47">
        <f>SUM(M147:M153)</f>
        <v>0</v>
      </c>
      <c r="N154" s="48">
        <f>SUM(N147:N153)</f>
        <v>0</v>
      </c>
      <c r="O154" s="32">
        <f t="shared" ref="O154" si="24">SUM(O147:O153)</f>
        <v>1</v>
      </c>
    </row>
    <row r="155" spans="1:15" ht="15.75" thickBot="1" x14ac:dyDescent="0.3">
      <c r="A155" s="37" t="s">
        <v>0</v>
      </c>
      <c r="B155" s="38" t="s">
        <v>238</v>
      </c>
      <c r="C155" s="61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3"/>
    </row>
    <row r="156" spans="1:15" x14ac:dyDescent="0.25">
      <c r="A156" s="2" t="s">
        <v>97</v>
      </c>
      <c r="B156" s="2" t="s">
        <v>168</v>
      </c>
      <c r="C156" s="4">
        <f>IFERROR(VLOOKUP($B156,'Datos Adulto'!$G$3:$T$82,2,FALSE),0)</f>
        <v>1</v>
      </c>
      <c r="D156" s="4">
        <f>IFERROR(VLOOKUP($B156,'Datos Adulto'!$G$3:$T$82,3,FALSE),0)</f>
        <v>1</v>
      </c>
      <c r="E156" s="4">
        <f>IFERROR(VLOOKUP($B156,'Datos Adulto'!$G$3:$T$82,4,FALSE),0)</f>
        <v>1</v>
      </c>
      <c r="F156" s="4">
        <f>IFERROR(VLOOKUP($B156,'Datos Adulto'!$G$3:$T$82,5,FALSE),0)</f>
        <v>1</v>
      </c>
      <c r="G156" s="4">
        <f>IFERROR(VLOOKUP($B156,'Datos Adulto'!$G$3:$T$82,6,FALSE),0)</f>
        <v>0</v>
      </c>
      <c r="H156" s="4">
        <f>IFERROR(VLOOKUP($B156,'Datos Adulto'!$G$3:$T$82,7,FALSE),0)</f>
        <v>2</v>
      </c>
      <c r="I156" s="4">
        <f>IFERROR(VLOOKUP($B156,'Datos Adulto'!$G$3:$T$82,8,FALSE),0)</f>
        <v>0</v>
      </c>
      <c r="J156" s="4">
        <f>IFERROR(VLOOKUP($B156,'Datos Adulto'!$G$3:$T$82,9,FALSE),0)</f>
        <v>1</v>
      </c>
      <c r="K156" s="4">
        <f>IFERROR(VLOOKUP($B156,'Datos Adulto'!$G$3:$T$82,10,FALSE),0)</f>
        <v>0</v>
      </c>
      <c r="L156" s="4">
        <f>IFERROR(VLOOKUP($B156,'Datos Adulto'!$G$3:$T$82,11,FALSE),0)</f>
        <v>1</v>
      </c>
      <c r="M156" s="50">
        <f>IFERROR(VLOOKUP($B156,'Datos Adulto'!$G$3:$T$82,12,FALSE),0)</f>
        <v>0</v>
      </c>
      <c r="N156" s="4">
        <f>IFERROR(VLOOKUP($B156,'Datos Adulto'!$G$3:$T$82,13,FALSE),0)</f>
        <v>1</v>
      </c>
      <c r="O156" s="33">
        <f>SUM(C156:N156)</f>
        <v>9</v>
      </c>
    </row>
    <row r="157" spans="1:15" x14ac:dyDescent="0.25">
      <c r="A157" s="2" t="s">
        <v>126</v>
      </c>
      <c r="B157" s="2" t="s">
        <v>169</v>
      </c>
      <c r="C157" s="4">
        <f>IFERROR(VLOOKUP($B157,'Datos Adulto'!$G$3:$T$82,2,FALSE),0)</f>
        <v>1</v>
      </c>
      <c r="D157" s="4">
        <f>IFERROR(VLOOKUP($B157,'Datos Adulto'!$G$3:$T$82,3,FALSE),0)</f>
        <v>1</v>
      </c>
      <c r="E157" s="4">
        <f>IFERROR(VLOOKUP($B157,'Datos Adulto'!$G$3:$T$82,4,FALSE),0)</f>
        <v>0</v>
      </c>
      <c r="F157" s="4">
        <f>IFERROR(VLOOKUP($B157,'Datos Adulto'!$G$3:$T$82,5,FALSE),0)</f>
        <v>1</v>
      </c>
      <c r="G157" s="4">
        <f>IFERROR(VLOOKUP($B157,'Datos Adulto'!$G$3:$T$82,6,FALSE),0)</f>
        <v>1</v>
      </c>
      <c r="H157" s="4">
        <f>IFERROR(VLOOKUP($B157,'Datos Adulto'!$G$3:$T$82,7,FALSE),0)</f>
        <v>1</v>
      </c>
      <c r="I157" s="4">
        <f>IFERROR(VLOOKUP($B157,'Datos Adulto'!$G$3:$T$82,8,FALSE),0)</f>
        <v>1</v>
      </c>
      <c r="J157" s="4">
        <f>IFERROR(VLOOKUP($B157,'Datos Adulto'!$G$3:$T$82,9,FALSE),0)</f>
        <v>1</v>
      </c>
      <c r="K157" s="4">
        <f>IFERROR(VLOOKUP($B157,'Datos Adulto'!$G$3:$T$82,10,FALSE),0)</f>
        <v>1</v>
      </c>
      <c r="L157" s="4">
        <f>IFERROR(VLOOKUP($B157,'Datos Adulto'!$G$3:$T$82,11,FALSE),0)</f>
        <v>1</v>
      </c>
      <c r="M157" s="50">
        <f>IFERROR(VLOOKUP($B157,'Datos Adulto'!$G$3:$T$82,12,FALSE),0)</f>
        <v>0</v>
      </c>
      <c r="N157" s="4">
        <f>IFERROR(VLOOKUP($B157,'Datos Adulto'!$G$3:$T$82,13,FALSE),0)</f>
        <v>1</v>
      </c>
      <c r="O157" s="27">
        <f t="shared" ref="O157:O160" si="25">SUM(C157:N157)</f>
        <v>10</v>
      </c>
    </row>
    <row r="158" spans="1:15" x14ac:dyDescent="0.25">
      <c r="A158" s="2" t="s">
        <v>221</v>
      </c>
      <c r="B158" s="2" t="s">
        <v>170</v>
      </c>
      <c r="C158" s="4">
        <f>IFERROR(VLOOKUP($B158,'Datos Adulto'!$G$3:$T$82,2,FALSE),0)</f>
        <v>0</v>
      </c>
      <c r="D158" s="4">
        <f>IFERROR(VLOOKUP($B158,'Datos Adulto'!$G$3:$T$82,3,FALSE),0)</f>
        <v>0</v>
      </c>
      <c r="E158" s="4">
        <f>IFERROR(VLOOKUP($B158,'Datos Adulto'!$G$3:$T$82,4,FALSE),0)</f>
        <v>1</v>
      </c>
      <c r="F158" s="4">
        <f>IFERROR(VLOOKUP($B158,'Datos Adulto'!$G$3:$T$82,5,FALSE),0)</f>
        <v>1</v>
      </c>
      <c r="G158" s="4">
        <f>IFERROR(VLOOKUP($B158,'Datos Adulto'!$G$3:$T$82,6,FALSE),0)</f>
        <v>1</v>
      </c>
      <c r="H158" s="4">
        <f>IFERROR(VLOOKUP($B158,'Datos Adulto'!$G$3:$T$82,7,FALSE),0)</f>
        <v>1</v>
      </c>
      <c r="I158" s="4">
        <f>IFERROR(VLOOKUP($B158,'Datos Adulto'!$G$3:$T$82,8,FALSE),0)</f>
        <v>0</v>
      </c>
      <c r="J158" s="4">
        <f>IFERROR(VLOOKUP($B158,'Datos Adulto'!$G$3:$T$82,9,FALSE),0)</f>
        <v>1</v>
      </c>
      <c r="K158" s="4">
        <f>IFERROR(VLOOKUP($B158,'Datos Adulto'!$G$3:$T$82,10,FALSE),0)</f>
        <v>1</v>
      </c>
      <c r="L158" s="4">
        <f>IFERROR(VLOOKUP($B158,'Datos Adulto'!$G$3:$T$82,11,FALSE),0)</f>
        <v>1</v>
      </c>
      <c r="M158" s="50">
        <f>IFERROR(VLOOKUP($B158,'Datos Adulto'!$G$3:$T$82,12,FALSE),0)</f>
        <v>1</v>
      </c>
      <c r="N158" s="4">
        <f>IFERROR(VLOOKUP($B158,'Datos Adulto'!$G$3:$T$82,13,FALSE),0)</f>
        <v>0</v>
      </c>
      <c r="O158" s="27">
        <f t="shared" si="25"/>
        <v>8</v>
      </c>
    </row>
    <row r="159" spans="1:15" x14ac:dyDescent="0.25">
      <c r="A159" s="2" t="s">
        <v>54</v>
      </c>
      <c r="B159" s="2" t="s">
        <v>166</v>
      </c>
      <c r="C159" s="4">
        <f>IFERROR(VLOOKUP($B159,'Datos Adulto'!$G$3:$T$82,2,FALSE),0)</f>
        <v>1</v>
      </c>
      <c r="D159" s="4">
        <f>IFERROR(VLOOKUP($B159,'Datos Adulto'!$G$3:$T$82,3,FALSE),0)</f>
        <v>1</v>
      </c>
      <c r="E159" s="4">
        <f>IFERROR(VLOOKUP($B159,'Datos Adulto'!$G$3:$T$82,4,FALSE),0)</f>
        <v>1</v>
      </c>
      <c r="F159" s="4">
        <f>IFERROR(VLOOKUP($B159,'Datos Adulto'!$G$3:$T$82,5,FALSE),0)</f>
        <v>1</v>
      </c>
      <c r="G159" s="4">
        <f>IFERROR(VLOOKUP($B159,'Datos Adulto'!$G$3:$T$82,6,FALSE),0)</f>
        <v>1</v>
      </c>
      <c r="H159" s="4">
        <f>IFERROR(VLOOKUP($B159,'Datos Adulto'!$G$3:$T$82,7,FALSE),0)</f>
        <v>1</v>
      </c>
      <c r="I159" s="4">
        <f>IFERROR(VLOOKUP($B159,'Datos Adulto'!$G$3:$T$82,8,FALSE),0)</f>
        <v>1</v>
      </c>
      <c r="J159" s="4">
        <f>IFERROR(VLOOKUP($B159,'Datos Adulto'!$G$3:$T$82,9,FALSE),0)</f>
        <v>1</v>
      </c>
      <c r="K159" s="4">
        <f>IFERROR(VLOOKUP($B159,'Datos Adulto'!$G$3:$T$82,10,FALSE),0)</f>
        <v>1</v>
      </c>
      <c r="L159" s="4">
        <f>IFERROR(VLOOKUP($B159,'Datos Adulto'!$G$3:$T$82,11,FALSE),0)</f>
        <v>1</v>
      </c>
      <c r="M159" s="50">
        <f>IFERROR(VLOOKUP($B159,'Datos Adulto'!$G$3:$T$82,12,FALSE),0)</f>
        <v>1</v>
      </c>
      <c r="N159" s="4">
        <f>IFERROR(VLOOKUP($B159,'Datos Adulto'!$G$3:$T$82,13,FALSE),0)</f>
        <v>1</v>
      </c>
      <c r="O159" s="27">
        <f t="shared" si="25"/>
        <v>12</v>
      </c>
    </row>
    <row r="160" spans="1:15" ht="15.75" thickBot="1" x14ac:dyDescent="0.3">
      <c r="A160" s="2" t="s">
        <v>91</v>
      </c>
      <c r="B160" s="2" t="s">
        <v>167</v>
      </c>
      <c r="C160" s="4">
        <f>IFERROR(VLOOKUP($B160,'Datos Adulto'!$G$3:$T$82,2,FALSE),0)</f>
        <v>0</v>
      </c>
      <c r="D160" s="4">
        <f>IFERROR(VLOOKUP($B160,'Datos Adulto'!$G$3:$T$82,3,FALSE),0)</f>
        <v>1</v>
      </c>
      <c r="E160" s="4">
        <f>IFERROR(VLOOKUP($B160,'Datos Adulto'!$G$3:$T$82,4,FALSE),0)</f>
        <v>1</v>
      </c>
      <c r="F160" s="4">
        <f>IFERROR(VLOOKUP($B160,'Datos Adulto'!$G$3:$T$82,5,FALSE),0)</f>
        <v>1</v>
      </c>
      <c r="G160" s="4">
        <f>IFERROR(VLOOKUP($B160,'Datos Adulto'!$G$3:$T$82,6,FALSE),0)</f>
        <v>1</v>
      </c>
      <c r="H160" s="4">
        <f>IFERROR(VLOOKUP($B160,'Datos Adulto'!$G$3:$T$82,7,FALSE),0)</f>
        <v>1</v>
      </c>
      <c r="I160" s="4">
        <f>IFERROR(VLOOKUP($B160,'Datos Adulto'!$G$3:$T$82,8,FALSE),0)</f>
        <v>0</v>
      </c>
      <c r="J160" s="4">
        <f>IFERROR(VLOOKUP($B160,'Datos Adulto'!$G$3:$T$82,9,FALSE),0)</f>
        <v>1</v>
      </c>
      <c r="K160" s="4">
        <f>IFERROR(VLOOKUP($B160,'Datos Adulto'!$G$3:$T$82,10,FALSE),0)</f>
        <v>1</v>
      </c>
      <c r="L160" s="4">
        <f>IFERROR(VLOOKUP($B160,'Datos Adulto'!$G$3:$T$82,11,FALSE),0)</f>
        <v>1</v>
      </c>
      <c r="M160" s="50">
        <f>IFERROR(VLOOKUP($B160,'Datos Adulto'!$G$3:$T$82,12,FALSE),0)</f>
        <v>1</v>
      </c>
      <c r="N160" s="4">
        <f>IFERROR(VLOOKUP($B160,'Datos Adulto'!$G$3:$T$82,13,FALSE),0)</f>
        <v>0</v>
      </c>
      <c r="O160" s="34">
        <f t="shared" si="25"/>
        <v>9</v>
      </c>
    </row>
  </sheetData>
  <mergeCells count="18">
    <mergeCell ref="A127:B127"/>
    <mergeCell ref="A141:B141"/>
    <mergeCell ref="A146:B146"/>
    <mergeCell ref="A154:B154"/>
    <mergeCell ref="C155:O155"/>
    <mergeCell ref="A114:B114"/>
    <mergeCell ref="A94:B94"/>
    <mergeCell ref="A1:A2"/>
    <mergeCell ref="B1:B2"/>
    <mergeCell ref="C1:O1"/>
    <mergeCell ref="A17:B17"/>
    <mergeCell ref="A30:B30"/>
    <mergeCell ref="A35:B35"/>
    <mergeCell ref="A40:B40"/>
    <mergeCell ref="A51:B51"/>
    <mergeCell ref="A66:B66"/>
    <mergeCell ref="A77:B77"/>
    <mergeCell ref="A83:B8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F5CE-982E-4E34-94F5-FB4BF8C8786E}">
  <dimension ref="A1:T445"/>
  <sheetViews>
    <sheetView workbookViewId="0"/>
  </sheetViews>
  <sheetFormatPr baseColWidth="10" defaultRowHeight="15" x14ac:dyDescent="0.25"/>
  <cols>
    <col min="1" max="1" width="17.28515625" bestFit="1" customWidth="1"/>
    <col min="2" max="2" width="37.7109375" bestFit="1" customWidth="1"/>
    <col min="3" max="3" width="20.28515625" bestFit="1" customWidth="1"/>
    <col min="4" max="4" width="4.7109375" bestFit="1" customWidth="1"/>
    <col min="5" max="5" width="5.42578125" bestFit="1" customWidth="1"/>
    <col min="7" max="7" width="41.42578125" bestFit="1" customWidth="1"/>
    <col min="8" max="8" width="22.42578125" bestFit="1" customWidth="1"/>
    <col min="9" max="19" width="3" bestFit="1" customWidth="1"/>
    <col min="20" max="20" width="12.5703125" bestFit="1" customWidth="1"/>
  </cols>
  <sheetData>
    <row r="1" spans="1:20" x14ac:dyDescent="0.25">
      <c r="A1" s="67" t="s">
        <v>174</v>
      </c>
      <c r="B1" s="67" t="s">
        <v>254</v>
      </c>
      <c r="C1" s="67" t="s">
        <v>237</v>
      </c>
      <c r="D1" s="67" t="s">
        <v>175</v>
      </c>
      <c r="E1" s="67" t="s">
        <v>176</v>
      </c>
    </row>
    <row r="2" spans="1:20" x14ac:dyDescent="0.25">
      <c r="A2" s="68" t="s">
        <v>255</v>
      </c>
      <c r="B2" s="68" t="str">
        <f>IFERROR(VLOOKUP($A2,[1]Establecimientos!$A$1:$E$175,3,FALSE),0)</f>
        <v>105100-HOSPITAL LA SERENA</v>
      </c>
      <c r="C2" s="68" t="str">
        <f>IFERROR(VLOOKUP($A2,[1]Establecimientos!$A$1:$E$175,4,FALSE),0)</f>
        <v>04101-LA SERENA</v>
      </c>
      <c r="D2" s="69">
        <v>9</v>
      </c>
      <c r="E2" s="69">
        <v>0</v>
      </c>
    </row>
    <row r="3" spans="1:20" x14ac:dyDescent="0.25">
      <c r="A3" s="68" t="s">
        <v>177</v>
      </c>
      <c r="B3" s="68" t="str">
        <f>IFERROR(VLOOKUP($A3,[1]Establecimientos!$A$1:$E$175,3,FALSE),0)</f>
        <v>105103-HOSPITAL ILLAPEL</v>
      </c>
      <c r="C3" s="68" t="str">
        <f>IFERROR(VLOOKUP($A3,[1]Establecimientos!$A$1:$E$175,4,FALSE),0)</f>
        <v>04201-ILLAPEL</v>
      </c>
      <c r="D3" s="69">
        <v>1</v>
      </c>
      <c r="E3" s="69">
        <v>0</v>
      </c>
      <c r="G3" s="12" t="s">
        <v>214</v>
      </c>
      <c r="H3" s="12" t="s">
        <v>215</v>
      </c>
    </row>
    <row r="4" spans="1:20" x14ac:dyDescent="0.25">
      <c r="A4" s="68" t="s">
        <v>177</v>
      </c>
      <c r="B4" s="68" t="str">
        <f>IFERROR(VLOOKUP($A4,[1]Establecimientos!$A$1:$E$175,3,FALSE),0)</f>
        <v>105103-HOSPITAL ILLAPEL</v>
      </c>
      <c r="C4" s="68" t="str">
        <f>IFERROR(VLOOKUP($A4,[1]Establecimientos!$A$1:$E$175,4,FALSE),0)</f>
        <v>04201-ILLAPEL</v>
      </c>
      <c r="D4" s="69">
        <v>2</v>
      </c>
      <c r="E4" s="69">
        <v>0</v>
      </c>
      <c r="G4" s="12" t="s">
        <v>211</v>
      </c>
      <c r="H4">
        <v>1</v>
      </c>
      <c r="I4">
        <v>2</v>
      </c>
      <c r="J4">
        <v>3</v>
      </c>
      <c r="K4">
        <v>4</v>
      </c>
      <c r="L4">
        <v>5</v>
      </c>
      <c r="M4">
        <v>6</v>
      </c>
      <c r="N4">
        <v>7</v>
      </c>
      <c r="O4">
        <v>8</v>
      </c>
      <c r="P4">
        <v>9</v>
      </c>
      <c r="Q4">
        <v>10</v>
      </c>
      <c r="R4">
        <v>11</v>
      </c>
      <c r="S4">
        <v>12</v>
      </c>
      <c r="T4" t="s">
        <v>212</v>
      </c>
    </row>
    <row r="5" spans="1:20" x14ac:dyDescent="0.25">
      <c r="A5" s="68" t="s">
        <v>177</v>
      </c>
      <c r="B5" s="68" t="str">
        <f>IFERROR(VLOOKUP($A5,[1]Establecimientos!$A$1:$E$175,3,FALSE),0)</f>
        <v>105103-HOSPITAL ILLAPEL</v>
      </c>
      <c r="C5" s="68" t="str">
        <f>IFERROR(VLOOKUP($A5,[1]Establecimientos!$A$1:$E$175,4,FALSE),0)</f>
        <v>04201-ILLAPEL</v>
      </c>
      <c r="D5" s="69">
        <v>3</v>
      </c>
      <c r="E5" s="69">
        <v>0</v>
      </c>
      <c r="G5" s="13" t="s">
        <v>15</v>
      </c>
      <c r="H5" s="14">
        <v>7</v>
      </c>
      <c r="I5" s="14">
        <v>4</v>
      </c>
      <c r="J5" s="14">
        <v>7</v>
      </c>
      <c r="K5" s="14">
        <v>4</v>
      </c>
      <c r="L5" s="14">
        <v>8</v>
      </c>
      <c r="M5" s="14">
        <v>6</v>
      </c>
      <c r="N5" s="14">
        <v>7</v>
      </c>
      <c r="O5" s="14">
        <v>7</v>
      </c>
      <c r="P5" s="14">
        <v>7</v>
      </c>
      <c r="Q5" s="14">
        <v>7</v>
      </c>
      <c r="R5" s="14">
        <v>8</v>
      </c>
      <c r="S5" s="14">
        <v>8</v>
      </c>
      <c r="T5" s="14">
        <v>80</v>
      </c>
    </row>
    <row r="6" spans="1:20" x14ac:dyDescent="0.25">
      <c r="A6" s="68" t="s">
        <v>177</v>
      </c>
      <c r="B6" s="68" t="str">
        <f>IFERROR(VLOOKUP($A6,[1]Establecimientos!$A$1:$E$175,3,FALSE),0)</f>
        <v>105103-HOSPITAL ILLAPEL</v>
      </c>
      <c r="C6" s="68" t="str">
        <f>IFERROR(VLOOKUP($A6,[1]Establecimientos!$A$1:$E$175,4,FALSE),0)</f>
        <v>04201-ILLAPEL</v>
      </c>
      <c r="D6" s="69">
        <v>4</v>
      </c>
      <c r="E6" s="69">
        <v>0</v>
      </c>
      <c r="G6" s="15" t="s">
        <v>256</v>
      </c>
      <c r="H6" s="14"/>
      <c r="I6" s="14"/>
      <c r="J6" s="14"/>
      <c r="K6" s="14"/>
      <c r="L6" s="14"/>
      <c r="M6" s="14"/>
      <c r="N6" s="14"/>
      <c r="O6" s="14"/>
      <c r="P6" s="14">
        <v>0</v>
      </c>
      <c r="Q6" s="14"/>
      <c r="R6" s="14"/>
      <c r="S6" s="14"/>
      <c r="T6" s="14">
        <v>0</v>
      </c>
    </row>
    <row r="7" spans="1:20" x14ac:dyDescent="0.25">
      <c r="A7" s="68" t="s">
        <v>177</v>
      </c>
      <c r="B7" s="68" t="str">
        <f>IFERROR(VLOOKUP($A7,[1]Establecimientos!$A$1:$E$175,3,FALSE),0)</f>
        <v>105103-HOSPITAL ILLAPEL</v>
      </c>
      <c r="C7" s="68" t="str">
        <f>IFERROR(VLOOKUP($A7,[1]Establecimientos!$A$1:$E$175,4,FALSE),0)</f>
        <v>04201-ILLAPEL</v>
      </c>
      <c r="D7" s="69">
        <v>5</v>
      </c>
      <c r="E7" s="69">
        <v>0</v>
      </c>
      <c r="G7" s="15" t="s">
        <v>16</v>
      </c>
      <c r="H7" s="14">
        <v>3</v>
      </c>
      <c r="I7" s="14"/>
      <c r="J7" s="14"/>
      <c r="K7" s="14"/>
      <c r="L7" s="14">
        <v>2</v>
      </c>
      <c r="M7" s="14"/>
      <c r="N7" s="14">
        <v>1</v>
      </c>
      <c r="O7" s="14">
        <v>1</v>
      </c>
      <c r="P7" s="14"/>
      <c r="Q7" s="14">
        <v>1</v>
      </c>
      <c r="R7" s="14">
        <v>1</v>
      </c>
      <c r="S7" s="14">
        <v>1</v>
      </c>
      <c r="T7" s="14">
        <v>10</v>
      </c>
    </row>
    <row r="8" spans="1:20" x14ac:dyDescent="0.25">
      <c r="A8" s="68" t="s">
        <v>178</v>
      </c>
      <c r="B8" s="68" t="str">
        <f>IFERROR(VLOOKUP($A8,[1]Establecimientos!$A$1:$E$175,3,FALSE),0)</f>
        <v>105104-HOSPITAL SALAMANCA</v>
      </c>
      <c r="C8" s="68" t="str">
        <f>IFERROR(VLOOKUP($A8,[1]Establecimientos!$A$1:$E$175,4,FALSE),0)</f>
        <v>04204-SALAMANCA</v>
      </c>
      <c r="D8" s="69">
        <v>1</v>
      </c>
      <c r="E8" s="69">
        <v>1</v>
      </c>
      <c r="G8" s="15" t="s">
        <v>17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0</v>
      </c>
      <c r="S8" s="14">
        <v>1</v>
      </c>
      <c r="T8" s="14">
        <v>11</v>
      </c>
    </row>
    <row r="9" spans="1:20" x14ac:dyDescent="0.25">
      <c r="A9" s="68" t="s">
        <v>178</v>
      </c>
      <c r="B9" s="68" t="str">
        <f>IFERROR(VLOOKUP($A9,[1]Establecimientos!$A$1:$E$175,3,FALSE),0)</f>
        <v>105104-HOSPITAL SALAMANCA</v>
      </c>
      <c r="C9" s="68" t="str">
        <f>IFERROR(VLOOKUP($A9,[1]Establecimientos!$A$1:$E$175,4,FALSE),0)</f>
        <v>04204-SALAMANCA</v>
      </c>
      <c r="D9" s="69">
        <v>2</v>
      </c>
      <c r="E9" s="69">
        <v>1</v>
      </c>
      <c r="G9" s="15" t="s">
        <v>18</v>
      </c>
      <c r="H9" s="14">
        <v>0</v>
      </c>
      <c r="I9" s="14">
        <v>0</v>
      </c>
      <c r="J9" s="14">
        <v>2</v>
      </c>
      <c r="K9" s="14">
        <v>0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4">
        <v>10</v>
      </c>
    </row>
    <row r="10" spans="1:20" x14ac:dyDescent="0.25">
      <c r="A10" s="68" t="s">
        <v>178</v>
      </c>
      <c r="B10" s="68" t="str">
        <f>IFERROR(VLOOKUP($A10,[1]Establecimientos!$A$1:$E$175,3,FALSE),0)</f>
        <v>105104-HOSPITAL SALAMANCA</v>
      </c>
      <c r="C10" s="68" t="str">
        <f>IFERROR(VLOOKUP($A10,[1]Establecimientos!$A$1:$E$175,4,FALSE),0)</f>
        <v>04204-SALAMANCA</v>
      </c>
      <c r="D10" s="69">
        <v>3</v>
      </c>
      <c r="E10" s="69">
        <v>1</v>
      </c>
      <c r="G10" s="15" t="s">
        <v>19</v>
      </c>
      <c r="H10" s="14">
        <v>0</v>
      </c>
      <c r="I10" s="14">
        <v>1</v>
      </c>
      <c r="J10" s="14">
        <v>1</v>
      </c>
      <c r="K10" s="14">
        <v>1</v>
      </c>
      <c r="L10" s="14">
        <v>2</v>
      </c>
      <c r="M10" s="14">
        <v>1</v>
      </c>
      <c r="N10" s="14">
        <v>1</v>
      </c>
      <c r="O10" s="14">
        <v>1</v>
      </c>
      <c r="P10" s="14">
        <v>2</v>
      </c>
      <c r="Q10" s="14">
        <v>1</v>
      </c>
      <c r="R10" s="14">
        <v>1</v>
      </c>
      <c r="S10" s="14">
        <v>1</v>
      </c>
      <c r="T10" s="14">
        <v>13</v>
      </c>
    </row>
    <row r="11" spans="1:20" x14ac:dyDescent="0.25">
      <c r="A11" s="68" t="s">
        <v>178</v>
      </c>
      <c r="B11" s="68" t="str">
        <f>IFERROR(VLOOKUP($A11,[1]Establecimientos!$A$1:$E$175,3,FALSE),0)</f>
        <v>105104-HOSPITAL SALAMANCA</v>
      </c>
      <c r="C11" s="68" t="str">
        <f>IFERROR(VLOOKUP($A11,[1]Establecimientos!$A$1:$E$175,4,FALSE),0)</f>
        <v>04204-SALAMANCA</v>
      </c>
      <c r="D11" s="69">
        <v>4</v>
      </c>
      <c r="E11" s="69">
        <v>1</v>
      </c>
      <c r="G11" s="15" t="s">
        <v>20</v>
      </c>
      <c r="H11" s="14">
        <v>1</v>
      </c>
      <c r="I11" s="14">
        <v>1</v>
      </c>
      <c r="J11" s="14">
        <v>1</v>
      </c>
      <c r="K11" s="14">
        <v>1</v>
      </c>
      <c r="L11" s="14">
        <v>0</v>
      </c>
      <c r="M11" s="14">
        <v>1</v>
      </c>
      <c r="N11" s="14">
        <v>1</v>
      </c>
      <c r="O11" s="14">
        <v>1</v>
      </c>
      <c r="P11" s="14">
        <v>1</v>
      </c>
      <c r="Q11" s="14">
        <v>1</v>
      </c>
      <c r="R11" s="14">
        <v>2</v>
      </c>
      <c r="S11" s="14">
        <v>1</v>
      </c>
      <c r="T11" s="14">
        <v>12</v>
      </c>
    </row>
    <row r="12" spans="1:20" x14ac:dyDescent="0.25">
      <c r="A12" s="68" t="s">
        <v>178</v>
      </c>
      <c r="B12" s="68" t="str">
        <f>IFERROR(VLOOKUP($A12,[1]Establecimientos!$A$1:$E$175,3,FALSE),0)</f>
        <v>105104-HOSPITAL SALAMANCA</v>
      </c>
      <c r="C12" s="68" t="str">
        <f>IFERROR(VLOOKUP($A12,[1]Establecimientos!$A$1:$E$175,4,FALSE),0)</f>
        <v>04204-SALAMANCA</v>
      </c>
      <c r="D12" s="69">
        <v>6</v>
      </c>
      <c r="E12" s="69">
        <v>2</v>
      </c>
      <c r="G12" s="15" t="s">
        <v>21</v>
      </c>
      <c r="H12" s="14"/>
      <c r="I12" s="14">
        <v>1</v>
      </c>
      <c r="J12" s="14">
        <v>1</v>
      </c>
      <c r="K12" s="14"/>
      <c r="L12" s="14">
        <v>1</v>
      </c>
      <c r="M12" s="14">
        <v>1</v>
      </c>
      <c r="N12" s="14"/>
      <c r="O12" s="14">
        <v>1</v>
      </c>
      <c r="P12" s="14">
        <v>1</v>
      </c>
      <c r="Q12" s="14">
        <v>1</v>
      </c>
      <c r="R12" s="14">
        <v>1</v>
      </c>
      <c r="S12" s="14">
        <v>1</v>
      </c>
      <c r="T12" s="14">
        <v>9</v>
      </c>
    </row>
    <row r="13" spans="1:20" x14ac:dyDescent="0.25">
      <c r="A13" s="68" t="s">
        <v>178</v>
      </c>
      <c r="B13" s="68" t="str">
        <f>IFERROR(VLOOKUP($A13,[1]Establecimientos!$A$1:$E$175,3,FALSE),0)</f>
        <v>105104-HOSPITAL SALAMANCA</v>
      </c>
      <c r="C13" s="68" t="str">
        <f>IFERROR(VLOOKUP($A13,[1]Establecimientos!$A$1:$E$175,4,FALSE),0)</f>
        <v>04204-SALAMANCA</v>
      </c>
      <c r="D13" s="69">
        <v>8</v>
      </c>
      <c r="E13" s="69">
        <v>1</v>
      </c>
      <c r="G13" s="15" t="s">
        <v>22</v>
      </c>
      <c r="H13" s="14">
        <v>1</v>
      </c>
      <c r="I13" s="14">
        <v>0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/>
      <c r="R13" s="14">
        <v>0</v>
      </c>
      <c r="S13" s="14"/>
      <c r="T13" s="14">
        <v>8</v>
      </c>
    </row>
    <row r="14" spans="1:20" x14ac:dyDescent="0.25">
      <c r="A14" s="68" t="s">
        <v>178</v>
      </c>
      <c r="B14" s="68" t="str">
        <f>IFERROR(VLOOKUP($A14,[1]Establecimientos!$A$1:$E$175,3,FALSE),0)</f>
        <v>105104-HOSPITAL SALAMANCA</v>
      </c>
      <c r="C14" s="68" t="str">
        <f>IFERROR(VLOOKUP($A14,[1]Establecimientos!$A$1:$E$175,4,FALSE),0)</f>
        <v>04204-SALAMANCA</v>
      </c>
      <c r="D14" s="69">
        <v>9</v>
      </c>
      <c r="E14" s="69">
        <v>0</v>
      </c>
      <c r="G14" s="15" t="s">
        <v>23</v>
      </c>
      <c r="H14" s="14"/>
      <c r="I14" s="14"/>
      <c r="J14" s="14"/>
      <c r="K14" s="14"/>
      <c r="L14" s="14"/>
      <c r="M14" s="14"/>
      <c r="N14" s="14">
        <v>1</v>
      </c>
      <c r="O14" s="14"/>
      <c r="P14" s="14"/>
      <c r="Q14" s="14">
        <v>1</v>
      </c>
      <c r="R14" s="14">
        <v>1</v>
      </c>
      <c r="S14" s="14">
        <v>1</v>
      </c>
      <c r="T14" s="14">
        <v>4</v>
      </c>
    </row>
    <row r="15" spans="1:20" x14ac:dyDescent="0.25">
      <c r="A15" s="68" t="s">
        <v>178</v>
      </c>
      <c r="B15" s="68" t="str">
        <f>IFERROR(VLOOKUP($A15,[1]Establecimientos!$A$1:$E$175,3,FALSE),0)</f>
        <v>105104-HOSPITAL SALAMANCA</v>
      </c>
      <c r="C15" s="68" t="str">
        <f>IFERROR(VLOOKUP($A15,[1]Establecimientos!$A$1:$E$175,4,FALSE),0)</f>
        <v>04204-SALAMANCA</v>
      </c>
      <c r="D15" s="69">
        <v>10</v>
      </c>
      <c r="E15" s="69">
        <v>1</v>
      </c>
      <c r="G15" s="15" t="s">
        <v>24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>
        <v>1</v>
      </c>
      <c r="S15" s="14">
        <v>1</v>
      </c>
      <c r="T15" s="14">
        <v>2</v>
      </c>
    </row>
    <row r="16" spans="1:20" x14ac:dyDescent="0.25">
      <c r="A16" s="68" t="s">
        <v>178</v>
      </c>
      <c r="B16" s="68" t="str">
        <f>IFERROR(VLOOKUP($A16,[1]Establecimientos!$A$1:$E$175,3,FALSE),0)</f>
        <v>105104-HOSPITAL SALAMANCA</v>
      </c>
      <c r="C16" s="68" t="str">
        <f>IFERROR(VLOOKUP($A16,[1]Establecimientos!$A$1:$E$175,4,FALSE),0)</f>
        <v>04204-SALAMANCA</v>
      </c>
      <c r="D16" s="69">
        <v>11</v>
      </c>
      <c r="E16" s="69">
        <v>0</v>
      </c>
      <c r="G16" s="15" t="s">
        <v>25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>
        <v>0</v>
      </c>
      <c r="T16" s="14">
        <v>0</v>
      </c>
    </row>
    <row r="17" spans="1:20" x14ac:dyDescent="0.25">
      <c r="A17" s="68" t="s">
        <v>178</v>
      </c>
      <c r="B17" s="68" t="str">
        <f>IFERROR(VLOOKUP($A17,[1]Establecimientos!$A$1:$E$175,3,FALSE),0)</f>
        <v>105104-HOSPITAL SALAMANCA</v>
      </c>
      <c r="C17" s="68" t="str">
        <f>IFERROR(VLOOKUP($A17,[1]Establecimientos!$A$1:$E$175,4,FALSE),0)</f>
        <v>04204-SALAMANCA</v>
      </c>
      <c r="D17" s="69">
        <v>12</v>
      </c>
      <c r="E17" s="69">
        <v>1</v>
      </c>
      <c r="G17" s="15" t="s">
        <v>29</v>
      </c>
      <c r="H17" s="14">
        <v>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>
        <v>1</v>
      </c>
    </row>
    <row r="18" spans="1:20" x14ac:dyDescent="0.25">
      <c r="A18" s="68" t="s">
        <v>179</v>
      </c>
      <c r="B18" s="68" t="str">
        <f>IFERROR(VLOOKUP($A18,[1]Establecimientos!$A$1:$E$175,3,FALSE),0)</f>
        <v>105105-HOSPITAL COMBARBALÁ</v>
      </c>
      <c r="C18" s="68" t="str">
        <f>IFERROR(VLOOKUP($A18,[1]Establecimientos!$A$1:$E$175,4,FALSE),0)</f>
        <v>04302-COMBARBALÁ</v>
      </c>
      <c r="D18" s="69">
        <v>1</v>
      </c>
      <c r="E18" s="69">
        <v>1</v>
      </c>
      <c r="G18" s="13" t="s">
        <v>30</v>
      </c>
      <c r="H18" s="14">
        <v>6</v>
      </c>
      <c r="I18" s="14">
        <v>1</v>
      </c>
      <c r="J18" s="14">
        <v>9</v>
      </c>
      <c r="K18" s="14">
        <v>7</v>
      </c>
      <c r="L18" s="14">
        <v>8</v>
      </c>
      <c r="M18" s="14">
        <v>10</v>
      </c>
      <c r="N18" s="14">
        <v>7</v>
      </c>
      <c r="O18" s="14">
        <v>8</v>
      </c>
      <c r="P18" s="14">
        <v>6</v>
      </c>
      <c r="Q18" s="14">
        <v>6</v>
      </c>
      <c r="R18" s="14">
        <v>7</v>
      </c>
      <c r="S18" s="14">
        <v>10</v>
      </c>
      <c r="T18" s="14">
        <v>85</v>
      </c>
    </row>
    <row r="19" spans="1:20" x14ac:dyDescent="0.25">
      <c r="A19" s="68" t="s">
        <v>179</v>
      </c>
      <c r="B19" s="68" t="str">
        <f>IFERROR(VLOOKUP($A19,[1]Establecimientos!$A$1:$E$175,3,FALSE),0)</f>
        <v>105105-HOSPITAL COMBARBALÁ</v>
      </c>
      <c r="C19" s="68" t="str">
        <f>IFERROR(VLOOKUP($A19,[1]Establecimientos!$A$1:$E$175,4,FALSE),0)</f>
        <v>04302-COMBARBALÁ</v>
      </c>
      <c r="D19" s="69">
        <v>2</v>
      </c>
      <c r="E19" s="69">
        <v>1</v>
      </c>
      <c r="G19" s="15" t="s">
        <v>31</v>
      </c>
      <c r="H19" s="14">
        <v>1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0</v>
      </c>
      <c r="O19" s="14">
        <v>2</v>
      </c>
      <c r="P19" s="14">
        <v>0</v>
      </c>
      <c r="Q19" s="14">
        <v>0</v>
      </c>
      <c r="R19" s="14">
        <v>1</v>
      </c>
      <c r="S19" s="14">
        <v>1</v>
      </c>
      <c r="T19" s="14">
        <v>9</v>
      </c>
    </row>
    <row r="20" spans="1:20" x14ac:dyDescent="0.25">
      <c r="A20" s="68" t="s">
        <v>179</v>
      </c>
      <c r="B20" s="68" t="str">
        <f>IFERROR(VLOOKUP($A20,[1]Establecimientos!$A$1:$E$175,3,FALSE),0)</f>
        <v>105105-HOSPITAL COMBARBALÁ</v>
      </c>
      <c r="C20" s="68" t="str">
        <f>IFERROR(VLOOKUP($A20,[1]Establecimientos!$A$1:$E$175,4,FALSE),0)</f>
        <v>04302-COMBARBALÁ</v>
      </c>
      <c r="D20" s="69">
        <v>4</v>
      </c>
      <c r="E20" s="69">
        <v>1</v>
      </c>
      <c r="G20" s="15" t="s">
        <v>32</v>
      </c>
      <c r="H20" s="14">
        <v>1</v>
      </c>
      <c r="I20" s="14"/>
      <c r="J20" s="14">
        <v>1</v>
      </c>
      <c r="K20" s="14">
        <v>1</v>
      </c>
      <c r="L20" s="14">
        <v>1</v>
      </c>
      <c r="M20" s="14">
        <v>1</v>
      </c>
      <c r="N20" s="14">
        <v>1</v>
      </c>
      <c r="O20" s="14">
        <v>1</v>
      </c>
      <c r="P20" s="14">
        <v>0</v>
      </c>
      <c r="Q20" s="14">
        <v>1</v>
      </c>
      <c r="R20" s="14">
        <v>0</v>
      </c>
      <c r="S20" s="14">
        <v>1</v>
      </c>
      <c r="T20" s="14">
        <v>9</v>
      </c>
    </row>
    <row r="21" spans="1:20" x14ac:dyDescent="0.25">
      <c r="A21" s="68" t="s">
        <v>179</v>
      </c>
      <c r="B21" s="68" t="str">
        <f>IFERROR(VLOOKUP($A21,[1]Establecimientos!$A$1:$E$175,3,FALSE),0)</f>
        <v>105105-HOSPITAL COMBARBALÁ</v>
      </c>
      <c r="C21" s="68" t="str">
        <f>IFERROR(VLOOKUP($A21,[1]Establecimientos!$A$1:$E$175,4,FALSE),0)</f>
        <v>04302-COMBARBALÁ</v>
      </c>
      <c r="D21" s="69">
        <v>5</v>
      </c>
      <c r="E21" s="69">
        <v>1</v>
      </c>
      <c r="G21" s="15" t="s">
        <v>33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1</v>
      </c>
      <c r="S21" s="14">
        <v>1</v>
      </c>
      <c r="T21" s="14">
        <v>11</v>
      </c>
    </row>
    <row r="22" spans="1:20" x14ac:dyDescent="0.25">
      <c r="A22" s="68" t="s">
        <v>179</v>
      </c>
      <c r="B22" s="68" t="str">
        <f>IFERROR(VLOOKUP($A22,[1]Establecimientos!$A$1:$E$175,3,FALSE),0)</f>
        <v>105105-HOSPITAL COMBARBALÁ</v>
      </c>
      <c r="C22" s="68" t="str">
        <f>IFERROR(VLOOKUP($A22,[1]Establecimientos!$A$1:$E$175,4,FALSE),0)</f>
        <v>04302-COMBARBALÁ</v>
      </c>
      <c r="D22" s="69">
        <v>6</v>
      </c>
      <c r="E22" s="69">
        <v>1</v>
      </c>
      <c r="G22" s="15" t="s">
        <v>34</v>
      </c>
      <c r="H22" s="14"/>
      <c r="I22" s="14"/>
      <c r="J22" s="14">
        <v>1</v>
      </c>
      <c r="K22" s="14">
        <v>1</v>
      </c>
      <c r="L22" s="14">
        <v>1</v>
      </c>
      <c r="M22" s="14">
        <v>1</v>
      </c>
      <c r="N22" s="14">
        <v>1</v>
      </c>
      <c r="O22" s="14">
        <v>1</v>
      </c>
      <c r="P22" s="14">
        <v>1</v>
      </c>
      <c r="Q22" s="14">
        <v>1</v>
      </c>
      <c r="R22" s="14">
        <v>1</v>
      </c>
      <c r="S22" s="14">
        <v>0</v>
      </c>
      <c r="T22" s="14">
        <v>9</v>
      </c>
    </row>
    <row r="23" spans="1:20" x14ac:dyDescent="0.25">
      <c r="A23" s="68" t="s">
        <v>179</v>
      </c>
      <c r="B23" s="68" t="str">
        <f>IFERROR(VLOOKUP($A23,[1]Establecimientos!$A$1:$E$175,3,FALSE),0)</f>
        <v>105105-HOSPITAL COMBARBALÁ</v>
      </c>
      <c r="C23" s="68" t="str">
        <f>IFERROR(VLOOKUP($A23,[1]Establecimientos!$A$1:$E$175,4,FALSE),0)</f>
        <v>04302-COMBARBALÁ</v>
      </c>
      <c r="D23" s="69">
        <v>7</v>
      </c>
      <c r="E23" s="69">
        <v>1</v>
      </c>
      <c r="G23" s="15" t="s">
        <v>35</v>
      </c>
      <c r="H23" s="14"/>
      <c r="I23" s="14"/>
      <c r="J23" s="14">
        <v>2</v>
      </c>
      <c r="K23" s="14">
        <v>1</v>
      </c>
      <c r="L23" s="14">
        <v>1</v>
      </c>
      <c r="M23" s="14">
        <v>1</v>
      </c>
      <c r="N23" s="14">
        <v>1</v>
      </c>
      <c r="O23" s="14">
        <v>1</v>
      </c>
      <c r="P23" s="14">
        <v>1</v>
      </c>
      <c r="Q23" s="14">
        <v>1</v>
      </c>
      <c r="R23" s="14">
        <v>1</v>
      </c>
      <c r="S23" s="14">
        <v>1</v>
      </c>
      <c r="T23" s="14">
        <v>11</v>
      </c>
    </row>
    <row r="24" spans="1:20" x14ac:dyDescent="0.25">
      <c r="A24" s="68" t="s">
        <v>179</v>
      </c>
      <c r="B24" s="68" t="str">
        <f>IFERROR(VLOOKUP($A24,[1]Establecimientos!$A$1:$E$175,3,FALSE),0)</f>
        <v>105105-HOSPITAL COMBARBALÁ</v>
      </c>
      <c r="C24" s="68" t="str">
        <f>IFERROR(VLOOKUP($A24,[1]Establecimientos!$A$1:$E$175,4,FALSE),0)</f>
        <v>04302-COMBARBALÁ</v>
      </c>
      <c r="D24" s="69">
        <v>8</v>
      </c>
      <c r="E24" s="69">
        <v>1</v>
      </c>
      <c r="G24" s="15" t="s">
        <v>40</v>
      </c>
      <c r="H24" s="14">
        <v>1</v>
      </c>
      <c r="I24" s="14">
        <v>0</v>
      </c>
      <c r="J24" s="14">
        <v>1</v>
      </c>
      <c r="K24" s="14">
        <v>1</v>
      </c>
      <c r="L24" s="14">
        <v>1</v>
      </c>
      <c r="M24" s="14">
        <v>1</v>
      </c>
      <c r="N24" s="14">
        <v>1</v>
      </c>
      <c r="O24" s="14"/>
      <c r="P24" s="14">
        <v>1</v>
      </c>
      <c r="Q24" s="14">
        <v>1</v>
      </c>
      <c r="R24" s="14">
        <v>1</v>
      </c>
      <c r="S24" s="14">
        <v>1</v>
      </c>
      <c r="T24" s="14">
        <v>10</v>
      </c>
    </row>
    <row r="25" spans="1:20" x14ac:dyDescent="0.25">
      <c r="A25" s="68" t="s">
        <v>179</v>
      </c>
      <c r="B25" s="68" t="str">
        <f>IFERROR(VLOOKUP($A25,[1]Establecimientos!$A$1:$E$175,3,FALSE),0)</f>
        <v>105105-HOSPITAL COMBARBALÁ</v>
      </c>
      <c r="C25" s="68" t="str">
        <f>IFERROR(VLOOKUP($A25,[1]Establecimientos!$A$1:$E$175,4,FALSE),0)</f>
        <v>04302-COMBARBALÁ</v>
      </c>
      <c r="D25" s="69">
        <v>9</v>
      </c>
      <c r="E25" s="69">
        <v>1</v>
      </c>
      <c r="G25" s="15" t="s">
        <v>41</v>
      </c>
      <c r="H25" s="14">
        <v>1</v>
      </c>
      <c r="I25" s="14">
        <v>0</v>
      </c>
      <c r="J25" s="14">
        <v>1</v>
      </c>
      <c r="K25" s="14">
        <v>1</v>
      </c>
      <c r="L25" s="14">
        <v>1</v>
      </c>
      <c r="M25" s="14">
        <v>1</v>
      </c>
      <c r="N25" s="14">
        <v>1</v>
      </c>
      <c r="O25" s="14">
        <v>1</v>
      </c>
      <c r="P25" s="14">
        <v>1</v>
      </c>
      <c r="Q25" s="14">
        <v>1</v>
      </c>
      <c r="R25" s="14">
        <v>1</v>
      </c>
      <c r="S25" s="14">
        <v>1</v>
      </c>
      <c r="T25" s="14">
        <v>11</v>
      </c>
    </row>
    <row r="26" spans="1:20" x14ac:dyDescent="0.25">
      <c r="A26" s="68" t="s">
        <v>179</v>
      </c>
      <c r="B26" s="68" t="str">
        <f>IFERROR(VLOOKUP($A26,[1]Establecimientos!$A$1:$E$175,3,FALSE),0)</f>
        <v>105105-HOSPITAL COMBARBALÁ</v>
      </c>
      <c r="C26" s="68" t="str">
        <f>IFERROR(VLOOKUP($A26,[1]Establecimientos!$A$1:$E$175,4,FALSE),0)</f>
        <v>04302-COMBARBALÁ</v>
      </c>
      <c r="D26" s="69">
        <v>10</v>
      </c>
      <c r="E26" s="69">
        <v>1</v>
      </c>
      <c r="G26" s="15" t="s">
        <v>173</v>
      </c>
      <c r="H26" s="14">
        <v>1</v>
      </c>
      <c r="I26" s="14"/>
      <c r="J26" s="14">
        <v>1</v>
      </c>
      <c r="K26" s="14">
        <v>0</v>
      </c>
      <c r="L26" s="14">
        <v>1</v>
      </c>
      <c r="M26" s="14">
        <v>3</v>
      </c>
      <c r="N26" s="14">
        <v>1</v>
      </c>
      <c r="O26" s="14">
        <v>1</v>
      </c>
      <c r="P26" s="14">
        <v>1</v>
      </c>
      <c r="Q26" s="14">
        <v>1</v>
      </c>
      <c r="R26" s="14">
        <v>1</v>
      </c>
      <c r="S26" s="14">
        <v>4</v>
      </c>
      <c r="T26" s="14">
        <v>15</v>
      </c>
    </row>
    <row r="27" spans="1:20" x14ac:dyDescent="0.25">
      <c r="A27" s="68" t="s">
        <v>179</v>
      </c>
      <c r="B27" s="68" t="str">
        <f>IFERROR(VLOOKUP($A27,[1]Establecimientos!$A$1:$E$175,3,FALSE),0)</f>
        <v>105105-HOSPITAL COMBARBALÁ</v>
      </c>
      <c r="C27" s="68" t="str">
        <f>IFERROR(VLOOKUP($A27,[1]Establecimientos!$A$1:$E$175,4,FALSE),0)</f>
        <v>04302-COMBARBALÁ</v>
      </c>
      <c r="D27" s="69">
        <v>11</v>
      </c>
      <c r="E27" s="69">
        <v>0</v>
      </c>
      <c r="G27" s="13" t="s">
        <v>221</v>
      </c>
      <c r="H27" s="14">
        <v>0</v>
      </c>
      <c r="I27" s="14"/>
      <c r="J27" s="14">
        <v>1</v>
      </c>
      <c r="K27" s="14">
        <v>1</v>
      </c>
      <c r="L27" s="14">
        <v>1</v>
      </c>
      <c r="M27" s="14">
        <v>1</v>
      </c>
      <c r="N27" s="14">
        <v>0</v>
      </c>
      <c r="O27" s="14">
        <v>1</v>
      </c>
      <c r="P27" s="14">
        <v>1</v>
      </c>
      <c r="Q27" s="14">
        <v>1</v>
      </c>
      <c r="R27" s="14">
        <v>1</v>
      </c>
      <c r="S27" s="14">
        <v>0</v>
      </c>
      <c r="T27" s="14">
        <v>8</v>
      </c>
    </row>
    <row r="28" spans="1:20" x14ac:dyDescent="0.25">
      <c r="A28" s="68" t="s">
        <v>179</v>
      </c>
      <c r="B28" s="68" t="str">
        <f>IFERROR(VLOOKUP($A28,[1]Establecimientos!$A$1:$E$175,3,FALSE),0)</f>
        <v>105105-HOSPITAL COMBARBALÁ</v>
      </c>
      <c r="C28" s="68" t="str">
        <f>IFERROR(VLOOKUP($A28,[1]Establecimientos!$A$1:$E$175,4,FALSE),0)</f>
        <v>04302-COMBARBALÁ</v>
      </c>
      <c r="D28" s="69">
        <v>12</v>
      </c>
      <c r="E28" s="69">
        <v>1</v>
      </c>
      <c r="G28" s="15" t="s">
        <v>170</v>
      </c>
      <c r="H28" s="14">
        <v>0</v>
      </c>
      <c r="I28" s="14"/>
      <c r="J28" s="14">
        <v>1</v>
      </c>
      <c r="K28" s="14">
        <v>1</v>
      </c>
      <c r="L28" s="14">
        <v>1</v>
      </c>
      <c r="M28" s="14">
        <v>1</v>
      </c>
      <c r="N28" s="14">
        <v>0</v>
      </c>
      <c r="O28" s="14">
        <v>1</v>
      </c>
      <c r="P28" s="14">
        <v>1</v>
      </c>
      <c r="Q28" s="14">
        <v>1</v>
      </c>
      <c r="R28" s="14">
        <v>1</v>
      </c>
      <c r="S28" s="14">
        <v>0</v>
      </c>
      <c r="T28" s="14">
        <v>8</v>
      </c>
    </row>
    <row r="29" spans="1:20" x14ac:dyDescent="0.25">
      <c r="A29" s="68" t="s">
        <v>180</v>
      </c>
      <c r="B29" s="68" t="str">
        <f>IFERROR(VLOOKUP($A29,[1]Establecimientos!$A$1:$E$175,3,FALSE),0)</f>
        <v>105106-HOSPITAL ANDACOLLO</v>
      </c>
      <c r="C29" s="68" t="str">
        <f>IFERROR(VLOOKUP($A29,[1]Establecimientos!$A$1:$E$175,4,FALSE),0)</f>
        <v>04103-ANDACOLLO</v>
      </c>
      <c r="D29" s="69">
        <v>1</v>
      </c>
      <c r="E29" s="69">
        <v>0</v>
      </c>
      <c r="G29" s="13" t="s">
        <v>42</v>
      </c>
      <c r="H29" s="14">
        <v>1</v>
      </c>
      <c r="I29" s="14">
        <v>1</v>
      </c>
      <c r="J29" s="14">
        <v>1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1</v>
      </c>
      <c r="Q29" s="14">
        <v>1</v>
      </c>
      <c r="R29" s="14"/>
      <c r="S29" s="14"/>
      <c r="T29" s="14">
        <v>10</v>
      </c>
    </row>
    <row r="30" spans="1:20" x14ac:dyDescent="0.25">
      <c r="A30" s="68" t="s">
        <v>180</v>
      </c>
      <c r="B30" s="68" t="str">
        <f>IFERROR(VLOOKUP($A30,[1]Establecimientos!$A$1:$E$175,3,FALSE),0)</f>
        <v>105106-HOSPITAL ANDACOLLO</v>
      </c>
      <c r="C30" s="68" t="str">
        <f>IFERROR(VLOOKUP($A30,[1]Establecimientos!$A$1:$E$175,4,FALSE),0)</f>
        <v>04103-ANDACOLLO</v>
      </c>
      <c r="D30" s="69">
        <v>3</v>
      </c>
      <c r="E30" s="69">
        <v>1</v>
      </c>
      <c r="G30" s="15" t="s">
        <v>43</v>
      </c>
      <c r="H30" s="14">
        <v>1</v>
      </c>
      <c r="I30" s="14"/>
      <c r="J30" s="14">
        <v>1</v>
      </c>
      <c r="K30" s="14">
        <v>1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1</v>
      </c>
      <c r="R30" s="14"/>
      <c r="S30" s="14"/>
      <c r="T30" s="14">
        <v>9</v>
      </c>
    </row>
    <row r="31" spans="1:20" x14ac:dyDescent="0.25">
      <c r="A31" s="68" t="s">
        <v>180</v>
      </c>
      <c r="B31" s="68" t="str">
        <f>IFERROR(VLOOKUP($A31,[1]Establecimientos!$A$1:$E$175,3,FALSE),0)</f>
        <v>105106-HOSPITAL ANDACOLLO</v>
      </c>
      <c r="C31" s="68" t="str">
        <f>IFERROR(VLOOKUP($A31,[1]Establecimientos!$A$1:$E$175,4,FALSE),0)</f>
        <v>04103-ANDACOLLO</v>
      </c>
      <c r="D31" s="69">
        <v>4</v>
      </c>
      <c r="E31" s="69">
        <v>1</v>
      </c>
      <c r="G31" s="15" t="s">
        <v>44</v>
      </c>
      <c r="H31" s="14"/>
      <c r="I31" s="14"/>
      <c r="J31" s="14"/>
      <c r="K31" s="14"/>
      <c r="L31" s="14"/>
      <c r="M31" s="14"/>
      <c r="N31" s="14"/>
      <c r="O31" s="14"/>
      <c r="P31" s="14"/>
      <c r="Q31" s="14">
        <v>0</v>
      </c>
      <c r="R31" s="14"/>
      <c r="S31" s="14"/>
      <c r="T31" s="14">
        <v>0</v>
      </c>
    </row>
    <row r="32" spans="1:20" x14ac:dyDescent="0.25">
      <c r="A32" s="68" t="s">
        <v>180</v>
      </c>
      <c r="B32" s="68" t="str">
        <f>IFERROR(VLOOKUP($A32,[1]Establecimientos!$A$1:$E$175,3,FALSE),0)</f>
        <v>105106-HOSPITAL ANDACOLLO</v>
      </c>
      <c r="C32" s="68" t="str">
        <f>IFERROR(VLOOKUP($A32,[1]Establecimientos!$A$1:$E$175,4,FALSE),0)</f>
        <v>04103-ANDACOLLO</v>
      </c>
      <c r="D32" s="69">
        <v>5</v>
      </c>
      <c r="E32" s="69">
        <v>1</v>
      </c>
      <c r="G32" s="15" t="s">
        <v>45</v>
      </c>
      <c r="H32" s="14"/>
      <c r="I32" s="14">
        <v>1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>
        <v>1</v>
      </c>
    </row>
    <row r="33" spans="1:20" x14ac:dyDescent="0.25">
      <c r="A33" s="68" t="s">
        <v>180</v>
      </c>
      <c r="B33" s="68" t="str">
        <f>IFERROR(VLOOKUP($A33,[1]Establecimientos!$A$1:$E$175,3,FALSE),0)</f>
        <v>105106-HOSPITAL ANDACOLLO</v>
      </c>
      <c r="C33" s="68" t="str">
        <f>IFERROR(VLOOKUP($A33,[1]Establecimientos!$A$1:$E$175,4,FALSE),0)</f>
        <v>04103-ANDACOLLO</v>
      </c>
      <c r="D33" s="69">
        <v>6</v>
      </c>
      <c r="E33" s="69">
        <v>1</v>
      </c>
      <c r="G33" s="15" t="s">
        <v>46</v>
      </c>
      <c r="H33" s="14"/>
      <c r="I33" s="14">
        <v>0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>
        <v>0</v>
      </c>
    </row>
    <row r="34" spans="1:20" x14ac:dyDescent="0.25">
      <c r="A34" s="68" t="s">
        <v>180</v>
      </c>
      <c r="B34" s="68" t="str">
        <f>IFERROR(VLOOKUP($A34,[1]Establecimientos!$A$1:$E$175,3,FALSE),0)</f>
        <v>105106-HOSPITAL ANDACOLLO</v>
      </c>
      <c r="C34" s="68" t="str">
        <f>IFERROR(VLOOKUP($A34,[1]Establecimientos!$A$1:$E$175,4,FALSE),0)</f>
        <v>04103-ANDACOLLO</v>
      </c>
      <c r="D34" s="69">
        <v>7</v>
      </c>
      <c r="E34" s="69">
        <v>0</v>
      </c>
      <c r="G34" s="13" t="s">
        <v>48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/>
      <c r="O34" s="14">
        <v>2</v>
      </c>
      <c r="P34" s="14">
        <v>0</v>
      </c>
      <c r="Q34" s="14">
        <v>2</v>
      </c>
      <c r="R34" s="14">
        <v>1</v>
      </c>
      <c r="S34" s="14">
        <v>1</v>
      </c>
      <c r="T34" s="14">
        <v>12</v>
      </c>
    </row>
    <row r="35" spans="1:20" x14ac:dyDescent="0.25">
      <c r="A35" s="68" t="s">
        <v>180</v>
      </c>
      <c r="B35" s="68" t="str">
        <f>IFERROR(VLOOKUP($A35,[1]Establecimientos!$A$1:$E$175,3,FALSE),0)</f>
        <v>105106-HOSPITAL ANDACOLLO</v>
      </c>
      <c r="C35" s="68" t="str">
        <f>IFERROR(VLOOKUP($A35,[1]Establecimientos!$A$1:$E$175,4,FALSE),0)</f>
        <v>04103-ANDACOLLO</v>
      </c>
      <c r="D35" s="69">
        <v>8</v>
      </c>
      <c r="E35" s="69">
        <v>1</v>
      </c>
      <c r="G35" s="15" t="s">
        <v>49</v>
      </c>
      <c r="H35" s="14">
        <v>1</v>
      </c>
      <c r="I35" s="14">
        <v>1</v>
      </c>
      <c r="J35" s="14">
        <v>1</v>
      </c>
      <c r="K35" s="14">
        <v>1</v>
      </c>
      <c r="L35" s="14">
        <v>1</v>
      </c>
      <c r="M35" s="14">
        <v>1</v>
      </c>
      <c r="N35" s="14"/>
      <c r="O35" s="14">
        <v>2</v>
      </c>
      <c r="P35" s="14">
        <v>0</v>
      </c>
      <c r="Q35" s="14">
        <v>2</v>
      </c>
      <c r="R35" s="14">
        <v>1</v>
      </c>
      <c r="S35" s="14">
        <v>1</v>
      </c>
      <c r="T35" s="14">
        <v>12</v>
      </c>
    </row>
    <row r="36" spans="1:20" x14ac:dyDescent="0.25">
      <c r="A36" s="68" t="s">
        <v>180</v>
      </c>
      <c r="B36" s="68" t="str">
        <f>IFERROR(VLOOKUP($A36,[1]Establecimientos!$A$1:$E$175,3,FALSE),0)</f>
        <v>105106-HOSPITAL ANDACOLLO</v>
      </c>
      <c r="C36" s="68" t="str">
        <f>IFERROR(VLOOKUP($A36,[1]Establecimientos!$A$1:$E$175,4,FALSE),0)</f>
        <v>04103-ANDACOLLO</v>
      </c>
      <c r="D36" s="69">
        <v>9</v>
      </c>
      <c r="E36" s="69">
        <v>1</v>
      </c>
      <c r="G36" s="13" t="s">
        <v>54</v>
      </c>
      <c r="H36" s="14">
        <v>3</v>
      </c>
      <c r="I36" s="14">
        <v>3</v>
      </c>
      <c r="J36" s="14">
        <v>3</v>
      </c>
      <c r="K36" s="14">
        <v>3</v>
      </c>
      <c r="L36" s="14">
        <v>2</v>
      </c>
      <c r="M36" s="14">
        <v>1</v>
      </c>
      <c r="N36" s="14">
        <v>3</v>
      </c>
      <c r="O36" s="14">
        <v>1</v>
      </c>
      <c r="P36" s="14">
        <v>4</v>
      </c>
      <c r="Q36" s="14">
        <v>3</v>
      </c>
      <c r="R36" s="14">
        <v>3</v>
      </c>
      <c r="S36" s="14">
        <v>2</v>
      </c>
      <c r="T36" s="14">
        <v>31</v>
      </c>
    </row>
    <row r="37" spans="1:20" x14ac:dyDescent="0.25">
      <c r="A37" s="68" t="s">
        <v>180</v>
      </c>
      <c r="B37" s="68" t="str">
        <f>IFERROR(VLOOKUP($A37,[1]Establecimientos!$A$1:$E$175,3,FALSE),0)</f>
        <v>105106-HOSPITAL ANDACOLLO</v>
      </c>
      <c r="C37" s="68" t="str">
        <f>IFERROR(VLOOKUP($A37,[1]Establecimientos!$A$1:$E$175,4,FALSE),0)</f>
        <v>04103-ANDACOLLO</v>
      </c>
      <c r="D37" s="69">
        <v>10</v>
      </c>
      <c r="E37" s="69">
        <v>1</v>
      </c>
      <c r="G37" s="15" t="s">
        <v>166</v>
      </c>
      <c r="H37" s="14">
        <v>1</v>
      </c>
      <c r="I37" s="14">
        <v>1</v>
      </c>
      <c r="J37" s="14">
        <v>1</v>
      </c>
      <c r="K37" s="14">
        <v>1</v>
      </c>
      <c r="L37" s="14">
        <v>1</v>
      </c>
      <c r="M37" s="14">
        <v>1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1</v>
      </c>
      <c r="T37" s="14">
        <v>12</v>
      </c>
    </row>
    <row r="38" spans="1:20" x14ac:dyDescent="0.25">
      <c r="A38" s="68" t="s">
        <v>180</v>
      </c>
      <c r="B38" s="68" t="str">
        <f>IFERROR(VLOOKUP($A38,[1]Establecimientos!$A$1:$E$175,3,FALSE),0)</f>
        <v>105106-HOSPITAL ANDACOLLO</v>
      </c>
      <c r="C38" s="68" t="str">
        <f>IFERROR(VLOOKUP($A38,[1]Establecimientos!$A$1:$E$175,4,FALSE),0)</f>
        <v>04103-ANDACOLLO</v>
      </c>
      <c r="D38" s="69">
        <v>11</v>
      </c>
      <c r="E38" s="69">
        <v>1</v>
      </c>
      <c r="G38" s="15" t="s">
        <v>55</v>
      </c>
      <c r="H38" s="14">
        <v>1</v>
      </c>
      <c r="I38" s="14">
        <v>1</v>
      </c>
      <c r="J38" s="14">
        <v>1</v>
      </c>
      <c r="K38" s="14">
        <v>1</v>
      </c>
      <c r="L38" s="14"/>
      <c r="M38" s="14"/>
      <c r="N38" s="14">
        <v>1</v>
      </c>
      <c r="O38" s="14"/>
      <c r="P38" s="14">
        <v>2</v>
      </c>
      <c r="Q38" s="14">
        <v>1</v>
      </c>
      <c r="R38" s="14">
        <v>1</v>
      </c>
      <c r="S38" s="14">
        <v>0</v>
      </c>
      <c r="T38" s="14">
        <v>9</v>
      </c>
    </row>
    <row r="39" spans="1:20" x14ac:dyDescent="0.25">
      <c r="A39" s="68" t="s">
        <v>180</v>
      </c>
      <c r="B39" s="68" t="str">
        <f>IFERROR(VLOOKUP($A39,[1]Establecimientos!$A$1:$E$175,3,FALSE),0)</f>
        <v>105106-HOSPITAL ANDACOLLO</v>
      </c>
      <c r="C39" s="68" t="str">
        <f>IFERROR(VLOOKUP($A39,[1]Establecimientos!$A$1:$E$175,4,FALSE),0)</f>
        <v>04103-ANDACOLLO</v>
      </c>
      <c r="D39" s="69">
        <v>12</v>
      </c>
      <c r="E39" s="69">
        <v>0</v>
      </c>
      <c r="G39" s="15" t="s">
        <v>64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0</v>
      </c>
      <c r="N39" s="14">
        <v>1</v>
      </c>
      <c r="O39" s="14"/>
      <c r="P39" s="14">
        <v>1</v>
      </c>
      <c r="Q39" s="14">
        <v>1</v>
      </c>
      <c r="R39" s="14">
        <v>1</v>
      </c>
      <c r="S39" s="14">
        <v>1</v>
      </c>
      <c r="T39" s="14">
        <v>10</v>
      </c>
    </row>
    <row r="40" spans="1:20" x14ac:dyDescent="0.25">
      <c r="A40" s="68" t="s">
        <v>181</v>
      </c>
      <c r="B40" s="68" t="str">
        <f>IFERROR(VLOOKUP($A40,[1]Establecimientos!$A$1:$E$175,3,FALSE),0)</f>
        <v>105107-HOSPITAL VICUÑA</v>
      </c>
      <c r="C40" s="68" t="str">
        <f>IFERROR(VLOOKUP($A40,[1]Establecimientos!$A$1:$E$175,4,FALSE),0)</f>
        <v>04106-VICUÑA</v>
      </c>
      <c r="D40" s="69">
        <v>1</v>
      </c>
      <c r="E40" s="69">
        <v>1</v>
      </c>
      <c r="G40" s="13" t="s">
        <v>65</v>
      </c>
      <c r="H40" s="14">
        <v>0</v>
      </c>
      <c r="I40" s="14">
        <v>1</v>
      </c>
      <c r="J40" s="14">
        <v>3</v>
      </c>
      <c r="K40" s="14">
        <v>2</v>
      </c>
      <c r="L40" s="14">
        <v>1</v>
      </c>
      <c r="M40" s="14">
        <v>1</v>
      </c>
      <c r="N40" s="14">
        <v>2</v>
      </c>
      <c r="O40" s="14">
        <v>2</v>
      </c>
      <c r="P40" s="14">
        <v>2</v>
      </c>
      <c r="Q40" s="14">
        <v>1</v>
      </c>
      <c r="R40" s="14">
        <v>0</v>
      </c>
      <c r="S40" s="14">
        <v>3</v>
      </c>
      <c r="T40" s="14">
        <v>18</v>
      </c>
    </row>
    <row r="41" spans="1:20" x14ac:dyDescent="0.25">
      <c r="A41" s="68" t="s">
        <v>181</v>
      </c>
      <c r="B41" s="68" t="str">
        <f>IFERROR(VLOOKUP($A41,[1]Establecimientos!$A$1:$E$175,3,FALSE),0)</f>
        <v>105107-HOSPITAL VICUÑA</v>
      </c>
      <c r="C41" s="68" t="str">
        <f>IFERROR(VLOOKUP($A41,[1]Establecimientos!$A$1:$E$175,4,FALSE),0)</f>
        <v>04106-VICUÑA</v>
      </c>
      <c r="D41" s="69">
        <v>2</v>
      </c>
      <c r="E41" s="69">
        <v>1</v>
      </c>
      <c r="G41" s="15" t="s">
        <v>213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/>
      <c r="N41" s="14"/>
      <c r="O41" s="14"/>
      <c r="P41" s="14"/>
      <c r="Q41" s="14"/>
      <c r="R41" s="14"/>
      <c r="S41" s="14"/>
      <c r="T41" s="14">
        <v>0</v>
      </c>
    </row>
    <row r="42" spans="1:20" x14ac:dyDescent="0.25">
      <c r="A42" s="68" t="s">
        <v>181</v>
      </c>
      <c r="B42" s="68" t="str">
        <f>IFERROR(VLOOKUP($A42,[1]Establecimientos!$A$1:$E$175,3,FALSE),0)</f>
        <v>105107-HOSPITAL VICUÑA</v>
      </c>
      <c r="C42" s="68" t="str">
        <f>IFERROR(VLOOKUP($A42,[1]Establecimientos!$A$1:$E$175,4,FALSE),0)</f>
        <v>04106-VICUÑA</v>
      </c>
      <c r="D42" s="69">
        <v>3</v>
      </c>
      <c r="E42" s="69">
        <v>1</v>
      </c>
      <c r="G42" s="15" t="s">
        <v>66</v>
      </c>
      <c r="H42" s="14"/>
      <c r="I42" s="14">
        <v>1</v>
      </c>
      <c r="J42" s="14">
        <v>2</v>
      </c>
      <c r="K42" s="14">
        <v>1</v>
      </c>
      <c r="L42" s="14"/>
      <c r="M42" s="14"/>
      <c r="N42" s="14">
        <v>1</v>
      </c>
      <c r="O42" s="14">
        <v>1</v>
      </c>
      <c r="P42" s="14">
        <v>1</v>
      </c>
      <c r="Q42" s="14">
        <v>1</v>
      </c>
      <c r="R42" s="14">
        <v>0</v>
      </c>
      <c r="S42" s="14">
        <v>1</v>
      </c>
      <c r="T42" s="14">
        <v>9</v>
      </c>
    </row>
    <row r="43" spans="1:20" x14ac:dyDescent="0.25">
      <c r="A43" s="68" t="s">
        <v>181</v>
      </c>
      <c r="B43" s="68" t="str">
        <f>IFERROR(VLOOKUP($A43,[1]Establecimientos!$A$1:$E$175,3,FALSE),0)</f>
        <v>105107-HOSPITAL VICUÑA</v>
      </c>
      <c r="C43" s="68" t="str">
        <f>IFERROR(VLOOKUP($A43,[1]Establecimientos!$A$1:$E$175,4,FALSE),0)</f>
        <v>04106-VICUÑA</v>
      </c>
      <c r="D43" s="69">
        <v>4</v>
      </c>
      <c r="E43" s="69">
        <v>1</v>
      </c>
      <c r="G43" s="15" t="s">
        <v>68</v>
      </c>
      <c r="H43" s="14"/>
      <c r="I43" s="14"/>
      <c r="J43" s="14">
        <v>1</v>
      </c>
      <c r="K43" s="14">
        <v>1</v>
      </c>
      <c r="L43" s="14">
        <v>1</v>
      </c>
      <c r="M43" s="14">
        <v>1</v>
      </c>
      <c r="N43" s="14">
        <v>1</v>
      </c>
      <c r="O43" s="14">
        <v>1</v>
      </c>
      <c r="P43" s="14">
        <v>1</v>
      </c>
      <c r="Q43" s="14"/>
      <c r="R43" s="14"/>
      <c r="S43" s="14">
        <v>2</v>
      </c>
      <c r="T43" s="14">
        <v>9</v>
      </c>
    </row>
    <row r="44" spans="1:20" x14ac:dyDescent="0.25">
      <c r="A44" s="68" t="s">
        <v>181</v>
      </c>
      <c r="B44" s="68" t="str">
        <f>IFERROR(VLOOKUP($A44,[1]Establecimientos!$A$1:$E$175,3,FALSE),0)</f>
        <v>105107-HOSPITAL VICUÑA</v>
      </c>
      <c r="C44" s="68" t="str">
        <f>IFERROR(VLOOKUP($A44,[1]Establecimientos!$A$1:$E$175,4,FALSE),0)</f>
        <v>04106-VICUÑA</v>
      </c>
      <c r="D44" s="69">
        <v>5</v>
      </c>
      <c r="E44" s="69">
        <v>1</v>
      </c>
      <c r="G44" s="15" t="s">
        <v>79</v>
      </c>
      <c r="H44" s="14"/>
      <c r="I44" s="14"/>
      <c r="J44" s="14"/>
      <c r="K44" s="14"/>
      <c r="L44" s="14"/>
      <c r="M44" s="14"/>
      <c r="N44" s="14">
        <v>0</v>
      </c>
      <c r="O44" s="14"/>
      <c r="P44" s="14"/>
      <c r="Q44" s="14">
        <v>0</v>
      </c>
      <c r="R44" s="14">
        <v>0</v>
      </c>
      <c r="S44" s="14"/>
      <c r="T44" s="14">
        <v>0</v>
      </c>
    </row>
    <row r="45" spans="1:20" x14ac:dyDescent="0.25">
      <c r="A45" s="68" t="s">
        <v>181</v>
      </c>
      <c r="B45" s="68" t="str">
        <f>IFERROR(VLOOKUP($A45,[1]Establecimientos!$A$1:$E$175,3,FALSE),0)</f>
        <v>105107-HOSPITAL VICUÑA</v>
      </c>
      <c r="C45" s="68" t="str">
        <f>IFERROR(VLOOKUP($A45,[1]Establecimientos!$A$1:$E$175,4,FALSE),0)</f>
        <v>04106-VICUÑA</v>
      </c>
      <c r="D45" s="69">
        <v>6</v>
      </c>
      <c r="E45" s="69">
        <v>1</v>
      </c>
      <c r="G45" s="13" t="s">
        <v>80</v>
      </c>
      <c r="H45" s="14">
        <v>1</v>
      </c>
      <c r="I45" s="14">
        <v>1</v>
      </c>
      <c r="J45" s="14">
        <v>0</v>
      </c>
      <c r="K45" s="14">
        <v>1</v>
      </c>
      <c r="L45" s="14">
        <v>1</v>
      </c>
      <c r="M45" s="14">
        <v>1</v>
      </c>
      <c r="N45" s="14">
        <v>1</v>
      </c>
      <c r="O45" s="14">
        <v>1</v>
      </c>
      <c r="P45" s="14">
        <v>1</v>
      </c>
      <c r="Q45" s="14">
        <v>1</v>
      </c>
      <c r="R45" s="14">
        <v>1</v>
      </c>
      <c r="S45" s="14">
        <v>1</v>
      </c>
      <c r="T45" s="14">
        <v>11</v>
      </c>
    </row>
    <row r="46" spans="1:20" x14ac:dyDescent="0.25">
      <c r="A46" s="68" t="s">
        <v>181</v>
      </c>
      <c r="B46" s="68" t="str">
        <f>IFERROR(VLOOKUP($A46,[1]Establecimientos!$A$1:$E$175,3,FALSE),0)</f>
        <v>105107-HOSPITAL VICUÑA</v>
      </c>
      <c r="C46" s="68" t="str">
        <f>IFERROR(VLOOKUP($A46,[1]Establecimientos!$A$1:$E$175,4,FALSE),0)</f>
        <v>04106-VICUÑA</v>
      </c>
      <c r="D46" s="69">
        <v>7</v>
      </c>
      <c r="E46" s="69">
        <v>1</v>
      </c>
      <c r="G46" s="15" t="s">
        <v>81</v>
      </c>
      <c r="H46" s="14">
        <v>1</v>
      </c>
      <c r="I46" s="14">
        <v>1</v>
      </c>
      <c r="J46" s="14">
        <v>0</v>
      </c>
      <c r="K46" s="14">
        <v>1</v>
      </c>
      <c r="L46" s="14">
        <v>1</v>
      </c>
      <c r="M46" s="14">
        <v>1</v>
      </c>
      <c r="N46" s="14">
        <v>1</v>
      </c>
      <c r="O46" s="14">
        <v>1</v>
      </c>
      <c r="P46" s="14">
        <v>1</v>
      </c>
      <c r="Q46" s="14">
        <v>1</v>
      </c>
      <c r="R46" s="14">
        <v>1</v>
      </c>
      <c r="S46" s="14">
        <v>1</v>
      </c>
      <c r="T46" s="14">
        <v>11</v>
      </c>
    </row>
    <row r="47" spans="1:20" x14ac:dyDescent="0.25">
      <c r="A47" s="68" t="s">
        <v>181</v>
      </c>
      <c r="B47" s="68" t="str">
        <f>IFERROR(VLOOKUP($A47,[1]Establecimientos!$A$1:$E$175,3,FALSE),0)</f>
        <v>105107-HOSPITAL VICUÑA</v>
      </c>
      <c r="C47" s="68" t="str">
        <f>IFERROR(VLOOKUP($A47,[1]Establecimientos!$A$1:$E$175,4,FALSE),0)</f>
        <v>04106-VICUÑA</v>
      </c>
      <c r="D47" s="69">
        <v>8</v>
      </c>
      <c r="E47" s="69">
        <v>1</v>
      </c>
      <c r="G47" s="13" t="s">
        <v>91</v>
      </c>
      <c r="H47" s="14"/>
      <c r="I47" s="14">
        <v>1</v>
      </c>
      <c r="J47" s="14">
        <v>2</v>
      </c>
      <c r="K47" s="14">
        <v>2</v>
      </c>
      <c r="L47" s="14">
        <v>1</v>
      </c>
      <c r="M47" s="14">
        <v>1</v>
      </c>
      <c r="N47" s="14"/>
      <c r="O47" s="14">
        <v>2</v>
      </c>
      <c r="P47" s="14">
        <v>2</v>
      </c>
      <c r="Q47" s="14">
        <v>2</v>
      </c>
      <c r="R47" s="14">
        <v>1</v>
      </c>
      <c r="S47" s="14">
        <v>0</v>
      </c>
      <c r="T47" s="14">
        <v>14</v>
      </c>
    </row>
    <row r="48" spans="1:20" x14ac:dyDescent="0.25">
      <c r="A48" s="68" t="s">
        <v>181</v>
      </c>
      <c r="B48" s="68" t="str">
        <f>IFERROR(VLOOKUP($A48,[1]Establecimientos!$A$1:$E$175,3,FALSE),0)</f>
        <v>105107-HOSPITAL VICUÑA</v>
      </c>
      <c r="C48" s="68" t="str">
        <f>IFERROR(VLOOKUP($A48,[1]Establecimientos!$A$1:$E$175,4,FALSE),0)</f>
        <v>04106-VICUÑA</v>
      </c>
      <c r="D48" s="69">
        <v>9</v>
      </c>
      <c r="E48" s="69">
        <v>1</v>
      </c>
      <c r="G48" s="15" t="s">
        <v>167</v>
      </c>
      <c r="H48" s="14"/>
      <c r="I48" s="14">
        <v>1</v>
      </c>
      <c r="J48" s="14">
        <v>1</v>
      </c>
      <c r="K48" s="14">
        <v>1</v>
      </c>
      <c r="L48" s="14">
        <v>1</v>
      </c>
      <c r="M48" s="14">
        <v>1</v>
      </c>
      <c r="N48" s="14"/>
      <c r="O48" s="14">
        <v>1</v>
      </c>
      <c r="P48" s="14">
        <v>1</v>
      </c>
      <c r="Q48" s="14">
        <v>1</v>
      </c>
      <c r="R48" s="14">
        <v>1</v>
      </c>
      <c r="S48" s="14">
        <v>0</v>
      </c>
      <c r="T48" s="14">
        <v>9</v>
      </c>
    </row>
    <row r="49" spans="1:20" x14ac:dyDescent="0.25">
      <c r="A49" s="68" t="s">
        <v>181</v>
      </c>
      <c r="B49" s="68" t="str">
        <f>IFERROR(VLOOKUP($A49,[1]Establecimientos!$A$1:$E$175,3,FALSE),0)</f>
        <v>105107-HOSPITAL VICUÑA</v>
      </c>
      <c r="C49" s="68" t="str">
        <f>IFERROR(VLOOKUP($A49,[1]Establecimientos!$A$1:$E$175,4,FALSE),0)</f>
        <v>04106-VICUÑA</v>
      </c>
      <c r="D49" s="69">
        <v>10</v>
      </c>
      <c r="E49" s="69">
        <v>1</v>
      </c>
      <c r="G49" s="15" t="s">
        <v>92</v>
      </c>
      <c r="H49" s="14"/>
      <c r="I49" s="14"/>
      <c r="J49" s="14">
        <v>1</v>
      </c>
      <c r="K49" s="14">
        <v>1</v>
      </c>
      <c r="L49" s="14"/>
      <c r="M49" s="14"/>
      <c r="N49" s="14"/>
      <c r="O49" s="14">
        <v>1</v>
      </c>
      <c r="P49" s="14">
        <v>1</v>
      </c>
      <c r="Q49" s="14"/>
      <c r="R49" s="14"/>
      <c r="S49" s="14"/>
      <c r="T49" s="14">
        <v>4</v>
      </c>
    </row>
    <row r="50" spans="1:20" x14ac:dyDescent="0.25">
      <c r="A50" s="68" t="s">
        <v>181</v>
      </c>
      <c r="B50" s="68" t="str">
        <f>IFERROR(VLOOKUP($A50,[1]Establecimientos!$A$1:$E$175,3,FALSE),0)</f>
        <v>105107-HOSPITAL VICUÑA</v>
      </c>
      <c r="C50" s="68" t="str">
        <f>IFERROR(VLOOKUP($A50,[1]Establecimientos!$A$1:$E$175,4,FALSE),0)</f>
        <v>04106-VICUÑA</v>
      </c>
      <c r="D50" s="69">
        <v>11</v>
      </c>
      <c r="E50" s="69">
        <v>1</v>
      </c>
      <c r="G50" s="15" t="s">
        <v>95</v>
      </c>
      <c r="H50" s="14"/>
      <c r="I50" s="14"/>
      <c r="J50" s="14"/>
      <c r="K50" s="14"/>
      <c r="L50" s="14"/>
      <c r="M50" s="14"/>
      <c r="N50" s="14"/>
      <c r="O50" s="14"/>
      <c r="P50" s="14"/>
      <c r="Q50" s="14">
        <v>1</v>
      </c>
      <c r="R50" s="14"/>
      <c r="S50" s="14"/>
      <c r="T50" s="14">
        <v>1</v>
      </c>
    </row>
    <row r="51" spans="1:20" x14ac:dyDescent="0.25">
      <c r="A51" s="68" t="s">
        <v>181</v>
      </c>
      <c r="B51" s="68" t="str">
        <f>IFERROR(VLOOKUP($A51,[1]Establecimientos!$A$1:$E$175,3,FALSE),0)</f>
        <v>105107-HOSPITAL VICUÑA</v>
      </c>
      <c r="C51" s="68" t="str">
        <f>IFERROR(VLOOKUP($A51,[1]Establecimientos!$A$1:$E$175,4,FALSE),0)</f>
        <v>04106-VICUÑA</v>
      </c>
      <c r="D51" s="69">
        <v>12</v>
      </c>
      <c r="E51" s="69">
        <v>1</v>
      </c>
      <c r="G51" s="13" t="s">
        <v>97</v>
      </c>
      <c r="H51" s="14">
        <v>1</v>
      </c>
      <c r="I51" s="14">
        <v>1</v>
      </c>
      <c r="J51" s="14">
        <v>1</v>
      </c>
      <c r="K51" s="14">
        <v>2</v>
      </c>
      <c r="L51" s="14"/>
      <c r="M51" s="14">
        <v>3</v>
      </c>
      <c r="N51" s="14"/>
      <c r="O51" s="14">
        <v>1</v>
      </c>
      <c r="P51" s="14">
        <v>2</v>
      </c>
      <c r="Q51" s="14">
        <v>1</v>
      </c>
      <c r="R51" s="14">
        <v>1</v>
      </c>
      <c r="S51" s="14">
        <v>1</v>
      </c>
      <c r="T51" s="14">
        <v>14</v>
      </c>
    </row>
    <row r="52" spans="1:20" x14ac:dyDescent="0.25">
      <c r="A52" s="68" t="s">
        <v>182</v>
      </c>
      <c r="B52" s="68" t="str">
        <f>IFERROR(VLOOKUP($A52,[1]Establecimientos!$A$1:$E$175,3,FALSE),0)</f>
        <v>105108-HOSPITAL LOS VILOS</v>
      </c>
      <c r="C52" s="68" t="str">
        <f>IFERROR(VLOOKUP($A52,[1]Establecimientos!$A$1:$E$175,4,FALSE),0)</f>
        <v>04203-LOS VILOS</v>
      </c>
      <c r="D52" s="69">
        <v>2</v>
      </c>
      <c r="E52" s="69">
        <v>1</v>
      </c>
      <c r="G52" s="15" t="s">
        <v>168</v>
      </c>
      <c r="H52" s="14">
        <v>1</v>
      </c>
      <c r="I52" s="14">
        <v>1</v>
      </c>
      <c r="J52" s="14">
        <v>1</v>
      </c>
      <c r="K52" s="14">
        <v>1</v>
      </c>
      <c r="L52" s="14"/>
      <c r="M52" s="14">
        <v>2</v>
      </c>
      <c r="N52" s="14"/>
      <c r="O52" s="14">
        <v>1</v>
      </c>
      <c r="P52" s="14">
        <v>0</v>
      </c>
      <c r="Q52" s="14">
        <v>1</v>
      </c>
      <c r="R52" s="14">
        <v>0</v>
      </c>
      <c r="S52" s="14">
        <v>1</v>
      </c>
      <c r="T52" s="14">
        <v>9</v>
      </c>
    </row>
    <row r="53" spans="1:20" x14ac:dyDescent="0.25">
      <c r="A53" s="68" t="s">
        <v>182</v>
      </c>
      <c r="B53" s="68" t="str">
        <f>IFERROR(VLOOKUP($A53,[1]Establecimientos!$A$1:$E$175,3,FALSE),0)</f>
        <v>105108-HOSPITAL LOS VILOS</v>
      </c>
      <c r="C53" s="68" t="str">
        <f>IFERROR(VLOOKUP($A53,[1]Establecimientos!$A$1:$E$175,4,FALSE),0)</f>
        <v>04203-LOS VILOS</v>
      </c>
      <c r="D53" s="69">
        <v>3</v>
      </c>
      <c r="E53" s="69">
        <v>1</v>
      </c>
      <c r="G53" s="15" t="s">
        <v>98</v>
      </c>
      <c r="H53" s="14"/>
      <c r="I53" s="14"/>
      <c r="J53" s="14"/>
      <c r="K53" s="14"/>
      <c r="L53" s="14"/>
      <c r="M53" s="14"/>
      <c r="N53" s="14"/>
      <c r="O53" s="14"/>
      <c r="P53" s="14"/>
      <c r="Q53" s="14">
        <v>0</v>
      </c>
      <c r="R53" s="14"/>
      <c r="S53" s="14"/>
      <c r="T53" s="14">
        <v>0</v>
      </c>
    </row>
    <row r="54" spans="1:20" x14ac:dyDescent="0.25">
      <c r="A54" s="68" t="s">
        <v>182</v>
      </c>
      <c r="B54" s="68" t="str">
        <f>IFERROR(VLOOKUP($A54,[1]Establecimientos!$A$1:$E$175,3,FALSE),0)</f>
        <v>105108-HOSPITAL LOS VILOS</v>
      </c>
      <c r="C54" s="68" t="str">
        <f>IFERROR(VLOOKUP($A54,[1]Establecimientos!$A$1:$E$175,4,FALSE),0)</f>
        <v>04203-LOS VILOS</v>
      </c>
      <c r="D54" s="69">
        <v>4</v>
      </c>
      <c r="E54" s="69">
        <v>1</v>
      </c>
      <c r="G54" s="15" t="s">
        <v>100</v>
      </c>
      <c r="H54" s="14">
        <v>0</v>
      </c>
      <c r="I54" s="14">
        <v>0</v>
      </c>
      <c r="J54" s="14">
        <v>0</v>
      </c>
      <c r="K54" s="14"/>
      <c r="L54" s="14"/>
      <c r="M54" s="14">
        <v>1</v>
      </c>
      <c r="N54" s="14"/>
      <c r="O54" s="14"/>
      <c r="P54" s="14">
        <v>2</v>
      </c>
      <c r="Q54" s="14"/>
      <c r="R54" s="14">
        <v>1</v>
      </c>
      <c r="S54" s="14"/>
      <c r="T54" s="14">
        <v>4</v>
      </c>
    </row>
    <row r="55" spans="1:20" x14ac:dyDescent="0.25">
      <c r="A55" s="68" t="s">
        <v>182</v>
      </c>
      <c r="B55" s="68" t="str">
        <f>IFERROR(VLOOKUP($A55,[1]Establecimientos!$A$1:$E$175,3,FALSE),0)</f>
        <v>105108-HOSPITAL LOS VILOS</v>
      </c>
      <c r="C55" s="68" t="str">
        <f>IFERROR(VLOOKUP($A55,[1]Establecimientos!$A$1:$E$175,4,FALSE),0)</f>
        <v>04203-LOS VILOS</v>
      </c>
      <c r="D55" s="69">
        <v>5</v>
      </c>
      <c r="E55" s="69">
        <v>1</v>
      </c>
      <c r="G55" s="15" t="s">
        <v>101</v>
      </c>
      <c r="H55" s="14"/>
      <c r="I55" s="14"/>
      <c r="J55" s="14"/>
      <c r="K55" s="14">
        <v>1</v>
      </c>
      <c r="L55" s="14"/>
      <c r="M55" s="14"/>
      <c r="N55" s="14"/>
      <c r="O55" s="14"/>
      <c r="P55" s="14"/>
      <c r="Q55" s="14"/>
      <c r="R55" s="14"/>
      <c r="S55" s="14">
        <v>0</v>
      </c>
      <c r="T55" s="14">
        <v>1</v>
      </c>
    </row>
    <row r="56" spans="1:20" x14ac:dyDescent="0.25">
      <c r="A56" s="68" t="s">
        <v>182</v>
      </c>
      <c r="B56" s="68" t="str">
        <f>IFERROR(VLOOKUP($A56,[1]Establecimientos!$A$1:$E$175,3,FALSE),0)</f>
        <v>105108-HOSPITAL LOS VILOS</v>
      </c>
      <c r="C56" s="68" t="str">
        <f>IFERROR(VLOOKUP($A56,[1]Establecimientos!$A$1:$E$175,4,FALSE),0)</f>
        <v>04203-LOS VILOS</v>
      </c>
      <c r="D56" s="69">
        <v>6</v>
      </c>
      <c r="E56" s="69">
        <v>1</v>
      </c>
      <c r="G56" s="13" t="s">
        <v>108</v>
      </c>
      <c r="H56" s="14">
        <v>3</v>
      </c>
      <c r="I56" s="14">
        <v>4</v>
      </c>
      <c r="J56" s="14">
        <v>11</v>
      </c>
      <c r="K56" s="14">
        <v>3</v>
      </c>
      <c r="L56" s="14">
        <v>7</v>
      </c>
      <c r="M56" s="14">
        <v>6</v>
      </c>
      <c r="N56" s="14">
        <v>4</v>
      </c>
      <c r="O56" s="14">
        <v>9</v>
      </c>
      <c r="P56" s="14">
        <v>5</v>
      </c>
      <c r="Q56" s="14">
        <v>7</v>
      </c>
      <c r="R56" s="14">
        <v>8</v>
      </c>
      <c r="S56" s="14">
        <v>4</v>
      </c>
      <c r="T56" s="14">
        <v>71</v>
      </c>
    </row>
    <row r="57" spans="1:20" x14ac:dyDescent="0.25">
      <c r="A57" s="68" t="s">
        <v>182</v>
      </c>
      <c r="B57" s="68" t="str">
        <f>IFERROR(VLOOKUP($A57,[1]Establecimientos!$A$1:$E$175,3,FALSE),0)</f>
        <v>105108-HOSPITAL LOS VILOS</v>
      </c>
      <c r="C57" s="68" t="str">
        <f>IFERROR(VLOOKUP($A57,[1]Establecimientos!$A$1:$E$175,4,FALSE),0)</f>
        <v>04203-LOS VILOS</v>
      </c>
      <c r="D57" s="69">
        <v>8</v>
      </c>
      <c r="E57" s="69">
        <v>1</v>
      </c>
      <c r="G57" s="15" t="s">
        <v>109</v>
      </c>
      <c r="H57" s="14">
        <v>1</v>
      </c>
      <c r="I57" s="14"/>
      <c r="J57" s="14">
        <v>3</v>
      </c>
      <c r="K57" s="14"/>
      <c r="L57" s="14">
        <v>0</v>
      </c>
      <c r="M57" s="14">
        <v>0</v>
      </c>
      <c r="N57" s="14">
        <v>1</v>
      </c>
      <c r="O57" s="14"/>
      <c r="P57" s="14"/>
      <c r="Q57" s="14"/>
      <c r="R57" s="14"/>
      <c r="S57" s="14"/>
      <c r="T57" s="14">
        <v>5</v>
      </c>
    </row>
    <row r="58" spans="1:20" x14ac:dyDescent="0.25">
      <c r="A58" s="68" t="s">
        <v>182</v>
      </c>
      <c r="B58" s="68" t="str">
        <f>IFERROR(VLOOKUP($A58,[1]Establecimientos!$A$1:$E$175,3,FALSE),0)</f>
        <v>105108-HOSPITAL LOS VILOS</v>
      </c>
      <c r="C58" s="68" t="str">
        <f>IFERROR(VLOOKUP($A58,[1]Establecimientos!$A$1:$E$175,4,FALSE),0)</f>
        <v>04203-LOS VILOS</v>
      </c>
      <c r="D58" s="69">
        <v>9</v>
      </c>
      <c r="E58" s="69">
        <v>1</v>
      </c>
      <c r="G58" s="15" t="s">
        <v>110</v>
      </c>
      <c r="H58" s="14">
        <v>1</v>
      </c>
      <c r="I58" s="14">
        <v>1</v>
      </c>
      <c r="J58" s="14">
        <v>1</v>
      </c>
      <c r="K58" s="14">
        <v>1</v>
      </c>
      <c r="L58" s="14">
        <v>1</v>
      </c>
      <c r="M58" s="14">
        <v>1</v>
      </c>
      <c r="N58" s="14">
        <v>1</v>
      </c>
      <c r="O58" s="14">
        <v>1</v>
      </c>
      <c r="P58" s="14">
        <v>1</v>
      </c>
      <c r="Q58" s="14">
        <v>0</v>
      </c>
      <c r="R58" s="14">
        <v>1</v>
      </c>
      <c r="S58" s="14">
        <v>1</v>
      </c>
      <c r="T58" s="14">
        <v>11</v>
      </c>
    </row>
    <row r="59" spans="1:20" x14ac:dyDescent="0.25">
      <c r="A59" s="68" t="s">
        <v>182</v>
      </c>
      <c r="B59" s="68" t="str">
        <f>IFERROR(VLOOKUP($A59,[1]Establecimientos!$A$1:$E$175,3,FALSE),0)</f>
        <v>105108-HOSPITAL LOS VILOS</v>
      </c>
      <c r="C59" s="68" t="str">
        <f>IFERROR(VLOOKUP($A59,[1]Establecimientos!$A$1:$E$175,4,FALSE),0)</f>
        <v>04203-LOS VILOS</v>
      </c>
      <c r="D59" s="69">
        <v>10</v>
      </c>
      <c r="E59" s="69">
        <v>1</v>
      </c>
      <c r="G59" s="15" t="s">
        <v>111</v>
      </c>
      <c r="H59" s="14">
        <v>0</v>
      </c>
      <c r="I59" s="14">
        <v>0</v>
      </c>
      <c r="J59" s="14">
        <v>2</v>
      </c>
      <c r="K59" s="14">
        <v>0</v>
      </c>
      <c r="L59" s="14">
        <v>0</v>
      </c>
      <c r="M59" s="14">
        <v>1</v>
      </c>
      <c r="N59" s="14">
        <v>0</v>
      </c>
      <c r="O59" s="14">
        <v>1</v>
      </c>
      <c r="P59" s="14"/>
      <c r="Q59" s="14">
        <v>1</v>
      </c>
      <c r="R59" s="14"/>
      <c r="S59" s="14">
        <v>1</v>
      </c>
      <c r="T59" s="14">
        <v>6</v>
      </c>
    </row>
    <row r="60" spans="1:20" x14ac:dyDescent="0.25">
      <c r="A60" s="68" t="s">
        <v>182</v>
      </c>
      <c r="B60" s="68" t="str">
        <f>IFERROR(VLOOKUP($A60,[1]Establecimientos!$A$1:$E$175,3,FALSE),0)</f>
        <v>105108-HOSPITAL LOS VILOS</v>
      </c>
      <c r="C60" s="68" t="str">
        <f>IFERROR(VLOOKUP($A60,[1]Establecimientos!$A$1:$E$175,4,FALSE),0)</f>
        <v>04203-LOS VILOS</v>
      </c>
      <c r="D60" s="69">
        <v>11</v>
      </c>
      <c r="E60" s="69">
        <v>1</v>
      </c>
      <c r="G60" s="15" t="s">
        <v>112</v>
      </c>
      <c r="H60" s="14">
        <v>1</v>
      </c>
      <c r="I60" s="14">
        <v>1</v>
      </c>
      <c r="J60" s="14">
        <v>1</v>
      </c>
      <c r="K60" s="14">
        <v>1</v>
      </c>
      <c r="L60" s="14">
        <v>1</v>
      </c>
      <c r="M60" s="14">
        <v>1</v>
      </c>
      <c r="N60" s="14">
        <v>1</v>
      </c>
      <c r="O60" s="14"/>
      <c r="P60" s="14">
        <v>1</v>
      </c>
      <c r="Q60" s="14">
        <v>1</v>
      </c>
      <c r="R60" s="14"/>
      <c r="S60" s="14">
        <v>1</v>
      </c>
      <c r="T60" s="14">
        <v>10</v>
      </c>
    </row>
    <row r="61" spans="1:20" x14ac:dyDescent="0.25">
      <c r="A61" s="68" t="s">
        <v>182</v>
      </c>
      <c r="B61" s="68" t="str">
        <f>IFERROR(VLOOKUP($A61,[1]Establecimientos!$A$1:$E$175,3,FALSE),0)</f>
        <v>105108-HOSPITAL LOS VILOS</v>
      </c>
      <c r="C61" s="68" t="str">
        <f>IFERROR(VLOOKUP($A61,[1]Establecimientos!$A$1:$E$175,4,FALSE),0)</f>
        <v>04203-LOS VILOS</v>
      </c>
      <c r="D61" s="69">
        <v>12</v>
      </c>
      <c r="E61" s="69">
        <v>0</v>
      </c>
      <c r="G61" s="15" t="s">
        <v>118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>
        <v>1</v>
      </c>
      <c r="S61" s="14"/>
      <c r="T61" s="14">
        <v>1</v>
      </c>
    </row>
    <row r="62" spans="1:20" x14ac:dyDescent="0.25">
      <c r="A62" s="68" t="s">
        <v>183</v>
      </c>
      <c r="B62" s="68" t="str">
        <f>IFERROR(VLOOKUP($A62,[1]Establecimientos!$A$1:$E$175,3,FALSE),0)</f>
        <v>105300-CES. CARDENAL CARO</v>
      </c>
      <c r="C62" s="68" t="str">
        <f>IFERROR(VLOOKUP($A62,[1]Establecimientos!$A$1:$E$175,4,FALSE),0)</f>
        <v>04101-LA SERENA</v>
      </c>
      <c r="D62" s="69">
        <v>1</v>
      </c>
      <c r="E62" s="69">
        <v>3</v>
      </c>
      <c r="G62" s="15" t="s">
        <v>121</v>
      </c>
      <c r="H62" s="14">
        <v>0</v>
      </c>
      <c r="I62" s="14"/>
      <c r="J62" s="14">
        <v>1</v>
      </c>
      <c r="K62" s="14"/>
      <c r="L62" s="14">
        <v>1</v>
      </c>
      <c r="M62" s="14"/>
      <c r="N62" s="14"/>
      <c r="O62" s="14"/>
      <c r="P62" s="14">
        <v>1</v>
      </c>
      <c r="Q62" s="14">
        <v>1</v>
      </c>
      <c r="R62" s="14">
        <v>1</v>
      </c>
      <c r="S62" s="14"/>
      <c r="T62" s="14">
        <v>5</v>
      </c>
    </row>
    <row r="63" spans="1:20" x14ac:dyDescent="0.25">
      <c r="A63" s="68" t="s">
        <v>183</v>
      </c>
      <c r="B63" s="68" t="str">
        <f>IFERROR(VLOOKUP($A63,[1]Establecimientos!$A$1:$E$175,3,FALSE),0)</f>
        <v>105300-CES. CARDENAL CARO</v>
      </c>
      <c r="C63" s="68" t="str">
        <f>IFERROR(VLOOKUP($A63,[1]Establecimientos!$A$1:$E$175,4,FALSE),0)</f>
        <v>04101-LA SERENA</v>
      </c>
      <c r="D63" s="69">
        <v>5</v>
      </c>
      <c r="E63" s="69">
        <v>2</v>
      </c>
      <c r="G63" s="15" t="s">
        <v>122</v>
      </c>
      <c r="H63" s="14"/>
      <c r="I63" s="14"/>
      <c r="J63" s="14"/>
      <c r="K63" s="14"/>
      <c r="L63" s="14"/>
      <c r="M63" s="14">
        <v>0</v>
      </c>
      <c r="N63" s="14">
        <v>0</v>
      </c>
      <c r="O63" s="14"/>
      <c r="P63" s="14">
        <v>0</v>
      </c>
      <c r="Q63" s="14"/>
      <c r="R63" s="14"/>
      <c r="S63" s="14">
        <v>0</v>
      </c>
      <c r="T63" s="14">
        <v>0</v>
      </c>
    </row>
    <row r="64" spans="1:20" x14ac:dyDescent="0.25">
      <c r="A64" s="68" t="s">
        <v>183</v>
      </c>
      <c r="B64" s="68" t="str">
        <f>IFERROR(VLOOKUP($A64,[1]Establecimientos!$A$1:$E$175,3,FALSE),0)</f>
        <v>105300-CES. CARDENAL CARO</v>
      </c>
      <c r="C64" s="68" t="str">
        <f>IFERROR(VLOOKUP($A64,[1]Establecimientos!$A$1:$E$175,4,FALSE),0)</f>
        <v>04101-LA SERENA</v>
      </c>
      <c r="D64" s="69">
        <v>7</v>
      </c>
      <c r="E64" s="69">
        <v>1</v>
      </c>
      <c r="G64" s="15" t="s">
        <v>123</v>
      </c>
      <c r="H64" s="14"/>
      <c r="I64" s="14">
        <v>1</v>
      </c>
      <c r="J64" s="14">
        <v>1</v>
      </c>
      <c r="K64" s="14">
        <v>1</v>
      </c>
      <c r="L64" s="14">
        <v>1</v>
      </c>
      <c r="M64" s="14">
        <v>1</v>
      </c>
      <c r="N64" s="14"/>
      <c r="O64" s="14">
        <v>1</v>
      </c>
      <c r="P64" s="14">
        <v>1</v>
      </c>
      <c r="Q64" s="14">
        <v>1</v>
      </c>
      <c r="R64" s="14">
        <v>1</v>
      </c>
      <c r="S64" s="14"/>
      <c r="T64" s="14">
        <v>9</v>
      </c>
    </row>
    <row r="65" spans="1:20" x14ac:dyDescent="0.25">
      <c r="A65" s="68" t="s">
        <v>183</v>
      </c>
      <c r="B65" s="68" t="str">
        <f>IFERROR(VLOOKUP($A65,[1]Establecimientos!$A$1:$E$175,3,FALSE),0)</f>
        <v>105300-CES. CARDENAL CARO</v>
      </c>
      <c r="C65" s="68" t="str">
        <f>IFERROR(VLOOKUP($A65,[1]Establecimientos!$A$1:$E$175,4,FALSE),0)</f>
        <v>04101-LA SERENA</v>
      </c>
      <c r="D65" s="69">
        <v>8</v>
      </c>
      <c r="E65" s="69">
        <v>1</v>
      </c>
      <c r="G65" s="15" t="s">
        <v>124</v>
      </c>
      <c r="H65" s="14"/>
      <c r="I65" s="14"/>
      <c r="J65" s="14">
        <v>1</v>
      </c>
      <c r="K65" s="14">
        <v>0</v>
      </c>
      <c r="L65" s="14"/>
      <c r="M65" s="14">
        <v>1</v>
      </c>
      <c r="N65" s="14"/>
      <c r="O65" s="14">
        <v>2</v>
      </c>
      <c r="P65" s="14">
        <v>1</v>
      </c>
      <c r="Q65" s="14">
        <v>1</v>
      </c>
      <c r="R65" s="14">
        <v>1</v>
      </c>
      <c r="S65" s="14">
        <v>0</v>
      </c>
      <c r="T65" s="14">
        <v>7</v>
      </c>
    </row>
    <row r="66" spans="1:20" x14ac:dyDescent="0.25">
      <c r="A66" s="68" t="s">
        <v>183</v>
      </c>
      <c r="B66" s="68" t="str">
        <f>IFERROR(VLOOKUP($A66,[1]Establecimientos!$A$1:$E$175,3,FALSE),0)</f>
        <v>105300-CES. CARDENAL CARO</v>
      </c>
      <c r="C66" s="68" t="str">
        <f>IFERROR(VLOOKUP($A66,[1]Establecimientos!$A$1:$E$175,4,FALSE),0)</f>
        <v>04101-LA SERENA</v>
      </c>
      <c r="D66" s="69">
        <v>10</v>
      </c>
      <c r="E66" s="69">
        <v>1</v>
      </c>
      <c r="G66" s="15" t="s">
        <v>125</v>
      </c>
      <c r="H66" s="14">
        <v>0</v>
      </c>
      <c r="I66" s="14"/>
      <c r="J66" s="14"/>
      <c r="K66" s="14"/>
      <c r="L66" s="14">
        <v>1</v>
      </c>
      <c r="M66" s="14"/>
      <c r="N66" s="14"/>
      <c r="O66" s="14"/>
      <c r="P66" s="14"/>
      <c r="Q66" s="14"/>
      <c r="R66" s="14"/>
      <c r="S66" s="14"/>
      <c r="T66" s="14">
        <v>1</v>
      </c>
    </row>
    <row r="67" spans="1:20" x14ac:dyDescent="0.25">
      <c r="A67" s="68" t="s">
        <v>183</v>
      </c>
      <c r="B67" s="68" t="str">
        <f>IFERROR(VLOOKUP($A67,[1]Establecimientos!$A$1:$E$175,3,FALSE),0)</f>
        <v>105300-CES. CARDENAL CARO</v>
      </c>
      <c r="C67" s="68" t="str">
        <f>IFERROR(VLOOKUP($A67,[1]Establecimientos!$A$1:$E$175,4,FALSE),0)</f>
        <v>04101-LA SERENA</v>
      </c>
      <c r="D67" s="69">
        <v>11</v>
      </c>
      <c r="E67" s="69">
        <v>1</v>
      </c>
      <c r="G67" s="15" t="s">
        <v>172</v>
      </c>
      <c r="H67" s="14">
        <v>0</v>
      </c>
      <c r="I67" s="14">
        <v>1</v>
      </c>
      <c r="J67" s="14">
        <v>1</v>
      </c>
      <c r="K67" s="14"/>
      <c r="L67" s="14">
        <v>2</v>
      </c>
      <c r="M67" s="14">
        <v>1</v>
      </c>
      <c r="N67" s="14">
        <v>1</v>
      </c>
      <c r="O67" s="14">
        <v>4</v>
      </c>
      <c r="P67" s="14">
        <v>0</v>
      </c>
      <c r="Q67" s="14">
        <v>2</v>
      </c>
      <c r="R67" s="14">
        <v>3</v>
      </c>
      <c r="S67" s="14">
        <v>1</v>
      </c>
      <c r="T67" s="14">
        <v>16</v>
      </c>
    </row>
    <row r="68" spans="1:20" x14ac:dyDescent="0.25">
      <c r="A68" s="68" t="s">
        <v>183</v>
      </c>
      <c r="B68" s="68" t="str">
        <f>IFERROR(VLOOKUP($A68,[1]Establecimientos!$A$1:$E$175,3,FALSE),0)</f>
        <v>105300-CES. CARDENAL CARO</v>
      </c>
      <c r="C68" s="68" t="str">
        <f>IFERROR(VLOOKUP($A68,[1]Establecimientos!$A$1:$E$175,4,FALSE),0)</f>
        <v>04101-LA SERENA</v>
      </c>
      <c r="D68" s="69">
        <v>12</v>
      </c>
      <c r="E68" s="69">
        <v>1</v>
      </c>
      <c r="G68" s="13" t="s">
        <v>126</v>
      </c>
      <c r="H68" s="14">
        <v>2</v>
      </c>
      <c r="I68" s="14">
        <v>2</v>
      </c>
      <c r="J68" s="14">
        <v>1</v>
      </c>
      <c r="K68" s="14">
        <v>2</v>
      </c>
      <c r="L68" s="14">
        <v>2</v>
      </c>
      <c r="M68" s="14">
        <v>2</v>
      </c>
      <c r="N68" s="14">
        <v>2</v>
      </c>
      <c r="O68" s="14">
        <v>1</v>
      </c>
      <c r="P68" s="14">
        <v>2</v>
      </c>
      <c r="Q68" s="14">
        <v>2</v>
      </c>
      <c r="R68" s="14">
        <v>0</v>
      </c>
      <c r="S68" s="14">
        <v>3</v>
      </c>
      <c r="T68" s="14">
        <v>21</v>
      </c>
    </row>
    <row r="69" spans="1:20" x14ac:dyDescent="0.25">
      <c r="A69" s="68" t="s">
        <v>184</v>
      </c>
      <c r="B69" s="68" t="str">
        <f>IFERROR(VLOOKUP($A69,[1]Establecimientos!$A$1:$E$175,3,FALSE),0)</f>
        <v>105301-CES. LAS COMPAÑIAS</v>
      </c>
      <c r="C69" s="68" t="str">
        <f>IFERROR(VLOOKUP($A69,[1]Establecimientos!$A$1:$E$175,4,FALSE),0)</f>
        <v>04101-LA SERENA</v>
      </c>
      <c r="D69" s="69">
        <v>1</v>
      </c>
      <c r="E69" s="69">
        <v>1</v>
      </c>
      <c r="G69" s="15" t="s">
        <v>169</v>
      </c>
      <c r="H69" s="14">
        <v>1</v>
      </c>
      <c r="I69" s="14">
        <v>1</v>
      </c>
      <c r="J69" s="14"/>
      <c r="K69" s="14">
        <v>1</v>
      </c>
      <c r="L69" s="14">
        <v>1</v>
      </c>
      <c r="M69" s="14">
        <v>1</v>
      </c>
      <c r="N69" s="14">
        <v>1</v>
      </c>
      <c r="O69" s="14">
        <v>1</v>
      </c>
      <c r="P69" s="14">
        <v>1</v>
      </c>
      <c r="Q69" s="14">
        <v>1</v>
      </c>
      <c r="R69" s="14">
        <v>0</v>
      </c>
      <c r="S69" s="14">
        <v>1</v>
      </c>
      <c r="T69" s="14">
        <v>10</v>
      </c>
    </row>
    <row r="70" spans="1:20" x14ac:dyDescent="0.25">
      <c r="A70" s="68" t="s">
        <v>184</v>
      </c>
      <c r="B70" s="68" t="str">
        <f>IFERROR(VLOOKUP($A70,[1]Establecimientos!$A$1:$E$175,3,FALSE),0)</f>
        <v>105301-CES. LAS COMPAÑIAS</v>
      </c>
      <c r="C70" s="68" t="str">
        <f>IFERROR(VLOOKUP($A70,[1]Establecimientos!$A$1:$E$175,4,FALSE),0)</f>
        <v>04101-LA SERENA</v>
      </c>
      <c r="D70" s="69">
        <v>2</v>
      </c>
      <c r="E70" s="69">
        <v>1</v>
      </c>
      <c r="G70" s="15" t="s">
        <v>127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>
        <v>1</v>
      </c>
      <c r="T70" s="14">
        <v>1</v>
      </c>
    </row>
    <row r="71" spans="1:20" x14ac:dyDescent="0.25">
      <c r="A71" s="68" t="s">
        <v>184</v>
      </c>
      <c r="B71" s="68" t="str">
        <f>IFERROR(VLOOKUP($A71,[1]Establecimientos!$A$1:$E$175,3,FALSE),0)</f>
        <v>105301-CES. LAS COMPAÑIAS</v>
      </c>
      <c r="C71" s="68" t="str">
        <f>IFERROR(VLOOKUP($A71,[1]Establecimientos!$A$1:$E$175,4,FALSE),0)</f>
        <v>04101-LA SERENA</v>
      </c>
      <c r="D71" s="69">
        <v>3</v>
      </c>
      <c r="E71" s="69">
        <v>1</v>
      </c>
      <c r="G71" s="15" t="s">
        <v>131</v>
      </c>
      <c r="H71" s="14"/>
      <c r="I71" s="14"/>
      <c r="J71" s="14"/>
      <c r="K71" s="14">
        <v>1</v>
      </c>
      <c r="L71" s="14"/>
      <c r="M71" s="14"/>
      <c r="N71" s="14">
        <v>0</v>
      </c>
      <c r="O71" s="14"/>
      <c r="P71" s="14"/>
      <c r="Q71" s="14"/>
      <c r="R71" s="14"/>
      <c r="S71" s="14"/>
      <c r="T71" s="14">
        <v>1</v>
      </c>
    </row>
    <row r="72" spans="1:20" x14ac:dyDescent="0.25">
      <c r="A72" s="68" t="s">
        <v>184</v>
      </c>
      <c r="B72" s="68" t="str">
        <f>IFERROR(VLOOKUP($A72,[1]Establecimientos!$A$1:$E$175,3,FALSE),0)</f>
        <v>105301-CES. LAS COMPAÑIAS</v>
      </c>
      <c r="C72" s="68" t="str">
        <f>IFERROR(VLOOKUP($A72,[1]Establecimientos!$A$1:$E$175,4,FALSE),0)</f>
        <v>04101-LA SERENA</v>
      </c>
      <c r="D72" s="69">
        <v>4</v>
      </c>
      <c r="E72" s="69">
        <v>1</v>
      </c>
      <c r="G72" s="15" t="s">
        <v>133</v>
      </c>
      <c r="H72" s="14">
        <v>1</v>
      </c>
      <c r="I72" s="14">
        <v>1</v>
      </c>
      <c r="J72" s="14">
        <v>1</v>
      </c>
      <c r="K72" s="14"/>
      <c r="L72" s="14">
        <v>1</v>
      </c>
      <c r="M72" s="14">
        <v>1</v>
      </c>
      <c r="N72" s="14">
        <v>1</v>
      </c>
      <c r="O72" s="14"/>
      <c r="P72" s="14">
        <v>1</v>
      </c>
      <c r="Q72" s="14">
        <v>1</v>
      </c>
      <c r="R72" s="14">
        <v>0</v>
      </c>
      <c r="S72" s="14">
        <v>1</v>
      </c>
      <c r="T72" s="14">
        <v>9</v>
      </c>
    </row>
    <row r="73" spans="1:20" x14ac:dyDescent="0.25">
      <c r="A73" s="68" t="s">
        <v>184</v>
      </c>
      <c r="B73" s="68" t="str">
        <f>IFERROR(VLOOKUP($A73,[1]Establecimientos!$A$1:$E$175,3,FALSE),0)</f>
        <v>105301-CES. LAS COMPAÑIAS</v>
      </c>
      <c r="C73" s="68" t="str">
        <f>IFERROR(VLOOKUP($A73,[1]Establecimientos!$A$1:$E$175,4,FALSE),0)</f>
        <v>04101-LA SERENA</v>
      </c>
      <c r="D73" s="69">
        <v>5</v>
      </c>
      <c r="E73" s="69">
        <v>1</v>
      </c>
      <c r="G73" s="13" t="s">
        <v>222</v>
      </c>
      <c r="H73" s="14">
        <v>1</v>
      </c>
      <c r="I73" s="14">
        <v>0</v>
      </c>
      <c r="J73" s="14">
        <v>2</v>
      </c>
      <c r="K73" s="14">
        <v>1</v>
      </c>
      <c r="L73" s="14">
        <v>2</v>
      </c>
      <c r="M73" s="14">
        <v>1</v>
      </c>
      <c r="N73" s="14">
        <v>2</v>
      </c>
      <c r="O73" s="14">
        <v>1</v>
      </c>
      <c r="P73" s="14">
        <v>0</v>
      </c>
      <c r="Q73" s="14">
        <v>0</v>
      </c>
      <c r="R73" s="14">
        <v>2</v>
      </c>
      <c r="S73" s="14">
        <v>1</v>
      </c>
      <c r="T73" s="14">
        <v>13</v>
      </c>
    </row>
    <row r="74" spans="1:20" x14ac:dyDescent="0.25">
      <c r="A74" s="68" t="s">
        <v>184</v>
      </c>
      <c r="B74" s="68" t="str">
        <f>IFERROR(VLOOKUP($A74,[1]Establecimientos!$A$1:$E$175,3,FALSE),0)</f>
        <v>105301-CES. LAS COMPAÑIAS</v>
      </c>
      <c r="C74" s="68" t="str">
        <f>IFERROR(VLOOKUP($A74,[1]Establecimientos!$A$1:$E$175,4,FALSE),0)</f>
        <v>04101-LA SERENA</v>
      </c>
      <c r="D74" s="69">
        <v>6</v>
      </c>
      <c r="E74" s="69">
        <v>1</v>
      </c>
      <c r="G74" s="15" t="s">
        <v>140</v>
      </c>
      <c r="H74" s="14"/>
      <c r="I74" s="14">
        <v>0</v>
      </c>
      <c r="J74" s="14"/>
      <c r="K74" s="14"/>
      <c r="L74" s="14">
        <v>1</v>
      </c>
      <c r="M74" s="14"/>
      <c r="N74" s="14"/>
      <c r="O74" s="14"/>
      <c r="P74" s="14"/>
      <c r="Q74" s="14"/>
      <c r="R74" s="14"/>
      <c r="S74" s="14">
        <v>1</v>
      </c>
      <c r="T74" s="14">
        <v>2</v>
      </c>
    </row>
    <row r="75" spans="1:20" x14ac:dyDescent="0.25">
      <c r="A75" s="68" t="s">
        <v>184</v>
      </c>
      <c r="B75" s="68" t="str">
        <f>IFERROR(VLOOKUP($A75,[1]Establecimientos!$A$1:$E$175,3,FALSE),0)</f>
        <v>105301-CES. LAS COMPAÑIAS</v>
      </c>
      <c r="C75" s="68" t="str">
        <f>IFERROR(VLOOKUP($A75,[1]Establecimientos!$A$1:$E$175,4,FALSE),0)</f>
        <v>04101-LA SERENA</v>
      </c>
      <c r="D75" s="69">
        <v>7</v>
      </c>
      <c r="E75" s="69">
        <v>1</v>
      </c>
      <c r="G75" s="15" t="s">
        <v>141</v>
      </c>
      <c r="H75" s="14">
        <v>1</v>
      </c>
      <c r="I75" s="14"/>
      <c r="J75" s="14">
        <v>1</v>
      </c>
      <c r="K75" s="14"/>
      <c r="L75" s="14">
        <v>1</v>
      </c>
      <c r="M75" s="14">
        <v>1</v>
      </c>
      <c r="N75" s="14">
        <v>1</v>
      </c>
      <c r="O75" s="14">
        <v>0</v>
      </c>
      <c r="P75" s="14">
        <v>0</v>
      </c>
      <c r="Q75" s="14">
        <v>0</v>
      </c>
      <c r="R75" s="14">
        <v>2</v>
      </c>
      <c r="S75" s="14">
        <v>0</v>
      </c>
      <c r="T75" s="14">
        <v>7</v>
      </c>
    </row>
    <row r="76" spans="1:20" x14ac:dyDescent="0.25">
      <c r="A76" s="68" t="s">
        <v>184</v>
      </c>
      <c r="B76" s="68" t="str">
        <f>IFERROR(VLOOKUP($A76,[1]Establecimientos!$A$1:$E$175,3,FALSE),0)</f>
        <v>105301-CES. LAS COMPAÑIAS</v>
      </c>
      <c r="C76" s="68" t="str">
        <f>IFERROR(VLOOKUP($A76,[1]Establecimientos!$A$1:$E$175,4,FALSE),0)</f>
        <v>04101-LA SERENA</v>
      </c>
      <c r="D76" s="69">
        <v>8</v>
      </c>
      <c r="E76" s="69">
        <v>1</v>
      </c>
      <c r="G76" s="15" t="s">
        <v>142</v>
      </c>
      <c r="H76" s="14"/>
      <c r="I76" s="14"/>
      <c r="J76" s="14"/>
      <c r="K76" s="14">
        <v>1</v>
      </c>
      <c r="L76" s="14"/>
      <c r="M76" s="14"/>
      <c r="N76" s="14"/>
      <c r="O76" s="14"/>
      <c r="P76" s="14"/>
      <c r="Q76" s="14"/>
      <c r="R76" s="14"/>
      <c r="S76" s="14"/>
      <c r="T76" s="14">
        <v>1</v>
      </c>
    </row>
    <row r="77" spans="1:20" x14ac:dyDescent="0.25">
      <c r="A77" s="68" t="s">
        <v>184</v>
      </c>
      <c r="B77" s="68" t="str">
        <f>IFERROR(VLOOKUP($A77,[1]Establecimientos!$A$1:$E$175,3,FALSE),0)</f>
        <v>105301-CES. LAS COMPAÑIAS</v>
      </c>
      <c r="C77" s="68" t="str">
        <f>IFERROR(VLOOKUP($A77,[1]Establecimientos!$A$1:$E$175,4,FALSE),0)</f>
        <v>04101-LA SERENA</v>
      </c>
      <c r="D77" s="69">
        <v>9</v>
      </c>
      <c r="E77" s="69">
        <v>1</v>
      </c>
      <c r="G77" s="15" t="s">
        <v>143</v>
      </c>
      <c r="H77" s="14"/>
      <c r="I77" s="14">
        <v>0</v>
      </c>
      <c r="J77" s="14">
        <v>1</v>
      </c>
      <c r="K77" s="14"/>
      <c r="L77" s="14"/>
      <c r="M77" s="14">
        <v>0</v>
      </c>
      <c r="N77" s="14">
        <v>1</v>
      </c>
      <c r="O77" s="14">
        <v>1</v>
      </c>
      <c r="P77" s="14">
        <v>0</v>
      </c>
      <c r="Q77" s="14"/>
      <c r="R77" s="14"/>
      <c r="S77" s="14">
        <v>0</v>
      </c>
      <c r="T77" s="14">
        <v>3</v>
      </c>
    </row>
    <row r="78" spans="1:20" x14ac:dyDescent="0.25">
      <c r="A78" s="68" t="s">
        <v>184</v>
      </c>
      <c r="B78" s="68" t="str">
        <f>IFERROR(VLOOKUP($A78,[1]Establecimientos!$A$1:$E$175,3,FALSE),0)</f>
        <v>105301-CES. LAS COMPAÑIAS</v>
      </c>
      <c r="C78" s="68" t="str">
        <f>IFERROR(VLOOKUP($A78,[1]Establecimientos!$A$1:$E$175,4,FALSE),0)</f>
        <v>04101-LA SERENA</v>
      </c>
      <c r="D78" s="69">
        <v>10</v>
      </c>
      <c r="E78" s="69">
        <v>1</v>
      </c>
      <c r="G78" s="13" t="s">
        <v>153</v>
      </c>
      <c r="H78" s="14">
        <v>0</v>
      </c>
      <c r="I78" s="14">
        <v>0</v>
      </c>
      <c r="J78" s="14">
        <v>1</v>
      </c>
      <c r="K78" s="14">
        <v>1</v>
      </c>
      <c r="L78" s="14">
        <v>1</v>
      </c>
      <c r="M78" s="14">
        <v>1</v>
      </c>
      <c r="N78" s="14"/>
      <c r="O78" s="14"/>
      <c r="P78" s="14">
        <v>1</v>
      </c>
      <c r="Q78" s="14">
        <v>1</v>
      </c>
      <c r="R78" s="14">
        <v>0</v>
      </c>
      <c r="S78" s="14">
        <v>1</v>
      </c>
      <c r="T78" s="14">
        <v>7</v>
      </c>
    </row>
    <row r="79" spans="1:20" x14ac:dyDescent="0.25">
      <c r="A79" s="68" t="s">
        <v>184</v>
      </c>
      <c r="B79" s="68" t="str">
        <f>IFERROR(VLOOKUP($A79,[1]Establecimientos!$A$1:$E$175,3,FALSE),0)</f>
        <v>105301-CES. LAS COMPAÑIAS</v>
      </c>
      <c r="C79" s="68" t="str">
        <f>IFERROR(VLOOKUP($A79,[1]Establecimientos!$A$1:$E$175,4,FALSE),0)</f>
        <v>04101-LA SERENA</v>
      </c>
      <c r="D79" s="69">
        <v>11</v>
      </c>
      <c r="E79" s="69">
        <v>0</v>
      </c>
      <c r="G79" s="15" t="s">
        <v>154</v>
      </c>
      <c r="H79" s="14">
        <v>0</v>
      </c>
      <c r="I79" s="14">
        <v>0</v>
      </c>
      <c r="J79" s="14">
        <v>1</v>
      </c>
      <c r="K79" s="14">
        <v>1</v>
      </c>
      <c r="L79" s="14">
        <v>1</v>
      </c>
      <c r="M79" s="14">
        <v>1</v>
      </c>
      <c r="N79" s="14"/>
      <c r="O79" s="14"/>
      <c r="P79" s="14">
        <v>1</v>
      </c>
      <c r="Q79" s="14">
        <v>1</v>
      </c>
      <c r="R79" s="14">
        <v>0</v>
      </c>
      <c r="S79" s="14">
        <v>1</v>
      </c>
      <c r="T79" s="14">
        <v>7</v>
      </c>
    </row>
    <row r="80" spans="1:20" x14ac:dyDescent="0.25">
      <c r="A80" s="68" t="s">
        <v>184</v>
      </c>
      <c r="B80" s="68" t="str">
        <f>IFERROR(VLOOKUP($A80,[1]Establecimientos!$A$1:$E$175,3,FALSE),0)</f>
        <v>105301-CES. LAS COMPAÑIAS</v>
      </c>
      <c r="C80" s="68" t="str">
        <f>IFERROR(VLOOKUP($A80,[1]Establecimientos!$A$1:$E$175,4,FALSE),0)</f>
        <v>04101-LA SERENA</v>
      </c>
      <c r="D80" s="69">
        <v>12</v>
      </c>
      <c r="E80" s="69">
        <v>1</v>
      </c>
      <c r="G80" s="13" t="s">
        <v>158</v>
      </c>
      <c r="H80" s="14"/>
      <c r="I80" s="14"/>
      <c r="J80" s="14">
        <v>0</v>
      </c>
      <c r="K80" s="14"/>
      <c r="L80" s="14">
        <v>1</v>
      </c>
      <c r="M80" s="14"/>
      <c r="N80" s="14"/>
      <c r="O80" s="14"/>
      <c r="P80" s="14"/>
      <c r="Q80" s="14"/>
      <c r="R80" s="14"/>
      <c r="S80" s="14"/>
      <c r="T80" s="14">
        <v>1</v>
      </c>
    </row>
    <row r="81" spans="1:20" x14ac:dyDescent="0.25">
      <c r="A81" s="68" t="s">
        <v>185</v>
      </c>
      <c r="B81" s="68" t="str">
        <f>IFERROR(VLOOKUP($A81,[1]Establecimientos!$A$1:$E$175,3,FALSE),0)</f>
        <v>105302-CES. PEDRO AGUIRRE C.</v>
      </c>
      <c r="C81" s="68" t="str">
        <f>IFERROR(VLOOKUP($A81,[1]Establecimientos!$A$1:$E$175,4,FALSE),0)</f>
        <v>04101-LA SERENA</v>
      </c>
      <c r="D81" s="69">
        <v>1</v>
      </c>
      <c r="E81" s="69">
        <v>0</v>
      </c>
      <c r="G81" s="15" t="s">
        <v>159</v>
      </c>
      <c r="H81" s="14"/>
      <c r="I81" s="14"/>
      <c r="J81" s="14">
        <v>0</v>
      </c>
      <c r="K81" s="14"/>
      <c r="L81" s="14">
        <v>1</v>
      </c>
      <c r="M81" s="14"/>
      <c r="N81" s="14"/>
      <c r="O81" s="14"/>
      <c r="P81" s="14"/>
      <c r="Q81" s="14"/>
      <c r="R81" s="14"/>
      <c r="S81" s="14"/>
      <c r="T81" s="14">
        <v>1</v>
      </c>
    </row>
    <row r="82" spans="1:20" x14ac:dyDescent="0.25">
      <c r="A82" s="68" t="s">
        <v>185</v>
      </c>
      <c r="B82" s="68" t="str">
        <f>IFERROR(VLOOKUP($A82,[1]Establecimientos!$A$1:$E$175,3,FALSE),0)</f>
        <v>105302-CES. PEDRO AGUIRRE C.</v>
      </c>
      <c r="C82" s="68" t="str">
        <f>IFERROR(VLOOKUP($A82,[1]Establecimientos!$A$1:$E$175,4,FALSE),0)</f>
        <v>04101-LA SERENA</v>
      </c>
      <c r="D82" s="69">
        <v>2</v>
      </c>
      <c r="E82" s="69">
        <v>0</v>
      </c>
      <c r="G82" s="13" t="s">
        <v>212</v>
      </c>
      <c r="H82" s="14">
        <v>26</v>
      </c>
      <c r="I82" s="14">
        <v>20</v>
      </c>
      <c r="J82" s="14">
        <v>43</v>
      </c>
      <c r="K82" s="14">
        <v>31</v>
      </c>
      <c r="L82" s="14">
        <v>37</v>
      </c>
      <c r="M82" s="14">
        <v>36</v>
      </c>
      <c r="N82" s="14">
        <v>29</v>
      </c>
      <c r="O82" s="14">
        <v>37</v>
      </c>
      <c r="P82" s="14">
        <v>34</v>
      </c>
      <c r="Q82" s="14">
        <v>35</v>
      </c>
      <c r="R82" s="14">
        <v>33</v>
      </c>
      <c r="S82" s="14">
        <v>35</v>
      </c>
      <c r="T82" s="14">
        <v>396</v>
      </c>
    </row>
    <row r="83" spans="1:20" x14ac:dyDescent="0.25">
      <c r="A83" s="68" t="s">
        <v>185</v>
      </c>
      <c r="B83" s="68" t="str">
        <f>IFERROR(VLOOKUP($A83,[1]Establecimientos!$A$1:$E$175,3,FALSE),0)</f>
        <v>105302-CES. PEDRO AGUIRRE C.</v>
      </c>
      <c r="C83" s="68" t="str">
        <f>IFERROR(VLOOKUP($A83,[1]Establecimientos!$A$1:$E$175,4,FALSE),0)</f>
        <v>04101-LA SERENA</v>
      </c>
      <c r="D83" s="69">
        <v>3</v>
      </c>
      <c r="E83" s="69">
        <v>2</v>
      </c>
    </row>
    <row r="84" spans="1:20" x14ac:dyDescent="0.25">
      <c r="A84" s="68" t="s">
        <v>185</v>
      </c>
      <c r="B84" s="68" t="str">
        <f>IFERROR(VLOOKUP($A84,[1]Establecimientos!$A$1:$E$175,3,FALSE),0)</f>
        <v>105302-CES. PEDRO AGUIRRE C.</v>
      </c>
      <c r="C84" s="68" t="str">
        <f>IFERROR(VLOOKUP($A84,[1]Establecimientos!$A$1:$E$175,4,FALSE),0)</f>
        <v>04101-LA SERENA</v>
      </c>
      <c r="D84" s="69">
        <v>4</v>
      </c>
      <c r="E84" s="69">
        <v>0</v>
      </c>
    </row>
    <row r="85" spans="1:20" x14ac:dyDescent="0.25">
      <c r="A85" s="68" t="s">
        <v>185</v>
      </c>
      <c r="B85" s="68" t="str">
        <f>IFERROR(VLOOKUP($A85,[1]Establecimientos!$A$1:$E$175,3,FALSE),0)</f>
        <v>105302-CES. PEDRO AGUIRRE C.</v>
      </c>
      <c r="C85" s="68" t="str">
        <f>IFERROR(VLOOKUP($A85,[1]Establecimientos!$A$1:$E$175,4,FALSE),0)</f>
        <v>04101-LA SERENA</v>
      </c>
      <c r="D85" s="69">
        <v>5</v>
      </c>
      <c r="E85" s="69">
        <v>1</v>
      </c>
    </row>
    <row r="86" spans="1:20" x14ac:dyDescent="0.25">
      <c r="A86" s="68" t="s">
        <v>185</v>
      </c>
      <c r="B86" s="68" t="str">
        <f>IFERROR(VLOOKUP($A86,[1]Establecimientos!$A$1:$E$175,3,FALSE),0)</f>
        <v>105302-CES. PEDRO AGUIRRE C.</v>
      </c>
      <c r="C86" s="68" t="str">
        <f>IFERROR(VLOOKUP($A86,[1]Establecimientos!$A$1:$E$175,4,FALSE),0)</f>
        <v>04101-LA SERENA</v>
      </c>
      <c r="D86" s="69">
        <v>6</v>
      </c>
      <c r="E86" s="69">
        <v>1</v>
      </c>
    </row>
    <row r="87" spans="1:20" x14ac:dyDescent="0.25">
      <c r="A87" s="68" t="s">
        <v>185</v>
      </c>
      <c r="B87" s="68" t="str">
        <f>IFERROR(VLOOKUP($A87,[1]Establecimientos!$A$1:$E$175,3,FALSE),0)</f>
        <v>105302-CES. PEDRO AGUIRRE C.</v>
      </c>
      <c r="C87" s="68" t="str">
        <f>IFERROR(VLOOKUP($A87,[1]Establecimientos!$A$1:$E$175,4,FALSE),0)</f>
        <v>04101-LA SERENA</v>
      </c>
      <c r="D87" s="69">
        <v>7</v>
      </c>
      <c r="E87" s="69">
        <v>1</v>
      </c>
    </row>
    <row r="88" spans="1:20" x14ac:dyDescent="0.25">
      <c r="A88" s="68" t="s">
        <v>185</v>
      </c>
      <c r="B88" s="68" t="str">
        <f>IFERROR(VLOOKUP($A88,[1]Establecimientos!$A$1:$E$175,3,FALSE),0)</f>
        <v>105302-CES. PEDRO AGUIRRE C.</v>
      </c>
      <c r="C88" s="68" t="str">
        <f>IFERROR(VLOOKUP($A88,[1]Establecimientos!$A$1:$E$175,4,FALSE),0)</f>
        <v>04101-LA SERENA</v>
      </c>
      <c r="D88" s="69">
        <v>8</v>
      </c>
      <c r="E88" s="69">
        <v>1</v>
      </c>
    </row>
    <row r="89" spans="1:20" x14ac:dyDescent="0.25">
      <c r="A89" s="68" t="s">
        <v>185</v>
      </c>
      <c r="B89" s="68" t="str">
        <f>IFERROR(VLOOKUP($A89,[1]Establecimientos!$A$1:$E$175,3,FALSE),0)</f>
        <v>105302-CES. PEDRO AGUIRRE C.</v>
      </c>
      <c r="C89" s="68" t="str">
        <f>IFERROR(VLOOKUP($A89,[1]Establecimientos!$A$1:$E$175,4,FALSE),0)</f>
        <v>04101-LA SERENA</v>
      </c>
      <c r="D89" s="69">
        <v>9</v>
      </c>
      <c r="E89" s="69">
        <v>1</v>
      </c>
    </row>
    <row r="90" spans="1:20" x14ac:dyDescent="0.25">
      <c r="A90" s="68" t="s">
        <v>185</v>
      </c>
      <c r="B90" s="68" t="str">
        <f>IFERROR(VLOOKUP($A90,[1]Establecimientos!$A$1:$E$175,3,FALSE),0)</f>
        <v>105302-CES. PEDRO AGUIRRE C.</v>
      </c>
      <c r="C90" s="68" t="str">
        <f>IFERROR(VLOOKUP($A90,[1]Establecimientos!$A$1:$E$175,4,FALSE),0)</f>
        <v>04101-LA SERENA</v>
      </c>
      <c r="D90" s="69">
        <v>10</v>
      </c>
      <c r="E90" s="69">
        <v>1</v>
      </c>
    </row>
    <row r="91" spans="1:20" x14ac:dyDescent="0.25">
      <c r="A91" s="68" t="s">
        <v>185</v>
      </c>
      <c r="B91" s="68" t="str">
        <f>IFERROR(VLOOKUP($A91,[1]Establecimientos!$A$1:$E$175,3,FALSE),0)</f>
        <v>105302-CES. PEDRO AGUIRRE C.</v>
      </c>
      <c r="C91" s="68" t="str">
        <f>IFERROR(VLOOKUP($A91,[1]Establecimientos!$A$1:$E$175,4,FALSE),0)</f>
        <v>04101-LA SERENA</v>
      </c>
      <c r="D91" s="69">
        <v>11</v>
      </c>
      <c r="E91" s="69">
        <v>1</v>
      </c>
    </row>
    <row r="92" spans="1:20" x14ac:dyDescent="0.25">
      <c r="A92" s="68" t="s">
        <v>185</v>
      </c>
      <c r="B92" s="68" t="str">
        <f>IFERROR(VLOOKUP($A92,[1]Establecimientos!$A$1:$E$175,3,FALSE),0)</f>
        <v>105302-CES. PEDRO AGUIRRE C.</v>
      </c>
      <c r="C92" s="68" t="str">
        <f>IFERROR(VLOOKUP($A92,[1]Establecimientos!$A$1:$E$175,4,FALSE),0)</f>
        <v>04101-LA SERENA</v>
      </c>
      <c r="D92" s="69">
        <v>12</v>
      </c>
      <c r="E92" s="69">
        <v>1</v>
      </c>
    </row>
    <row r="93" spans="1:20" x14ac:dyDescent="0.25">
      <c r="A93" s="68" t="s">
        <v>186</v>
      </c>
      <c r="B93" s="68" t="str">
        <f>IFERROR(VLOOKUP($A93,[1]Establecimientos!$A$1:$E$175,3,FALSE),0)</f>
        <v>105303-CES. SAN JUAN</v>
      </c>
      <c r="C93" s="68" t="str">
        <f>IFERROR(VLOOKUP($A93,[1]Establecimientos!$A$1:$E$175,4,FALSE),0)</f>
        <v>04102-COQUIMBO</v>
      </c>
      <c r="D93" s="69">
        <v>1</v>
      </c>
      <c r="E93" s="69">
        <v>1</v>
      </c>
    </row>
    <row r="94" spans="1:20" x14ac:dyDescent="0.25">
      <c r="A94" s="68" t="s">
        <v>186</v>
      </c>
      <c r="B94" s="68" t="str">
        <f>IFERROR(VLOOKUP($A94,[1]Establecimientos!$A$1:$E$175,3,FALSE),0)</f>
        <v>105303-CES. SAN JUAN</v>
      </c>
      <c r="C94" s="68" t="str">
        <f>IFERROR(VLOOKUP($A94,[1]Establecimientos!$A$1:$E$175,4,FALSE),0)</f>
        <v>04102-COQUIMBO</v>
      </c>
      <c r="D94" s="69">
        <v>2</v>
      </c>
      <c r="E94" s="69">
        <v>0</v>
      </c>
    </row>
    <row r="95" spans="1:20" x14ac:dyDescent="0.25">
      <c r="A95" s="68" t="s">
        <v>186</v>
      </c>
      <c r="B95" s="68" t="str">
        <f>IFERROR(VLOOKUP($A95,[1]Establecimientos!$A$1:$E$175,3,FALSE),0)</f>
        <v>105303-CES. SAN JUAN</v>
      </c>
      <c r="C95" s="68" t="str">
        <f>IFERROR(VLOOKUP($A95,[1]Establecimientos!$A$1:$E$175,4,FALSE),0)</f>
        <v>04102-COQUIMBO</v>
      </c>
      <c r="D95" s="69">
        <v>3</v>
      </c>
      <c r="E95" s="69">
        <v>1</v>
      </c>
    </row>
    <row r="96" spans="1:20" x14ac:dyDescent="0.25">
      <c r="A96" s="68" t="s">
        <v>186</v>
      </c>
      <c r="B96" s="68" t="str">
        <f>IFERROR(VLOOKUP($A96,[1]Establecimientos!$A$1:$E$175,3,FALSE),0)</f>
        <v>105303-CES. SAN JUAN</v>
      </c>
      <c r="C96" s="68" t="str">
        <f>IFERROR(VLOOKUP($A96,[1]Establecimientos!$A$1:$E$175,4,FALSE),0)</f>
        <v>04102-COQUIMBO</v>
      </c>
      <c r="D96" s="69">
        <v>4</v>
      </c>
      <c r="E96" s="69">
        <v>1</v>
      </c>
    </row>
    <row r="97" spans="1:5" x14ac:dyDescent="0.25">
      <c r="A97" s="68" t="s">
        <v>186</v>
      </c>
      <c r="B97" s="68" t="str">
        <f>IFERROR(VLOOKUP($A97,[1]Establecimientos!$A$1:$E$175,3,FALSE),0)</f>
        <v>105303-CES. SAN JUAN</v>
      </c>
      <c r="C97" s="68" t="str">
        <f>IFERROR(VLOOKUP($A97,[1]Establecimientos!$A$1:$E$175,4,FALSE),0)</f>
        <v>04102-COQUIMBO</v>
      </c>
      <c r="D97" s="69">
        <v>5</v>
      </c>
      <c r="E97" s="69">
        <v>1</v>
      </c>
    </row>
    <row r="98" spans="1:5" x14ac:dyDescent="0.25">
      <c r="A98" s="68" t="s">
        <v>186</v>
      </c>
      <c r="B98" s="68" t="str">
        <f>IFERROR(VLOOKUP($A98,[1]Establecimientos!$A$1:$E$175,3,FALSE),0)</f>
        <v>105303-CES. SAN JUAN</v>
      </c>
      <c r="C98" s="68" t="str">
        <f>IFERROR(VLOOKUP($A98,[1]Establecimientos!$A$1:$E$175,4,FALSE),0)</f>
        <v>04102-COQUIMBO</v>
      </c>
      <c r="D98" s="69">
        <v>6</v>
      </c>
      <c r="E98" s="69">
        <v>1</v>
      </c>
    </row>
    <row r="99" spans="1:5" x14ac:dyDescent="0.25">
      <c r="A99" s="68" t="s">
        <v>186</v>
      </c>
      <c r="B99" s="68" t="str">
        <f>IFERROR(VLOOKUP($A99,[1]Establecimientos!$A$1:$E$175,3,FALSE),0)</f>
        <v>105303-CES. SAN JUAN</v>
      </c>
      <c r="C99" s="68" t="str">
        <f>IFERROR(VLOOKUP($A99,[1]Establecimientos!$A$1:$E$175,4,FALSE),0)</f>
        <v>04102-COQUIMBO</v>
      </c>
      <c r="D99" s="69">
        <v>7</v>
      </c>
      <c r="E99" s="69">
        <v>0</v>
      </c>
    </row>
    <row r="100" spans="1:5" x14ac:dyDescent="0.25">
      <c r="A100" s="68" t="s">
        <v>186</v>
      </c>
      <c r="B100" s="68" t="str">
        <f>IFERROR(VLOOKUP($A100,[1]Establecimientos!$A$1:$E$175,3,FALSE),0)</f>
        <v>105303-CES. SAN JUAN</v>
      </c>
      <c r="C100" s="68" t="str">
        <f>IFERROR(VLOOKUP($A100,[1]Establecimientos!$A$1:$E$175,4,FALSE),0)</f>
        <v>04102-COQUIMBO</v>
      </c>
      <c r="D100" s="69">
        <v>8</v>
      </c>
      <c r="E100" s="69">
        <v>2</v>
      </c>
    </row>
    <row r="101" spans="1:5" x14ac:dyDescent="0.25">
      <c r="A101" s="68" t="s">
        <v>186</v>
      </c>
      <c r="B101" s="68" t="str">
        <f>IFERROR(VLOOKUP($A101,[1]Establecimientos!$A$1:$E$175,3,FALSE),0)</f>
        <v>105303-CES. SAN JUAN</v>
      </c>
      <c r="C101" s="68" t="str">
        <f>IFERROR(VLOOKUP($A101,[1]Establecimientos!$A$1:$E$175,4,FALSE),0)</f>
        <v>04102-COQUIMBO</v>
      </c>
      <c r="D101" s="69">
        <v>9</v>
      </c>
      <c r="E101" s="69">
        <v>0</v>
      </c>
    </row>
    <row r="102" spans="1:5" x14ac:dyDescent="0.25">
      <c r="A102" s="68" t="s">
        <v>186</v>
      </c>
      <c r="B102" s="68" t="str">
        <f>IFERROR(VLOOKUP($A102,[1]Establecimientos!$A$1:$E$175,3,FALSE),0)</f>
        <v>105303-CES. SAN JUAN</v>
      </c>
      <c r="C102" s="68" t="str">
        <f>IFERROR(VLOOKUP($A102,[1]Establecimientos!$A$1:$E$175,4,FALSE),0)</f>
        <v>04102-COQUIMBO</v>
      </c>
      <c r="D102" s="69">
        <v>10</v>
      </c>
      <c r="E102" s="69">
        <v>0</v>
      </c>
    </row>
    <row r="103" spans="1:5" x14ac:dyDescent="0.25">
      <c r="A103" s="68" t="s">
        <v>186</v>
      </c>
      <c r="B103" s="68" t="str">
        <f>IFERROR(VLOOKUP($A103,[1]Establecimientos!$A$1:$E$175,3,FALSE),0)</f>
        <v>105303-CES. SAN JUAN</v>
      </c>
      <c r="C103" s="68" t="str">
        <f>IFERROR(VLOOKUP($A103,[1]Establecimientos!$A$1:$E$175,4,FALSE),0)</f>
        <v>04102-COQUIMBO</v>
      </c>
      <c r="D103" s="69">
        <v>11</v>
      </c>
      <c r="E103" s="69">
        <v>1</v>
      </c>
    </row>
    <row r="104" spans="1:5" x14ac:dyDescent="0.25">
      <c r="A104" s="68" t="s">
        <v>186</v>
      </c>
      <c r="B104" s="68" t="str">
        <f>IFERROR(VLOOKUP($A104,[1]Establecimientos!$A$1:$E$175,3,FALSE),0)</f>
        <v>105303-CES. SAN JUAN</v>
      </c>
      <c r="C104" s="68" t="str">
        <f>IFERROR(VLOOKUP($A104,[1]Establecimientos!$A$1:$E$175,4,FALSE),0)</f>
        <v>04102-COQUIMBO</v>
      </c>
      <c r="D104" s="69">
        <v>12</v>
      </c>
      <c r="E104" s="69">
        <v>1</v>
      </c>
    </row>
    <row r="105" spans="1:5" x14ac:dyDescent="0.25">
      <c r="A105" s="68" t="s">
        <v>187</v>
      </c>
      <c r="B105" s="68" t="str">
        <f>IFERROR(VLOOKUP($A105,[1]Establecimientos!$A$1:$E$175,3,FALSE),0)</f>
        <v>105304-CES. SANTA CECILIA</v>
      </c>
      <c r="C105" s="68" t="str">
        <f>IFERROR(VLOOKUP($A105,[1]Establecimientos!$A$1:$E$175,4,FALSE),0)</f>
        <v>04102-COQUIMBO</v>
      </c>
      <c r="D105" s="69">
        <v>1</v>
      </c>
      <c r="E105" s="69">
        <v>1</v>
      </c>
    </row>
    <row r="106" spans="1:5" x14ac:dyDescent="0.25">
      <c r="A106" s="68" t="s">
        <v>187</v>
      </c>
      <c r="B106" s="68" t="str">
        <f>IFERROR(VLOOKUP($A106,[1]Establecimientos!$A$1:$E$175,3,FALSE),0)</f>
        <v>105304-CES. SANTA CECILIA</v>
      </c>
      <c r="C106" s="68" t="str">
        <f>IFERROR(VLOOKUP($A106,[1]Establecimientos!$A$1:$E$175,4,FALSE),0)</f>
        <v>04102-COQUIMBO</v>
      </c>
      <c r="D106" s="69">
        <v>3</v>
      </c>
      <c r="E106" s="69">
        <v>1</v>
      </c>
    </row>
    <row r="107" spans="1:5" x14ac:dyDescent="0.25">
      <c r="A107" s="68" t="s">
        <v>187</v>
      </c>
      <c r="B107" s="68" t="str">
        <f>IFERROR(VLOOKUP($A107,[1]Establecimientos!$A$1:$E$175,3,FALSE),0)</f>
        <v>105304-CES. SANTA CECILIA</v>
      </c>
      <c r="C107" s="68" t="str">
        <f>IFERROR(VLOOKUP($A107,[1]Establecimientos!$A$1:$E$175,4,FALSE),0)</f>
        <v>04102-COQUIMBO</v>
      </c>
      <c r="D107" s="69">
        <v>4</v>
      </c>
      <c r="E107" s="69">
        <v>1</v>
      </c>
    </row>
    <row r="108" spans="1:5" x14ac:dyDescent="0.25">
      <c r="A108" s="68" t="s">
        <v>187</v>
      </c>
      <c r="B108" s="68" t="str">
        <f>IFERROR(VLOOKUP($A108,[1]Establecimientos!$A$1:$E$175,3,FALSE),0)</f>
        <v>105304-CES. SANTA CECILIA</v>
      </c>
      <c r="C108" s="68" t="str">
        <f>IFERROR(VLOOKUP($A108,[1]Establecimientos!$A$1:$E$175,4,FALSE),0)</f>
        <v>04102-COQUIMBO</v>
      </c>
      <c r="D108" s="69">
        <v>5</v>
      </c>
      <c r="E108" s="69">
        <v>1</v>
      </c>
    </row>
    <row r="109" spans="1:5" x14ac:dyDescent="0.25">
      <c r="A109" s="68" t="s">
        <v>187</v>
      </c>
      <c r="B109" s="68" t="str">
        <f>IFERROR(VLOOKUP($A109,[1]Establecimientos!$A$1:$E$175,3,FALSE),0)</f>
        <v>105304-CES. SANTA CECILIA</v>
      </c>
      <c r="C109" s="68" t="str">
        <f>IFERROR(VLOOKUP($A109,[1]Establecimientos!$A$1:$E$175,4,FALSE),0)</f>
        <v>04102-COQUIMBO</v>
      </c>
      <c r="D109" s="69">
        <v>6</v>
      </c>
      <c r="E109" s="69">
        <v>1</v>
      </c>
    </row>
    <row r="110" spans="1:5" x14ac:dyDescent="0.25">
      <c r="A110" s="68" t="s">
        <v>187</v>
      </c>
      <c r="B110" s="68" t="str">
        <f>IFERROR(VLOOKUP($A110,[1]Establecimientos!$A$1:$E$175,3,FALSE),0)</f>
        <v>105304-CES. SANTA CECILIA</v>
      </c>
      <c r="C110" s="68" t="str">
        <f>IFERROR(VLOOKUP($A110,[1]Establecimientos!$A$1:$E$175,4,FALSE),0)</f>
        <v>04102-COQUIMBO</v>
      </c>
      <c r="D110" s="69">
        <v>7</v>
      </c>
      <c r="E110" s="69">
        <v>1</v>
      </c>
    </row>
    <row r="111" spans="1:5" x14ac:dyDescent="0.25">
      <c r="A111" s="68" t="s">
        <v>187</v>
      </c>
      <c r="B111" s="68" t="str">
        <f>IFERROR(VLOOKUP($A111,[1]Establecimientos!$A$1:$E$175,3,FALSE),0)</f>
        <v>105304-CES. SANTA CECILIA</v>
      </c>
      <c r="C111" s="68" t="str">
        <f>IFERROR(VLOOKUP($A111,[1]Establecimientos!$A$1:$E$175,4,FALSE),0)</f>
        <v>04102-COQUIMBO</v>
      </c>
      <c r="D111" s="69">
        <v>8</v>
      </c>
      <c r="E111" s="69">
        <v>1</v>
      </c>
    </row>
    <row r="112" spans="1:5" x14ac:dyDescent="0.25">
      <c r="A112" s="68" t="s">
        <v>187</v>
      </c>
      <c r="B112" s="68" t="str">
        <f>IFERROR(VLOOKUP($A112,[1]Establecimientos!$A$1:$E$175,3,FALSE),0)</f>
        <v>105304-CES. SANTA CECILIA</v>
      </c>
      <c r="C112" s="68" t="str">
        <f>IFERROR(VLOOKUP($A112,[1]Establecimientos!$A$1:$E$175,4,FALSE),0)</f>
        <v>04102-COQUIMBO</v>
      </c>
      <c r="D112" s="69">
        <v>9</v>
      </c>
      <c r="E112" s="69">
        <v>0</v>
      </c>
    </row>
    <row r="113" spans="1:5" x14ac:dyDescent="0.25">
      <c r="A113" s="68" t="s">
        <v>187</v>
      </c>
      <c r="B113" s="68" t="str">
        <f>IFERROR(VLOOKUP($A113,[1]Establecimientos!$A$1:$E$175,3,FALSE),0)</f>
        <v>105304-CES. SANTA CECILIA</v>
      </c>
      <c r="C113" s="68" t="str">
        <f>IFERROR(VLOOKUP($A113,[1]Establecimientos!$A$1:$E$175,4,FALSE),0)</f>
        <v>04102-COQUIMBO</v>
      </c>
      <c r="D113" s="69">
        <v>10</v>
      </c>
      <c r="E113" s="69">
        <v>1</v>
      </c>
    </row>
    <row r="114" spans="1:5" x14ac:dyDescent="0.25">
      <c r="A114" s="68" t="s">
        <v>187</v>
      </c>
      <c r="B114" s="68" t="str">
        <f>IFERROR(VLOOKUP($A114,[1]Establecimientos!$A$1:$E$175,3,FALSE),0)</f>
        <v>105304-CES. SANTA CECILIA</v>
      </c>
      <c r="C114" s="68" t="str">
        <f>IFERROR(VLOOKUP($A114,[1]Establecimientos!$A$1:$E$175,4,FALSE),0)</f>
        <v>04102-COQUIMBO</v>
      </c>
      <c r="D114" s="69">
        <v>11</v>
      </c>
      <c r="E114" s="69">
        <v>0</v>
      </c>
    </row>
    <row r="115" spans="1:5" x14ac:dyDescent="0.25">
      <c r="A115" s="68" t="s">
        <v>187</v>
      </c>
      <c r="B115" s="68" t="str">
        <f>IFERROR(VLOOKUP($A115,[1]Establecimientos!$A$1:$E$175,3,FALSE),0)</f>
        <v>105304-CES. SANTA CECILIA</v>
      </c>
      <c r="C115" s="68" t="str">
        <f>IFERROR(VLOOKUP($A115,[1]Establecimientos!$A$1:$E$175,4,FALSE),0)</f>
        <v>04102-COQUIMBO</v>
      </c>
      <c r="D115" s="69">
        <v>12</v>
      </c>
      <c r="E115" s="69">
        <v>1</v>
      </c>
    </row>
    <row r="116" spans="1:5" x14ac:dyDescent="0.25">
      <c r="A116" s="68" t="s">
        <v>188</v>
      </c>
      <c r="B116" s="68" t="str">
        <f>IFERROR(VLOOKUP($A116,[1]Establecimientos!$A$1:$E$175,3,FALSE),0)</f>
        <v>105305-CES. TIERRAS BLANCAS</v>
      </c>
      <c r="C116" s="68" t="str">
        <f>IFERROR(VLOOKUP($A116,[1]Establecimientos!$A$1:$E$175,4,FALSE),0)</f>
        <v>04102-COQUIMBO</v>
      </c>
      <c r="D116" s="69">
        <v>1</v>
      </c>
      <c r="E116" s="69">
        <v>1</v>
      </c>
    </row>
    <row r="117" spans="1:5" x14ac:dyDescent="0.25">
      <c r="A117" s="68" t="s">
        <v>188</v>
      </c>
      <c r="B117" s="68" t="str">
        <f>IFERROR(VLOOKUP($A117,[1]Establecimientos!$A$1:$E$175,3,FALSE),0)</f>
        <v>105305-CES. TIERRAS BLANCAS</v>
      </c>
      <c r="C117" s="68" t="str">
        <f>IFERROR(VLOOKUP($A117,[1]Establecimientos!$A$1:$E$175,4,FALSE),0)</f>
        <v>04102-COQUIMBO</v>
      </c>
      <c r="D117" s="69">
        <v>2</v>
      </c>
      <c r="E117" s="69">
        <v>1</v>
      </c>
    </row>
    <row r="118" spans="1:5" x14ac:dyDescent="0.25">
      <c r="A118" s="68" t="s">
        <v>188</v>
      </c>
      <c r="B118" s="68" t="str">
        <f>IFERROR(VLOOKUP($A118,[1]Establecimientos!$A$1:$E$175,3,FALSE),0)</f>
        <v>105305-CES. TIERRAS BLANCAS</v>
      </c>
      <c r="C118" s="68" t="str">
        <f>IFERROR(VLOOKUP($A118,[1]Establecimientos!$A$1:$E$175,4,FALSE),0)</f>
        <v>04102-COQUIMBO</v>
      </c>
      <c r="D118" s="69">
        <v>3</v>
      </c>
      <c r="E118" s="69">
        <v>1</v>
      </c>
    </row>
    <row r="119" spans="1:5" x14ac:dyDescent="0.25">
      <c r="A119" s="68" t="s">
        <v>188</v>
      </c>
      <c r="B119" s="68" t="str">
        <f>IFERROR(VLOOKUP($A119,[1]Establecimientos!$A$1:$E$175,3,FALSE),0)</f>
        <v>105305-CES. TIERRAS BLANCAS</v>
      </c>
      <c r="C119" s="68" t="str">
        <f>IFERROR(VLOOKUP($A119,[1]Establecimientos!$A$1:$E$175,4,FALSE),0)</f>
        <v>04102-COQUIMBO</v>
      </c>
      <c r="D119" s="69">
        <v>4</v>
      </c>
      <c r="E119" s="69">
        <v>1</v>
      </c>
    </row>
    <row r="120" spans="1:5" x14ac:dyDescent="0.25">
      <c r="A120" s="68" t="s">
        <v>188</v>
      </c>
      <c r="B120" s="68" t="str">
        <f>IFERROR(VLOOKUP($A120,[1]Establecimientos!$A$1:$E$175,3,FALSE),0)</f>
        <v>105305-CES. TIERRAS BLANCAS</v>
      </c>
      <c r="C120" s="68" t="str">
        <f>IFERROR(VLOOKUP($A120,[1]Establecimientos!$A$1:$E$175,4,FALSE),0)</f>
        <v>04102-COQUIMBO</v>
      </c>
      <c r="D120" s="69">
        <v>5</v>
      </c>
      <c r="E120" s="69">
        <v>1</v>
      </c>
    </row>
    <row r="121" spans="1:5" x14ac:dyDescent="0.25">
      <c r="A121" s="68" t="s">
        <v>188</v>
      </c>
      <c r="B121" s="68" t="str">
        <f>IFERROR(VLOOKUP($A121,[1]Establecimientos!$A$1:$E$175,3,FALSE),0)</f>
        <v>105305-CES. TIERRAS BLANCAS</v>
      </c>
      <c r="C121" s="68" t="str">
        <f>IFERROR(VLOOKUP($A121,[1]Establecimientos!$A$1:$E$175,4,FALSE),0)</f>
        <v>04102-COQUIMBO</v>
      </c>
      <c r="D121" s="69">
        <v>6</v>
      </c>
      <c r="E121" s="69">
        <v>1</v>
      </c>
    </row>
    <row r="122" spans="1:5" x14ac:dyDescent="0.25">
      <c r="A122" s="68" t="s">
        <v>188</v>
      </c>
      <c r="B122" s="68" t="str">
        <f>IFERROR(VLOOKUP($A122,[1]Establecimientos!$A$1:$E$175,3,FALSE),0)</f>
        <v>105305-CES. TIERRAS BLANCAS</v>
      </c>
      <c r="C122" s="68" t="str">
        <f>IFERROR(VLOOKUP($A122,[1]Establecimientos!$A$1:$E$175,4,FALSE),0)</f>
        <v>04102-COQUIMBO</v>
      </c>
      <c r="D122" s="69">
        <v>7</v>
      </c>
      <c r="E122" s="69">
        <v>1</v>
      </c>
    </row>
    <row r="123" spans="1:5" x14ac:dyDescent="0.25">
      <c r="A123" s="68" t="s">
        <v>188</v>
      </c>
      <c r="B123" s="68" t="str">
        <f>IFERROR(VLOOKUP($A123,[1]Establecimientos!$A$1:$E$175,3,FALSE),0)</f>
        <v>105305-CES. TIERRAS BLANCAS</v>
      </c>
      <c r="C123" s="68" t="str">
        <f>IFERROR(VLOOKUP($A123,[1]Establecimientos!$A$1:$E$175,4,FALSE),0)</f>
        <v>04102-COQUIMBO</v>
      </c>
      <c r="D123" s="69">
        <v>8</v>
      </c>
      <c r="E123" s="69">
        <v>1</v>
      </c>
    </row>
    <row r="124" spans="1:5" x14ac:dyDescent="0.25">
      <c r="A124" s="68" t="s">
        <v>188</v>
      </c>
      <c r="B124" s="68" t="str">
        <f>IFERROR(VLOOKUP($A124,[1]Establecimientos!$A$1:$E$175,3,FALSE),0)</f>
        <v>105305-CES. TIERRAS BLANCAS</v>
      </c>
      <c r="C124" s="68" t="str">
        <f>IFERROR(VLOOKUP($A124,[1]Establecimientos!$A$1:$E$175,4,FALSE),0)</f>
        <v>04102-COQUIMBO</v>
      </c>
      <c r="D124" s="69">
        <v>9</v>
      </c>
      <c r="E124" s="69">
        <v>1</v>
      </c>
    </row>
    <row r="125" spans="1:5" x14ac:dyDescent="0.25">
      <c r="A125" s="68" t="s">
        <v>188</v>
      </c>
      <c r="B125" s="68" t="str">
        <f>IFERROR(VLOOKUP($A125,[1]Establecimientos!$A$1:$E$175,3,FALSE),0)</f>
        <v>105305-CES. TIERRAS BLANCAS</v>
      </c>
      <c r="C125" s="68" t="str">
        <f>IFERROR(VLOOKUP($A125,[1]Establecimientos!$A$1:$E$175,4,FALSE),0)</f>
        <v>04102-COQUIMBO</v>
      </c>
      <c r="D125" s="69">
        <v>10</v>
      </c>
      <c r="E125" s="69">
        <v>0</v>
      </c>
    </row>
    <row r="126" spans="1:5" x14ac:dyDescent="0.25">
      <c r="A126" s="68" t="s">
        <v>188</v>
      </c>
      <c r="B126" s="68" t="str">
        <f>IFERROR(VLOOKUP($A126,[1]Establecimientos!$A$1:$E$175,3,FALSE),0)</f>
        <v>105305-CES. TIERRAS BLANCAS</v>
      </c>
      <c r="C126" s="68" t="str">
        <f>IFERROR(VLOOKUP($A126,[1]Establecimientos!$A$1:$E$175,4,FALSE),0)</f>
        <v>04102-COQUIMBO</v>
      </c>
      <c r="D126" s="69">
        <v>11</v>
      </c>
      <c r="E126" s="69">
        <v>1</v>
      </c>
    </row>
    <row r="127" spans="1:5" x14ac:dyDescent="0.25">
      <c r="A127" s="68" t="s">
        <v>188</v>
      </c>
      <c r="B127" s="68" t="str">
        <f>IFERROR(VLOOKUP($A127,[1]Establecimientos!$A$1:$E$175,3,FALSE),0)</f>
        <v>105305-CES. TIERRAS BLANCAS</v>
      </c>
      <c r="C127" s="68" t="str">
        <f>IFERROR(VLOOKUP($A127,[1]Establecimientos!$A$1:$E$175,4,FALSE),0)</f>
        <v>04102-COQUIMBO</v>
      </c>
      <c r="D127" s="69">
        <v>12</v>
      </c>
      <c r="E127" s="69">
        <v>1</v>
      </c>
    </row>
    <row r="128" spans="1:5" x14ac:dyDescent="0.25">
      <c r="A128" s="68" t="s">
        <v>224</v>
      </c>
      <c r="B128" s="68" t="str">
        <f>IFERROR(VLOOKUP($A128,[1]Establecimientos!$A$1:$E$175,3,FALSE),0)</f>
        <v>105306-CES. PAIHUANO</v>
      </c>
      <c r="C128" s="68" t="str">
        <f>IFERROR(VLOOKUP($A128,[1]Establecimientos!$A$1:$E$175,4,FALSE),0)</f>
        <v>04105-PAIHUANO</v>
      </c>
      <c r="D128" s="69">
        <v>1</v>
      </c>
      <c r="E128" s="69">
        <v>1</v>
      </c>
    </row>
    <row r="129" spans="1:5" x14ac:dyDescent="0.25">
      <c r="A129" s="68" t="s">
        <v>224</v>
      </c>
      <c r="B129" s="68" t="str">
        <f>IFERROR(VLOOKUP($A129,[1]Establecimientos!$A$1:$E$175,3,FALSE),0)</f>
        <v>105306-CES. PAIHUANO</v>
      </c>
      <c r="C129" s="68" t="str">
        <f>IFERROR(VLOOKUP($A129,[1]Establecimientos!$A$1:$E$175,4,FALSE),0)</f>
        <v>04105-PAIHUANO</v>
      </c>
      <c r="D129" s="69">
        <v>2</v>
      </c>
      <c r="E129" s="69">
        <v>1</v>
      </c>
    </row>
    <row r="130" spans="1:5" x14ac:dyDescent="0.25">
      <c r="A130" s="68" t="s">
        <v>224</v>
      </c>
      <c r="B130" s="68" t="str">
        <f>IFERROR(VLOOKUP($A130,[1]Establecimientos!$A$1:$E$175,3,FALSE),0)</f>
        <v>105306-CES. PAIHUANO</v>
      </c>
      <c r="C130" s="68" t="str">
        <f>IFERROR(VLOOKUP($A130,[1]Establecimientos!$A$1:$E$175,4,FALSE),0)</f>
        <v>04105-PAIHUANO</v>
      </c>
      <c r="D130" s="69">
        <v>3</v>
      </c>
      <c r="E130" s="69">
        <v>1</v>
      </c>
    </row>
    <row r="131" spans="1:5" x14ac:dyDescent="0.25">
      <c r="A131" s="68" t="s">
        <v>224</v>
      </c>
      <c r="B131" s="68" t="str">
        <f>IFERROR(VLOOKUP($A131,[1]Establecimientos!$A$1:$E$175,3,FALSE),0)</f>
        <v>105306-CES. PAIHUANO</v>
      </c>
      <c r="C131" s="68" t="str">
        <f>IFERROR(VLOOKUP($A131,[1]Establecimientos!$A$1:$E$175,4,FALSE),0)</f>
        <v>04105-PAIHUANO</v>
      </c>
      <c r="D131" s="69">
        <v>4</v>
      </c>
      <c r="E131" s="69">
        <v>1</v>
      </c>
    </row>
    <row r="132" spans="1:5" x14ac:dyDescent="0.25">
      <c r="A132" s="68" t="s">
        <v>224</v>
      </c>
      <c r="B132" s="68" t="str">
        <f>IFERROR(VLOOKUP($A132,[1]Establecimientos!$A$1:$E$175,3,FALSE),0)</f>
        <v>105306-CES. PAIHUANO</v>
      </c>
      <c r="C132" s="68" t="str">
        <f>IFERROR(VLOOKUP($A132,[1]Establecimientos!$A$1:$E$175,4,FALSE),0)</f>
        <v>04105-PAIHUANO</v>
      </c>
      <c r="D132" s="69">
        <v>5</v>
      </c>
      <c r="E132" s="69">
        <v>1</v>
      </c>
    </row>
    <row r="133" spans="1:5" x14ac:dyDescent="0.25">
      <c r="A133" s="68" t="s">
        <v>224</v>
      </c>
      <c r="B133" s="68" t="str">
        <f>IFERROR(VLOOKUP($A133,[1]Establecimientos!$A$1:$E$175,3,FALSE),0)</f>
        <v>105306-CES. PAIHUANO</v>
      </c>
      <c r="C133" s="68" t="str">
        <f>IFERROR(VLOOKUP($A133,[1]Establecimientos!$A$1:$E$175,4,FALSE),0)</f>
        <v>04105-PAIHUANO</v>
      </c>
      <c r="D133" s="69">
        <v>6</v>
      </c>
      <c r="E133" s="69">
        <v>1</v>
      </c>
    </row>
    <row r="134" spans="1:5" x14ac:dyDescent="0.25">
      <c r="A134" s="68" t="s">
        <v>224</v>
      </c>
      <c r="B134" s="68" t="str">
        <f>IFERROR(VLOOKUP($A134,[1]Establecimientos!$A$1:$E$175,3,FALSE),0)</f>
        <v>105306-CES. PAIHUANO</v>
      </c>
      <c r="C134" s="68" t="str">
        <f>IFERROR(VLOOKUP($A134,[1]Establecimientos!$A$1:$E$175,4,FALSE),0)</f>
        <v>04105-PAIHUANO</v>
      </c>
      <c r="D134" s="69">
        <v>8</v>
      </c>
      <c r="E134" s="69">
        <v>2</v>
      </c>
    </row>
    <row r="135" spans="1:5" x14ac:dyDescent="0.25">
      <c r="A135" s="68" t="s">
        <v>224</v>
      </c>
      <c r="B135" s="68" t="str">
        <f>IFERROR(VLOOKUP($A135,[1]Establecimientos!$A$1:$E$175,3,FALSE),0)</f>
        <v>105306-CES. PAIHUANO</v>
      </c>
      <c r="C135" s="68" t="str">
        <f>IFERROR(VLOOKUP($A135,[1]Establecimientos!$A$1:$E$175,4,FALSE),0)</f>
        <v>04105-PAIHUANO</v>
      </c>
      <c r="D135" s="69">
        <v>9</v>
      </c>
      <c r="E135" s="69">
        <v>0</v>
      </c>
    </row>
    <row r="136" spans="1:5" x14ac:dyDescent="0.25">
      <c r="A136" s="68" t="s">
        <v>224</v>
      </c>
      <c r="B136" s="68" t="str">
        <f>IFERROR(VLOOKUP($A136,[1]Establecimientos!$A$1:$E$175,3,FALSE),0)</f>
        <v>105306-CES. PAIHUANO</v>
      </c>
      <c r="C136" s="68" t="str">
        <f>IFERROR(VLOOKUP($A136,[1]Establecimientos!$A$1:$E$175,4,FALSE),0)</f>
        <v>04105-PAIHUANO</v>
      </c>
      <c r="D136" s="69">
        <v>10</v>
      </c>
      <c r="E136" s="69">
        <v>2</v>
      </c>
    </row>
    <row r="137" spans="1:5" x14ac:dyDescent="0.25">
      <c r="A137" s="68" t="s">
        <v>224</v>
      </c>
      <c r="B137" s="68" t="str">
        <f>IFERROR(VLOOKUP($A137,[1]Establecimientos!$A$1:$E$175,3,FALSE),0)</f>
        <v>105306-CES. PAIHUANO</v>
      </c>
      <c r="C137" s="68" t="str">
        <f>IFERROR(VLOOKUP($A137,[1]Establecimientos!$A$1:$E$175,4,FALSE),0)</f>
        <v>04105-PAIHUANO</v>
      </c>
      <c r="D137" s="69">
        <v>11</v>
      </c>
      <c r="E137" s="69">
        <v>1</v>
      </c>
    </row>
    <row r="138" spans="1:5" x14ac:dyDescent="0.25">
      <c r="A138" s="68" t="s">
        <v>224</v>
      </c>
      <c r="B138" s="68" t="str">
        <f>IFERROR(VLOOKUP($A138,[1]Establecimientos!$A$1:$E$175,3,FALSE),0)</f>
        <v>105306-CES. PAIHUANO</v>
      </c>
      <c r="C138" s="68" t="str">
        <f>IFERROR(VLOOKUP($A138,[1]Establecimientos!$A$1:$E$175,4,FALSE),0)</f>
        <v>04105-PAIHUANO</v>
      </c>
      <c r="D138" s="69">
        <v>12</v>
      </c>
      <c r="E138" s="69">
        <v>1</v>
      </c>
    </row>
    <row r="139" spans="1:5" x14ac:dyDescent="0.25">
      <c r="A139" s="68" t="s">
        <v>189</v>
      </c>
      <c r="B139" s="68" t="str">
        <f>IFERROR(VLOOKUP($A139,[1]Establecimientos!$A$1:$E$175,3,FALSE),0)</f>
        <v>105307-CES. RURAL MONTE PATRIA</v>
      </c>
      <c r="C139" s="68" t="str">
        <f>IFERROR(VLOOKUP($A139,[1]Establecimientos!$A$1:$E$175,4,FALSE),0)</f>
        <v>04303-MONTE PATRIA</v>
      </c>
      <c r="D139" s="69">
        <v>2</v>
      </c>
      <c r="E139" s="69">
        <v>0</v>
      </c>
    </row>
    <row r="140" spans="1:5" x14ac:dyDescent="0.25">
      <c r="A140" s="68" t="s">
        <v>189</v>
      </c>
      <c r="B140" s="68" t="str">
        <f>IFERROR(VLOOKUP($A140,[1]Establecimientos!$A$1:$E$175,3,FALSE),0)</f>
        <v>105307-CES. RURAL MONTE PATRIA</v>
      </c>
      <c r="C140" s="68" t="str">
        <f>IFERROR(VLOOKUP($A140,[1]Establecimientos!$A$1:$E$175,4,FALSE),0)</f>
        <v>04303-MONTE PATRIA</v>
      </c>
      <c r="D140" s="69">
        <v>5</v>
      </c>
      <c r="E140" s="69">
        <v>1</v>
      </c>
    </row>
    <row r="141" spans="1:5" x14ac:dyDescent="0.25">
      <c r="A141" s="68" t="s">
        <v>189</v>
      </c>
      <c r="B141" s="68" t="str">
        <f>IFERROR(VLOOKUP($A141,[1]Establecimientos!$A$1:$E$175,3,FALSE),0)</f>
        <v>105307-CES. RURAL MONTE PATRIA</v>
      </c>
      <c r="C141" s="68" t="str">
        <f>IFERROR(VLOOKUP($A141,[1]Establecimientos!$A$1:$E$175,4,FALSE),0)</f>
        <v>04303-MONTE PATRIA</v>
      </c>
      <c r="D141" s="69">
        <v>12</v>
      </c>
      <c r="E141" s="69">
        <v>1</v>
      </c>
    </row>
    <row r="142" spans="1:5" x14ac:dyDescent="0.25">
      <c r="A142" s="68" t="s">
        <v>190</v>
      </c>
      <c r="B142" s="68" t="str">
        <f>IFERROR(VLOOKUP($A142,[1]Establecimientos!$A$1:$E$175,3,FALSE),0)</f>
        <v>105308-CES. RURAL PUNITAQUI</v>
      </c>
      <c r="C142" s="68" t="str">
        <f>IFERROR(VLOOKUP($A142,[1]Establecimientos!$A$1:$E$175,4,FALSE),0)</f>
        <v>04304-PUNITAQUI</v>
      </c>
      <c r="D142" s="69">
        <v>1</v>
      </c>
      <c r="E142" s="69">
        <v>0</v>
      </c>
    </row>
    <row r="143" spans="1:5" x14ac:dyDescent="0.25">
      <c r="A143" s="68" t="s">
        <v>190</v>
      </c>
      <c r="B143" s="68" t="str">
        <f>IFERROR(VLOOKUP($A143,[1]Establecimientos!$A$1:$E$175,3,FALSE),0)</f>
        <v>105308-CES. RURAL PUNITAQUI</v>
      </c>
      <c r="C143" s="68" t="str">
        <f>IFERROR(VLOOKUP($A143,[1]Establecimientos!$A$1:$E$175,4,FALSE),0)</f>
        <v>04304-PUNITAQUI</v>
      </c>
      <c r="D143" s="69">
        <v>2</v>
      </c>
      <c r="E143" s="69">
        <v>0</v>
      </c>
    </row>
    <row r="144" spans="1:5" x14ac:dyDescent="0.25">
      <c r="A144" s="68" t="s">
        <v>190</v>
      </c>
      <c r="B144" s="68" t="str">
        <f>IFERROR(VLOOKUP($A144,[1]Establecimientos!$A$1:$E$175,3,FALSE),0)</f>
        <v>105308-CES. RURAL PUNITAQUI</v>
      </c>
      <c r="C144" s="68" t="str">
        <f>IFERROR(VLOOKUP($A144,[1]Establecimientos!$A$1:$E$175,4,FALSE),0)</f>
        <v>04304-PUNITAQUI</v>
      </c>
      <c r="D144" s="69">
        <v>3</v>
      </c>
      <c r="E144" s="69">
        <v>1</v>
      </c>
    </row>
    <row r="145" spans="1:5" x14ac:dyDescent="0.25">
      <c r="A145" s="68" t="s">
        <v>190</v>
      </c>
      <c r="B145" s="68" t="str">
        <f>IFERROR(VLOOKUP($A145,[1]Establecimientos!$A$1:$E$175,3,FALSE),0)</f>
        <v>105308-CES. RURAL PUNITAQUI</v>
      </c>
      <c r="C145" s="68" t="str">
        <f>IFERROR(VLOOKUP($A145,[1]Establecimientos!$A$1:$E$175,4,FALSE),0)</f>
        <v>04304-PUNITAQUI</v>
      </c>
      <c r="D145" s="69">
        <v>4</v>
      </c>
      <c r="E145" s="69">
        <v>1</v>
      </c>
    </row>
    <row r="146" spans="1:5" x14ac:dyDescent="0.25">
      <c r="A146" s="68" t="s">
        <v>190</v>
      </c>
      <c r="B146" s="68" t="str">
        <f>IFERROR(VLOOKUP($A146,[1]Establecimientos!$A$1:$E$175,3,FALSE),0)</f>
        <v>105308-CES. RURAL PUNITAQUI</v>
      </c>
      <c r="C146" s="68" t="str">
        <f>IFERROR(VLOOKUP($A146,[1]Establecimientos!$A$1:$E$175,4,FALSE),0)</f>
        <v>04304-PUNITAQUI</v>
      </c>
      <c r="D146" s="69">
        <v>5</v>
      </c>
      <c r="E146" s="69">
        <v>1</v>
      </c>
    </row>
    <row r="147" spans="1:5" x14ac:dyDescent="0.25">
      <c r="A147" s="68" t="s">
        <v>190</v>
      </c>
      <c r="B147" s="68" t="str">
        <f>IFERROR(VLOOKUP($A147,[1]Establecimientos!$A$1:$E$175,3,FALSE),0)</f>
        <v>105308-CES. RURAL PUNITAQUI</v>
      </c>
      <c r="C147" s="68" t="str">
        <f>IFERROR(VLOOKUP($A147,[1]Establecimientos!$A$1:$E$175,4,FALSE),0)</f>
        <v>04304-PUNITAQUI</v>
      </c>
      <c r="D147" s="69">
        <v>6</v>
      </c>
      <c r="E147" s="69">
        <v>1</v>
      </c>
    </row>
    <row r="148" spans="1:5" x14ac:dyDescent="0.25">
      <c r="A148" s="68" t="s">
        <v>190</v>
      </c>
      <c r="B148" s="68" t="str">
        <f>IFERROR(VLOOKUP($A148,[1]Establecimientos!$A$1:$E$175,3,FALSE),0)</f>
        <v>105308-CES. RURAL PUNITAQUI</v>
      </c>
      <c r="C148" s="68" t="str">
        <f>IFERROR(VLOOKUP($A148,[1]Establecimientos!$A$1:$E$175,4,FALSE),0)</f>
        <v>04304-PUNITAQUI</v>
      </c>
      <c r="D148" s="69">
        <v>9</v>
      </c>
      <c r="E148" s="69">
        <v>1</v>
      </c>
    </row>
    <row r="149" spans="1:5" x14ac:dyDescent="0.25">
      <c r="A149" s="68" t="s">
        <v>190</v>
      </c>
      <c r="B149" s="68" t="str">
        <f>IFERROR(VLOOKUP($A149,[1]Establecimientos!$A$1:$E$175,3,FALSE),0)</f>
        <v>105308-CES. RURAL PUNITAQUI</v>
      </c>
      <c r="C149" s="68" t="str">
        <f>IFERROR(VLOOKUP($A149,[1]Establecimientos!$A$1:$E$175,4,FALSE),0)</f>
        <v>04304-PUNITAQUI</v>
      </c>
      <c r="D149" s="69">
        <v>10</v>
      </c>
      <c r="E149" s="69">
        <v>1</v>
      </c>
    </row>
    <row r="150" spans="1:5" x14ac:dyDescent="0.25">
      <c r="A150" s="68" t="s">
        <v>190</v>
      </c>
      <c r="B150" s="68" t="str">
        <f>IFERROR(VLOOKUP($A150,[1]Establecimientos!$A$1:$E$175,3,FALSE),0)</f>
        <v>105308-CES. RURAL PUNITAQUI</v>
      </c>
      <c r="C150" s="68" t="str">
        <f>IFERROR(VLOOKUP($A150,[1]Establecimientos!$A$1:$E$175,4,FALSE),0)</f>
        <v>04304-PUNITAQUI</v>
      </c>
      <c r="D150" s="69">
        <v>11</v>
      </c>
      <c r="E150" s="69">
        <v>0</v>
      </c>
    </row>
    <row r="151" spans="1:5" x14ac:dyDescent="0.25">
      <c r="A151" s="68" t="s">
        <v>190</v>
      </c>
      <c r="B151" s="68" t="str">
        <f>IFERROR(VLOOKUP($A151,[1]Establecimientos!$A$1:$E$175,3,FALSE),0)</f>
        <v>105308-CES. RURAL PUNITAQUI</v>
      </c>
      <c r="C151" s="68" t="str">
        <f>IFERROR(VLOOKUP($A151,[1]Establecimientos!$A$1:$E$175,4,FALSE),0)</f>
        <v>04304-PUNITAQUI</v>
      </c>
      <c r="D151" s="69">
        <v>12</v>
      </c>
      <c r="E151" s="69">
        <v>1</v>
      </c>
    </row>
    <row r="152" spans="1:5" x14ac:dyDescent="0.25">
      <c r="A152" s="68" t="s">
        <v>191</v>
      </c>
      <c r="B152" s="68" t="str">
        <f>IFERROR(VLOOKUP($A152,[1]Establecimientos!$A$1:$E$175,3,FALSE),0)</f>
        <v>105309-CES. RURAL CANELA</v>
      </c>
      <c r="C152" s="68" t="str">
        <f>IFERROR(VLOOKUP($A152,[1]Establecimientos!$A$1:$E$175,4,FALSE),0)</f>
        <v>04202-CANELA</v>
      </c>
      <c r="D152" s="69">
        <v>1</v>
      </c>
      <c r="E152" s="69">
        <v>1</v>
      </c>
    </row>
    <row r="153" spans="1:5" x14ac:dyDescent="0.25">
      <c r="A153" s="68" t="s">
        <v>191</v>
      </c>
      <c r="B153" s="68" t="str">
        <f>IFERROR(VLOOKUP($A153,[1]Establecimientos!$A$1:$E$175,3,FALSE),0)</f>
        <v>105309-CES. RURAL CANELA</v>
      </c>
      <c r="C153" s="68" t="str">
        <f>IFERROR(VLOOKUP($A153,[1]Establecimientos!$A$1:$E$175,4,FALSE),0)</f>
        <v>04202-CANELA</v>
      </c>
      <c r="D153" s="69">
        <v>2</v>
      </c>
      <c r="E153" s="69">
        <v>1</v>
      </c>
    </row>
    <row r="154" spans="1:5" x14ac:dyDescent="0.25">
      <c r="A154" s="68" t="s">
        <v>191</v>
      </c>
      <c r="B154" s="68" t="str">
        <f>IFERROR(VLOOKUP($A154,[1]Establecimientos!$A$1:$E$175,3,FALSE),0)</f>
        <v>105309-CES. RURAL CANELA</v>
      </c>
      <c r="C154" s="68" t="str">
        <f>IFERROR(VLOOKUP($A154,[1]Establecimientos!$A$1:$E$175,4,FALSE),0)</f>
        <v>04202-CANELA</v>
      </c>
      <c r="D154" s="69">
        <v>3</v>
      </c>
      <c r="E154" s="69">
        <v>0</v>
      </c>
    </row>
    <row r="155" spans="1:5" x14ac:dyDescent="0.25">
      <c r="A155" s="68" t="s">
        <v>191</v>
      </c>
      <c r="B155" s="68" t="str">
        <f>IFERROR(VLOOKUP($A155,[1]Establecimientos!$A$1:$E$175,3,FALSE),0)</f>
        <v>105309-CES. RURAL CANELA</v>
      </c>
      <c r="C155" s="68" t="str">
        <f>IFERROR(VLOOKUP($A155,[1]Establecimientos!$A$1:$E$175,4,FALSE),0)</f>
        <v>04202-CANELA</v>
      </c>
      <c r="D155" s="69">
        <v>4</v>
      </c>
      <c r="E155" s="69">
        <v>1</v>
      </c>
    </row>
    <row r="156" spans="1:5" x14ac:dyDescent="0.25">
      <c r="A156" s="68" t="s">
        <v>191</v>
      </c>
      <c r="B156" s="68" t="str">
        <f>IFERROR(VLOOKUP($A156,[1]Establecimientos!$A$1:$E$175,3,FALSE),0)</f>
        <v>105309-CES. RURAL CANELA</v>
      </c>
      <c r="C156" s="68" t="str">
        <f>IFERROR(VLOOKUP($A156,[1]Establecimientos!$A$1:$E$175,4,FALSE),0)</f>
        <v>04202-CANELA</v>
      </c>
      <c r="D156" s="69">
        <v>5</v>
      </c>
      <c r="E156" s="69">
        <v>1</v>
      </c>
    </row>
    <row r="157" spans="1:5" x14ac:dyDescent="0.25">
      <c r="A157" s="68" t="s">
        <v>191</v>
      </c>
      <c r="B157" s="68" t="str">
        <f>IFERROR(VLOOKUP($A157,[1]Establecimientos!$A$1:$E$175,3,FALSE),0)</f>
        <v>105309-CES. RURAL CANELA</v>
      </c>
      <c r="C157" s="68" t="str">
        <f>IFERROR(VLOOKUP($A157,[1]Establecimientos!$A$1:$E$175,4,FALSE),0)</f>
        <v>04202-CANELA</v>
      </c>
      <c r="D157" s="69">
        <v>6</v>
      </c>
      <c r="E157" s="69">
        <v>1</v>
      </c>
    </row>
    <row r="158" spans="1:5" x14ac:dyDescent="0.25">
      <c r="A158" s="68" t="s">
        <v>191</v>
      </c>
      <c r="B158" s="68" t="str">
        <f>IFERROR(VLOOKUP($A158,[1]Establecimientos!$A$1:$E$175,3,FALSE),0)</f>
        <v>105309-CES. RURAL CANELA</v>
      </c>
      <c r="C158" s="68" t="str">
        <f>IFERROR(VLOOKUP($A158,[1]Establecimientos!$A$1:$E$175,4,FALSE),0)</f>
        <v>04202-CANELA</v>
      </c>
      <c r="D158" s="69">
        <v>7</v>
      </c>
      <c r="E158" s="69">
        <v>1</v>
      </c>
    </row>
    <row r="159" spans="1:5" x14ac:dyDescent="0.25">
      <c r="A159" s="68" t="s">
        <v>191</v>
      </c>
      <c r="B159" s="68" t="str">
        <f>IFERROR(VLOOKUP($A159,[1]Establecimientos!$A$1:$E$175,3,FALSE),0)</f>
        <v>105309-CES. RURAL CANELA</v>
      </c>
      <c r="C159" s="68" t="str">
        <f>IFERROR(VLOOKUP($A159,[1]Establecimientos!$A$1:$E$175,4,FALSE),0)</f>
        <v>04202-CANELA</v>
      </c>
      <c r="D159" s="69">
        <v>8</v>
      </c>
      <c r="E159" s="69">
        <v>1</v>
      </c>
    </row>
    <row r="160" spans="1:5" x14ac:dyDescent="0.25">
      <c r="A160" s="68" t="s">
        <v>191</v>
      </c>
      <c r="B160" s="68" t="str">
        <f>IFERROR(VLOOKUP($A160,[1]Establecimientos!$A$1:$E$175,3,FALSE),0)</f>
        <v>105309-CES. RURAL CANELA</v>
      </c>
      <c r="C160" s="68" t="str">
        <f>IFERROR(VLOOKUP($A160,[1]Establecimientos!$A$1:$E$175,4,FALSE),0)</f>
        <v>04202-CANELA</v>
      </c>
      <c r="D160" s="69">
        <v>9</v>
      </c>
      <c r="E160" s="69">
        <v>1</v>
      </c>
    </row>
    <row r="161" spans="1:5" x14ac:dyDescent="0.25">
      <c r="A161" s="68" t="s">
        <v>191</v>
      </c>
      <c r="B161" s="68" t="str">
        <f>IFERROR(VLOOKUP($A161,[1]Establecimientos!$A$1:$E$175,3,FALSE),0)</f>
        <v>105309-CES. RURAL CANELA</v>
      </c>
      <c r="C161" s="68" t="str">
        <f>IFERROR(VLOOKUP($A161,[1]Establecimientos!$A$1:$E$175,4,FALSE),0)</f>
        <v>04202-CANELA</v>
      </c>
      <c r="D161" s="69">
        <v>10</v>
      </c>
      <c r="E161" s="69">
        <v>1</v>
      </c>
    </row>
    <row r="162" spans="1:5" x14ac:dyDescent="0.25">
      <c r="A162" s="68" t="s">
        <v>191</v>
      </c>
      <c r="B162" s="68" t="str">
        <f>IFERROR(VLOOKUP($A162,[1]Establecimientos!$A$1:$E$175,3,FALSE),0)</f>
        <v>105309-CES. RURAL CANELA</v>
      </c>
      <c r="C162" s="68" t="str">
        <f>IFERROR(VLOOKUP($A162,[1]Establecimientos!$A$1:$E$175,4,FALSE),0)</f>
        <v>04202-CANELA</v>
      </c>
      <c r="D162" s="69">
        <v>11</v>
      </c>
      <c r="E162" s="69">
        <v>1</v>
      </c>
    </row>
    <row r="163" spans="1:5" x14ac:dyDescent="0.25">
      <c r="A163" s="68" t="s">
        <v>191</v>
      </c>
      <c r="B163" s="68" t="str">
        <f>IFERROR(VLOOKUP($A163,[1]Establecimientos!$A$1:$E$175,3,FALSE),0)</f>
        <v>105309-CES. RURAL CANELA</v>
      </c>
      <c r="C163" s="68" t="str">
        <f>IFERROR(VLOOKUP($A163,[1]Establecimientos!$A$1:$E$175,4,FALSE),0)</f>
        <v>04202-CANELA</v>
      </c>
      <c r="D163" s="69">
        <v>12</v>
      </c>
      <c r="E163" s="69">
        <v>1</v>
      </c>
    </row>
    <row r="164" spans="1:5" x14ac:dyDescent="0.25">
      <c r="A164" s="68" t="s">
        <v>192</v>
      </c>
      <c r="B164" s="68" t="str">
        <f>IFERROR(VLOOKUP($A164,[1]Establecimientos!$A$1:$E$175,3,FALSE),0)</f>
        <v>105310-CES. RURAL PICHASCA</v>
      </c>
      <c r="C164" s="68" t="str">
        <f>IFERROR(VLOOKUP($A164,[1]Establecimientos!$A$1:$E$175,4,FALSE),0)</f>
        <v>04305-RIO HURTADO</v>
      </c>
      <c r="D164" s="69">
        <v>3</v>
      </c>
      <c r="E164" s="69">
        <v>0</v>
      </c>
    </row>
    <row r="165" spans="1:5" x14ac:dyDescent="0.25">
      <c r="A165" s="68" t="s">
        <v>192</v>
      </c>
      <c r="B165" s="68" t="str">
        <f>IFERROR(VLOOKUP($A165,[1]Establecimientos!$A$1:$E$175,3,FALSE),0)</f>
        <v>105310-CES. RURAL PICHASCA</v>
      </c>
      <c r="C165" s="68" t="str">
        <f>IFERROR(VLOOKUP($A165,[1]Establecimientos!$A$1:$E$175,4,FALSE),0)</f>
        <v>04305-RIO HURTADO</v>
      </c>
      <c r="D165" s="69">
        <v>5</v>
      </c>
      <c r="E165" s="69">
        <v>1</v>
      </c>
    </row>
    <row r="166" spans="1:5" x14ac:dyDescent="0.25">
      <c r="A166" s="68" t="s">
        <v>193</v>
      </c>
      <c r="B166" s="68" t="str">
        <f>IFERROR(VLOOKUP($A166,[1]Establecimientos!$A$1:$E$175,3,FALSE),0)</f>
        <v>105311-CES. RURAL CHAÑARAL ALTO</v>
      </c>
      <c r="C166" s="68" t="str">
        <f>IFERROR(VLOOKUP($A166,[1]Establecimientos!$A$1:$E$175,4,FALSE),0)</f>
        <v>04303-MONTE PATRIA</v>
      </c>
      <c r="D166" s="69">
        <v>1</v>
      </c>
      <c r="E166" s="69">
        <v>1</v>
      </c>
    </row>
    <row r="167" spans="1:5" x14ac:dyDescent="0.25">
      <c r="A167" s="68" t="s">
        <v>193</v>
      </c>
      <c r="B167" s="68" t="str">
        <f>IFERROR(VLOOKUP($A167,[1]Establecimientos!$A$1:$E$175,3,FALSE),0)</f>
        <v>105311-CES. RURAL CHAÑARAL ALTO</v>
      </c>
      <c r="C167" s="68" t="str">
        <f>IFERROR(VLOOKUP($A167,[1]Establecimientos!$A$1:$E$175,4,FALSE),0)</f>
        <v>04303-MONTE PATRIA</v>
      </c>
      <c r="D167" s="69">
        <v>3</v>
      </c>
      <c r="E167" s="69">
        <v>1</v>
      </c>
    </row>
    <row r="168" spans="1:5" x14ac:dyDescent="0.25">
      <c r="A168" s="68" t="s">
        <v>193</v>
      </c>
      <c r="B168" s="68" t="str">
        <f>IFERROR(VLOOKUP($A168,[1]Establecimientos!$A$1:$E$175,3,FALSE),0)</f>
        <v>105311-CES. RURAL CHAÑARAL ALTO</v>
      </c>
      <c r="C168" s="68" t="str">
        <f>IFERROR(VLOOKUP($A168,[1]Establecimientos!$A$1:$E$175,4,FALSE),0)</f>
        <v>04303-MONTE PATRIA</v>
      </c>
      <c r="D168" s="69">
        <v>5</v>
      </c>
      <c r="E168" s="69">
        <v>1</v>
      </c>
    </row>
    <row r="169" spans="1:5" x14ac:dyDescent="0.25">
      <c r="A169" s="68" t="s">
        <v>193</v>
      </c>
      <c r="B169" s="68" t="str">
        <f>IFERROR(VLOOKUP($A169,[1]Establecimientos!$A$1:$E$175,3,FALSE),0)</f>
        <v>105311-CES. RURAL CHAÑARAL ALTO</v>
      </c>
      <c r="C169" s="68" t="str">
        <f>IFERROR(VLOOKUP($A169,[1]Establecimientos!$A$1:$E$175,4,FALSE),0)</f>
        <v>04303-MONTE PATRIA</v>
      </c>
      <c r="D169" s="69">
        <v>6</v>
      </c>
      <c r="E169" s="69">
        <v>1</v>
      </c>
    </row>
    <row r="170" spans="1:5" x14ac:dyDescent="0.25">
      <c r="A170" s="68" t="s">
        <v>193</v>
      </c>
      <c r="B170" s="68" t="str">
        <f>IFERROR(VLOOKUP($A170,[1]Establecimientos!$A$1:$E$175,3,FALSE),0)</f>
        <v>105311-CES. RURAL CHAÑARAL ALTO</v>
      </c>
      <c r="C170" s="68" t="str">
        <f>IFERROR(VLOOKUP($A170,[1]Establecimientos!$A$1:$E$175,4,FALSE),0)</f>
        <v>04303-MONTE PATRIA</v>
      </c>
      <c r="D170" s="69">
        <v>7</v>
      </c>
      <c r="E170" s="69">
        <v>1</v>
      </c>
    </row>
    <row r="171" spans="1:5" x14ac:dyDescent="0.25">
      <c r="A171" s="68" t="s">
        <v>193</v>
      </c>
      <c r="B171" s="68" t="str">
        <f>IFERROR(VLOOKUP($A171,[1]Establecimientos!$A$1:$E$175,3,FALSE),0)</f>
        <v>105311-CES. RURAL CHAÑARAL ALTO</v>
      </c>
      <c r="C171" s="68" t="str">
        <f>IFERROR(VLOOKUP($A171,[1]Establecimientos!$A$1:$E$175,4,FALSE),0)</f>
        <v>04303-MONTE PATRIA</v>
      </c>
      <c r="D171" s="69">
        <v>8</v>
      </c>
      <c r="E171" s="69">
        <v>0</v>
      </c>
    </row>
    <row r="172" spans="1:5" x14ac:dyDescent="0.25">
      <c r="A172" s="68" t="s">
        <v>193</v>
      </c>
      <c r="B172" s="68" t="str">
        <f>IFERROR(VLOOKUP($A172,[1]Establecimientos!$A$1:$E$175,3,FALSE),0)</f>
        <v>105311-CES. RURAL CHAÑARAL ALTO</v>
      </c>
      <c r="C172" s="68" t="str">
        <f>IFERROR(VLOOKUP($A172,[1]Establecimientos!$A$1:$E$175,4,FALSE),0)</f>
        <v>04303-MONTE PATRIA</v>
      </c>
      <c r="D172" s="69">
        <v>9</v>
      </c>
      <c r="E172" s="69">
        <v>0</v>
      </c>
    </row>
    <row r="173" spans="1:5" x14ac:dyDescent="0.25">
      <c r="A173" s="68" t="s">
        <v>193</v>
      </c>
      <c r="B173" s="68" t="str">
        <f>IFERROR(VLOOKUP($A173,[1]Establecimientos!$A$1:$E$175,3,FALSE),0)</f>
        <v>105311-CES. RURAL CHAÑARAL ALTO</v>
      </c>
      <c r="C173" s="68" t="str">
        <f>IFERROR(VLOOKUP($A173,[1]Establecimientos!$A$1:$E$175,4,FALSE),0)</f>
        <v>04303-MONTE PATRIA</v>
      </c>
      <c r="D173" s="69">
        <v>10</v>
      </c>
      <c r="E173" s="69">
        <v>0</v>
      </c>
    </row>
    <row r="174" spans="1:5" x14ac:dyDescent="0.25">
      <c r="A174" s="68" t="s">
        <v>193</v>
      </c>
      <c r="B174" s="68" t="str">
        <f>IFERROR(VLOOKUP($A174,[1]Establecimientos!$A$1:$E$175,3,FALSE),0)</f>
        <v>105311-CES. RURAL CHAÑARAL ALTO</v>
      </c>
      <c r="C174" s="68" t="str">
        <f>IFERROR(VLOOKUP($A174,[1]Establecimientos!$A$1:$E$175,4,FALSE),0)</f>
        <v>04303-MONTE PATRIA</v>
      </c>
      <c r="D174" s="69">
        <v>11</v>
      </c>
      <c r="E174" s="69">
        <v>2</v>
      </c>
    </row>
    <row r="175" spans="1:5" x14ac:dyDescent="0.25">
      <c r="A175" s="68" t="s">
        <v>193</v>
      </c>
      <c r="B175" s="68" t="str">
        <f>IFERROR(VLOOKUP($A175,[1]Establecimientos!$A$1:$E$175,3,FALSE),0)</f>
        <v>105311-CES. RURAL CHAÑARAL ALTO</v>
      </c>
      <c r="C175" s="68" t="str">
        <f>IFERROR(VLOOKUP($A175,[1]Establecimientos!$A$1:$E$175,4,FALSE),0)</f>
        <v>04303-MONTE PATRIA</v>
      </c>
      <c r="D175" s="69">
        <v>12</v>
      </c>
      <c r="E175" s="69">
        <v>0</v>
      </c>
    </row>
    <row r="176" spans="1:5" x14ac:dyDescent="0.25">
      <c r="A176" s="68" t="s">
        <v>218</v>
      </c>
      <c r="B176" s="68" t="str">
        <f>IFERROR(VLOOKUP($A176,[1]Establecimientos!$A$1:$E$175,3,FALSE),0)</f>
        <v>105312-CES. RURAL CAREN</v>
      </c>
      <c r="C176" s="68" t="str">
        <f>IFERROR(VLOOKUP($A176,[1]Establecimientos!$A$1:$E$175,4,FALSE),0)</f>
        <v>04303-MONTE PATRIA</v>
      </c>
      <c r="D176" s="69">
        <v>4</v>
      </c>
      <c r="E176" s="69">
        <v>1</v>
      </c>
    </row>
    <row r="177" spans="1:5" x14ac:dyDescent="0.25">
      <c r="A177" s="68" t="s">
        <v>194</v>
      </c>
      <c r="B177" s="68" t="str">
        <f>IFERROR(VLOOKUP($A177,[1]Establecimientos!$A$1:$E$175,3,FALSE),0)</f>
        <v>105313-CES. SCHAFFHAUSER</v>
      </c>
      <c r="C177" s="68" t="str">
        <f>IFERROR(VLOOKUP($A177,[1]Establecimientos!$A$1:$E$175,4,FALSE),0)</f>
        <v>04101-LA SERENA</v>
      </c>
      <c r="D177" s="69">
        <v>1</v>
      </c>
      <c r="E177" s="69">
        <v>0</v>
      </c>
    </row>
    <row r="178" spans="1:5" x14ac:dyDescent="0.25">
      <c r="A178" s="68" t="s">
        <v>194</v>
      </c>
      <c r="B178" s="68" t="str">
        <f>IFERROR(VLOOKUP($A178,[1]Establecimientos!$A$1:$E$175,3,FALSE),0)</f>
        <v>105313-CES. SCHAFFHAUSER</v>
      </c>
      <c r="C178" s="68" t="str">
        <f>IFERROR(VLOOKUP($A178,[1]Establecimientos!$A$1:$E$175,4,FALSE),0)</f>
        <v>04101-LA SERENA</v>
      </c>
      <c r="D178" s="69">
        <v>2</v>
      </c>
      <c r="E178" s="69">
        <v>1</v>
      </c>
    </row>
    <row r="179" spans="1:5" x14ac:dyDescent="0.25">
      <c r="A179" s="68" t="s">
        <v>194</v>
      </c>
      <c r="B179" s="68" t="str">
        <f>IFERROR(VLOOKUP($A179,[1]Establecimientos!$A$1:$E$175,3,FALSE),0)</f>
        <v>105313-CES. SCHAFFHAUSER</v>
      </c>
      <c r="C179" s="68" t="str">
        <f>IFERROR(VLOOKUP($A179,[1]Establecimientos!$A$1:$E$175,4,FALSE),0)</f>
        <v>04101-LA SERENA</v>
      </c>
      <c r="D179" s="69">
        <v>3</v>
      </c>
      <c r="E179" s="69">
        <v>1</v>
      </c>
    </row>
    <row r="180" spans="1:5" x14ac:dyDescent="0.25">
      <c r="A180" s="68" t="s">
        <v>194</v>
      </c>
      <c r="B180" s="68" t="str">
        <f>IFERROR(VLOOKUP($A180,[1]Establecimientos!$A$1:$E$175,3,FALSE),0)</f>
        <v>105313-CES. SCHAFFHAUSER</v>
      </c>
      <c r="C180" s="68" t="str">
        <f>IFERROR(VLOOKUP($A180,[1]Establecimientos!$A$1:$E$175,4,FALSE),0)</f>
        <v>04101-LA SERENA</v>
      </c>
      <c r="D180" s="69">
        <v>4</v>
      </c>
      <c r="E180" s="69">
        <v>1</v>
      </c>
    </row>
    <row r="181" spans="1:5" x14ac:dyDescent="0.25">
      <c r="A181" s="68" t="s">
        <v>194</v>
      </c>
      <c r="B181" s="68" t="str">
        <f>IFERROR(VLOOKUP($A181,[1]Establecimientos!$A$1:$E$175,3,FALSE),0)</f>
        <v>105313-CES. SCHAFFHAUSER</v>
      </c>
      <c r="C181" s="68" t="str">
        <f>IFERROR(VLOOKUP($A181,[1]Establecimientos!$A$1:$E$175,4,FALSE),0)</f>
        <v>04101-LA SERENA</v>
      </c>
      <c r="D181" s="69">
        <v>5</v>
      </c>
      <c r="E181" s="69">
        <v>2</v>
      </c>
    </row>
    <row r="182" spans="1:5" x14ac:dyDescent="0.25">
      <c r="A182" s="68" t="s">
        <v>194</v>
      </c>
      <c r="B182" s="68" t="str">
        <f>IFERROR(VLOOKUP($A182,[1]Establecimientos!$A$1:$E$175,3,FALSE),0)</f>
        <v>105313-CES. SCHAFFHAUSER</v>
      </c>
      <c r="C182" s="68" t="str">
        <f>IFERROR(VLOOKUP($A182,[1]Establecimientos!$A$1:$E$175,4,FALSE),0)</f>
        <v>04101-LA SERENA</v>
      </c>
      <c r="D182" s="69">
        <v>6</v>
      </c>
      <c r="E182" s="69">
        <v>1</v>
      </c>
    </row>
    <row r="183" spans="1:5" x14ac:dyDescent="0.25">
      <c r="A183" s="68" t="s">
        <v>194</v>
      </c>
      <c r="B183" s="68" t="str">
        <f>IFERROR(VLOOKUP($A183,[1]Establecimientos!$A$1:$E$175,3,FALSE),0)</f>
        <v>105313-CES. SCHAFFHAUSER</v>
      </c>
      <c r="C183" s="68" t="str">
        <f>IFERROR(VLOOKUP($A183,[1]Establecimientos!$A$1:$E$175,4,FALSE),0)</f>
        <v>04101-LA SERENA</v>
      </c>
      <c r="D183" s="69">
        <v>7</v>
      </c>
      <c r="E183" s="69">
        <v>1</v>
      </c>
    </row>
    <row r="184" spans="1:5" x14ac:dyDescent="0.25">
      <c r="A184" s="68" t="s">
        <v>194</v>
      </c>
      <c r="B184" s="68" t="str">
        <f>IFERROR(VLOOKUP($A184,[1]Establecimientos!$A$1:$E$175,3,FALSE),0)</f>
        <v>105313-CES. SCHAFFHAUSER</v>
      </c>
      <c r="C184" s="68" t="str">
        <f>IFERROR(VLOOKUP($A184,[1]Establecimientos!$A$1:$E$175,4,FALSE),0)</f>
        <v>04101-LA SERENA</v>
      </c>
      <c r="D184" s="69">
        <v>8</v>
      </c>
      <c r="E184" s="69">
        <v>1</v>
      </c>
    </row>
    <row r="185" spans="1:5" x14ac:dyDescent="0.25">
      <c r="A185" s="68" t="s">
        <v>194</v>
      </c>
      <c r="B185" s="68" t="str">
        <f>IFERROR(VLOOKUP($A185,[1]Establecimientos!$A$1:$E$175,3,FALSE),0)</f>
        <v>105313-CES. SCHAFFHAUSER</v>
      </c>
      <c r="C185" s="68" t="str">
        <f>IFERROR(VLOOKUP($A185,[1]Establecimientos!$A$1:$E$175,4,FALSE),0)</f>
        <v>04101-LA SERENA</v>
      </c>
      <c r="D185" s="69">
        <v>9</v>
      </c>
      <c r="E185" s="69">
        <v>2</v>
      </c>
    </row>
    <row r="186" spans="1:5" x14ac:dyDescent="0.25">
      <c r="A186" s="68" t="s">
        <v>194</v>
      </c>
      <c r="B186" s="68" t="str">
        <f>IFERROR(VLOOKUP($A186,[1]Establecimientos!$A$1:$E$175,3,FALSE),0)</f>
        <v>105313-CES. SCHAFFHAUSER</v>
      </c>
      <c r="C186" s="68" t="str">
        <f>IFERROR(VLOOKUP($A186,[1]Establecimientos!$A$1:$E$175,4,FALSE),0)</f>
        <v>04101-LA SERENA</v>
      </c>
      <c r="D186" s="69">
        <v>10</v>
      </c>
      <c r="E186" s="69">
        <v>1</v>
      </c>
    </row>
    <row r="187" spans="1:5" x14ac:dyDescent="0.25">
      <c r="A187" s="68" t="s">
        <v>194</v>
      </c>
      <c r="B187" s="68" t="str">
        <f>IFERROR(VLOOKUP($A187,[1]Establecimientos!$A$1:$E$175,3,FALSE),0)</f>
        <v>105313-CES. SCHAFFHAUSER</v>
      </c>
      <c r="C187" s="68" t="str">
        <f>IFERROR(VLOOKUP($A187,[1]Establecimientos!$A$1:$E$175,4,FALSE),0)</f>
        <v>04101-LA SERENA</v>
      </c>
      <c r="D187" s="69">
        <v>11</v>
      </c>
      <c r="E187" s="69">
        <v>1</v>
      </c>
    </row>
    <row r="188" spans="1:5" x14ac:dyDescent="0.25">
      <c r="A188" s="68" t="s">
        <v>194</v>
      </c>
      <c r="B188" s="68" t="str">
        <f>IFERROR(VLOOKUP($A188,[1]Establecimientos!$A$1:$E$175,3,FALSE),0)</f>
        <v>105313-CES. SCHAFFHAUSER</v>
      </c>
      <c r="C188" s="68" t="str">
        <f>IFERROR(VLOOKUP($A188,[1]Establecimientos!$A$1:$E$175,4,FALSE),0)</f>
        <v>04101-LA SERENA</v>
      </c>
      <c r="D188" s="69">
        <v>12</v>
      </c>
      <c r="E188" s="69">
        <v>1</v>
      </c>
    </row>
    <row r="189" spans="1:5" x14ac:dyDescent="0.25">
      <c r="A189" s="68" t="s">
        <v>225</v>
      </c>
      <c r="B189" s="68" t="str">
        <f>IFERROR(VLOOKUP($A189,[1]Establecimientos!$A$1:$E$175,3,FALSE),0)</f>
        <v>105314-CES. LA HIGUERA</v>
      </c>
      <c r="C189" s="68" t="str">
        <f>IFERROR(VLOOKUP($A189,[1]Establecimientos!$A$1:$E$175,4,FALSE),0)</f>
        <v>04104-LA HIGUERA</v>
      </c>
      <c r="D189" s="69">
        <v>1</v>
      </c>
      <c r="E189" s="69">
        <v>1</v>
      </c>
    </row>
    <row r="190" spans="1:5" x14ac:dyDescent="0.25">
      <c r="A190" s="68" t="s">
        <v>225</v>
      </c>
      <c r="B190" s="68" t="str">
        <f>IFERROR(VLOOKUP($A190,[1]Establecimientos!$A$1:$E$175,3,FALSE),0)</f>
        <v>105314-CES. LA HIGUERA</v>
      </c>
      <c r="C190" s="68" t="str">
        <f>IFERROR(VLOOKUP($A190,[1]Establecimientos!$A$1:$E$175,4,FALSE),0)</f>
        <v>04104-LA HIGUERA</v>
      </c>
      <c r="D190" s="69">
        <v>3</v>
      </c>
      <c r="E190" s="69">
        <v>1</v>
      </c>
    </row>
    <row r="191" spans="1:5" x14ac:dyDescent="0.25">
      <c r="A191" s="68" t="s">
        <v>225</v>
      </c>
      <c r="B191" s="68" t="str">
        <f>IFERROR(VLOOKUP($A191,[1]Establecimientos!$A$1:$E$175,3,FALSE),0)</f>
        <v>105314-CES. LA HIGUERA</v>
      </c>
      <c r="C191" s="68" t="str">
        <f>IFERROR(VLOOKUP($A191,[1]Establecimientos!$A$1:$E$175,4,FALSE),0)</f>
        <v>04104-LA HIGUERA</v>
      </c>
      <c r="D191" s="69">
        <v>4</v>
      </c>
      <c r="E191" s="69">
        <v>1</v>
      </c>
    </row>
    <row r="192" spans="1:5" x14ac:dyDescent="0.25">
      <c r="A192" s="68" t="s">
        <v>225</v>
      </c>
      <c r="B192" s="68" t="str">
        <f>IFERROR(VLOOKUP($A192,[1]Establecimientos!$A$1:$E$175,3,FALSE),0)</f>
        <v>105314-CES. LA HIGUERA</v>
      </c>
      <c r="C192" s="68" t="str">
        <f>IFERROR(VLOOKUP($A192,[1]Establecimientos!$A$1:$E$175,4,FALSE),0)</f>
        <v>04104-LA HIGUERA</v>
      </c>
      <c r="D192" s="69">
        <v>5</v>
      </c>
      <c r="E192" s="69">
        <v>1</v>
      </c>
    </row>
    <row r="193" spans="1:5" x14ac:dyDescent="0.25">
      <c r="A193" s="68" t="s">
        <v>225</v>
      </c>
      <c r="B193" s="68" t="str">
        <f>IFERROR(VLOOKUP($A193,[1]Establecimientos!$A$1:$E$175,3,FALSE),0)</f>
        <v>105314-CES. LA HIGUERA</v>
      </c>
      <c r="C193" s="68" t="str">
        <f>IFERROR(VLOOKUP($A193,[1]Establecimientos!$A$1:$E$175,4,FALSE),0)</f>
        <v>04104-LA HIGUERA</v>
      </c>
      <c r="D193" s="69">
        <v>6</v>
      </c>
      <c r="E193" s="69">
        <v>1</v>
      </c>
    </row>
    <row r="194" spans="1:5" x14ac:dyDescent="0.25">
      <c r="A194" s="68" t="s">
        <v>225</v>
      </c>
      <c r="B194" s="68" t="str">
        <f>IFERROR(VLOOKUP($A194,[1]Establecimientos!$A$1:$E$175,3,FALSE),0)</f>
        <v>105314-CES. LA HIGUERA</v>
      </c>
      <c r="C194" s="68" t="str">
        <f>IFERROR(VLOOKUP($A194,[1]Establecimientos!$A$1:$E$175,4,FALSE),0)</f>
        <v>04104-LA HIGUERA</v>
      </c>
      <c r="D194" s="69">
        <v>7</v>
      </c>
      <c r="E194" s="69">
        <v>1</v>
      </c>
    </row>
    <row r="195" spans="1:5" x14ac:dyDescent="0.25">
      <c r="A195" s="68" t="s">
        <v>225</v>
      </c>
      <c r="B195" s="68" t="str">
        <f>IFERROR(VLOOKUP($A195,[1]Establecimientos!$A$1:$E$175,3,FALSE),0)</f>
        <v>105314-CES. LA HIGUERA</v>
      </c>
      <c r="C195" s="68" t="str">
        <f>IFERROR(VLOOKUP($A195,[1]Establecimientos!$A$1:$E$175,4,FALSE),0)</f>
        <v>04104-LA HIGUERA</v>
      </c>
      <c r="D195" s="69">
        <v>8</v>
      </c>
      <c r="E195" s="69">
        <v>1</v>
      </c>
    </row>
    <row r="196" spans="1:5" x14ac:dyDescent="0.25">
      <c r="A196" s="68" t="s">
        <v>225</v>
      </c>
      <c r="B196" s="68" t="str">
        <f>IFERROR(VLOOKUP($A196,[1]Establecimientos!$A$1:$E$175,3,FALSE),0)</f>
        <v>105314-CES. LA HIGUERA</v>
      </c>
      <c r="C196" s="68" t="str">
        <f>IFERROR(VLOOKUP($A196,[1]Establecimientos!$A$1:$E$175,4,FALSE),0)</f>
        <v>04104-LA HIGUERA</v>
      </c>
      <c r="D196" s="69">
        <v>9</v>
      </c>
      <c r="E196" s="69">
        <v>1</v>
      </c>
    </row>
    <row r="197" spans="1:5" x14ac:dyDescent="0.25">
      <c r="A197" s="68" t="s">
        <v>225</v>
      </c>
      <c r="B197" s="68" t="str">
        <f>IFERROR(VLOOKUP($A197,[1]Establecimientos!$A$1:$E$175,3,FALSE),0)</f>
        <v>105314-CES. LA HIGUERA</v>
      </c>
      <c r="C197" s="68" t="str">
        <f>IFERROR(VLOOKUP($A197,[1]Establecimientos!$A$1:$E$175,4,FALSE),0)</f>
        <v>04104-LA HIGUERA</v>
      </c>
      <c r="D197" s="69">
        <v>10</v>
      </c>
      <c r="E197" s="69">
        <v>1</v>
      </c>
    </row>
    <row r="198" spans="1:5" x14ac:dyDescent="0.25">
      <c r="A198" s="68" t="s">
        <v>195</v>
      </c>
      <c r="B198" s="68" t="str">
        <f>IFERROR(VLOOKUP($A198,[1]Establecimientos!$A$1:$E$175,3,FALSE),0)</f>
        <v>105315-CES. RURAL C. DE TAMAYA</v>
      </c>
      <c r="C198" s="68" t="str">
        <f>IFERROR(VLOOKUP($A198,[1]Establecimientos!$A$1:$E$175,4,FALSE),0)</f>
        <v>04301-OVALLE</v>
      </c>
      <c r="D198" s="69">
        <v>1</v>
      </c>
      <c r="E198" s="69">
        <v>1</v>
      </c>
    </row>
    <row r="199" spans="1:5" x14ac:dyDescent="0.25">
      <c r="A199" s="68" t="s">
        <v>195</v>
      </c>
      <c r="B199" s="68" t="str">
        <f>IFERROR(VLOOKUP($A199,[1]Establecimientos!$A$1:$E$175,3,FALSE),0)</f>
        <v>105315-CES. RURAL C. DE TAMAYA</v>
      </c>
      <c r="C199" s="68" t="str">
        <f>IFERROR(VLOOKUP($A199,[1]Establecimientos!$A$1:$E$175,4,FALSE),0)</f>
        <v>04301-OVALLE</v>
      </c>
      <c r="D199" s="69">
        <v>3</v>
      </c>
      <c r="E199" s="69">
        <v>3</v>
      </c>
    </row>
    <row r="200" spans="1:5" x14ac:dyDescent="0.25">
      <c r="A200" s="68" t="s">
        <v>195</v>
      </c>
      <c r="B200" s="68" t="str">
        <f>IFERROR(VLOOKUP($A200,[1]Establecimientos!$A$1:$E$175,3,FALSE),0)</f>
        <v>105315-CES. RURAL C. DE TAMAYA</v>
      </c>
      <c r="C200" s="68" t="str">
        <f>IFERROR(VLOOKUP($A200,[1]Establecimientos!$A$1:$E$175,4,FALSE),0)</f>
        <v>04301-OVALLE</v>
      </c>
      <c r="D200" s="69">
        <v>5</v>
      </c>
      <c r="E200" s="69">
        <v>0</v>
      </c>
    </row>
    <row r="201" spans="1:5" x14ac:dyDescent="0.25">
      <c r="A201" s="68" t="s">
        <v>195</v>
      </c>
      <c r="B201" s="68" t="str">
        <f>IFERROR(VLOOKUP($A201,[1]Establecimientos!$A$1:$E$175,3,FALSE),0)</f>
        <v>105315-CES. RURAL C. DE TAMAYA</v>
      </c>
      <c r="C201" s="68" t="str">
        <f>IFERROR(VLOOKUP($A201,[1]Establecimientos!$A$1:$E$175,4,FALSE),0)</f>
        <v>04301-OVALLE</v>
      </c>
      <c r="D201" s="69">
        <v>6</v>
      </c>
      <c r="E201" s="69">
        <v>0</v>
      </c>
    </row>
    <row r="202" spans="1:5" x14ac:dyDescent="0.25">
      <c r="A202" s="68" t="s">
        <v>195</v>
      </c>
      <c r="B202" s="68" t="str">
        <f>IFERROR(VLOOKUP($A202,[1]Establecimientos!$A$1:$E$175,3,FALSE),0)</f>
        <v>105315-CES. RURAL C. DE TAMAYA</v>
      </c>
      <c r="C202" s="68" t="str">
        <f>IFERROR(VLOOKUP($A202,[1]Establecimientos!$A$1:$E$175,4,FALSE),0)</f>
        <v>04301-OVALLE</v>
      </c>
      <c r="D202" s="69">
        <v>7</v>
      </c>
      <c r="E202" s="69">
        <v>1</v>
      </c>
    </row>
    <row r="203" spans="1:5" x14ac:dyDescent="0.25">
      <c r="A203" s="68" t="s">
        <v>196</v>
      </c>
      <c r="B203" s="68" t="str">
        <f>IFERROR(VLOOKUP($A203,[1]Establecimientos!$A$1:$E$175,3,FALSE),0)</f>
        <v>105317-CES. JORGE JORDAN D.</v>
      </c>
      <c r="C203" s="68" t="str">
        <f>IFERROR(VLOOKUP($A203,[1]Establecimientos!$A$1:$E$175,4,FALSE),0)</f>
        <v>04301-OVALLE</v>
      </c>
      <c r="D203" s="69">
        <v>1</v>
      </c>
      <c r="E203" s="69">
        <v>1</v>
      </c>
    </row>
    <row r="204" spans="1:5" x14ac:dyDescent="0.25">
      <c r="A204" s="68" t="s">
        <v>196</v>
      </c>
      <c r="B204" s="68" t="str">
        <f>IFERROR(VLOOKUP($A204,[1]Establecimientos!$A$1:$E$175,3,FALSE),0)</f>
        <v>105317-CES. JORGE JORDAN D.</v>
      </c>
      <c r="C204" s="68" t="str">
        <f>IFERROR(VLOOKUP($A204,[1]Establecimientos!$A$1:$E$175,4,FALSE),0)</f>
        <v>04301-OVALLE</v>
      </c>
      <c r="D204" s="69">
        <v>2</v>
      </c>
      <c r="E204" s="69">
        <v>1</v>
      </c>
    </row>
    <row r="205" spans="1:5" x14ac:dyDescent="0.25">
      <c r="A205" s="68" t="s">
        <v>196</v>
      </c>
      <c r="B205" s="68" t="str">
        <f>IFERROR(VLOOKUP($A205,[1]Establecimientos!$A$1:$E$175,3,FALSE),0)</f>
        <v>105317-CES. JORGE JORDAN D.</v>
      </c>
      <c r="C205" s="68" t="str">
        <f>IFERROR(VLOOKUP($A205,[1]Establecimientos!$A$1:$E$175,4,FALSE),0)</f>
        <v>04301-OVALLE</v>
      </c>
      <c r="D205" s="69">
        <v>3</v>
      </c>
      <c r="E205" s="69">
        <v>1</v>
      </c>
    </row>
    <row r="206" spans="1:5" x14ac:dyDescent="0.25">
      <c r="A206" s="68" t="s">
        <v>196</v>
      </c>
      <c r="B206" s="68" t="str">
        <f>IFERROR(VLOOKUP($A206,[1]Establecimientos!$A$1:$E$175,3,FALSE),0)</f>
        <v>105317-CES. JORGE JORDAN D.</v>
      </c>
      <c r="C206" s="68" t="str">
        <f>IFERROR(VLOOKUP($A206,[1]Establecimientos!$A$1:$E$175,4,FALSE),0)</f>
        <v>04301-OVALLE</v>
      </c>
      <c r="D206" s="69">
        <v>4</v>
      </c>
      <c r="E206" s="69">
        <v>1</v>
      </c>
    </row>
    <row r="207" spans="1:5" x14ac:dyDescent="0.25">
      <c r="A207" s="68" t="s">
        <v>196</v>
      </c>
      <c r="B207" s="68" t="str">
        <f>IFERROR(VLOOKUP($A207,[1]Establecimientos!$A$1:$E$175,3,FALSE),0)</f>
        <v>105317-CES. JORGE JORDAN D.</v>
      </c>
      <c r="C207" s="68" t="str">
        <f>IFERROR(VLOOKUP($A207,[1]Establecimientos!$A$1:$E$175,4,FALSE),0)</f>
        <v>04301-OVALLE</v>
      </c>
      <c r="D207" s="69">
        <v>5</v>
      </c>
      <c r="E207" s="69">
        <v>1</v>
      </c>
    </row>
    <row r="208" spans="1:5" x14ac:dyDescent="0.25">
      <c r="A208" s="68" t="s">
        <v>196</v>
      </c>
      <c r="B208" s="68" t="str">
        <f>IFERROR(VLOOKUP($A208,[1]Establecimientos!$A$1:$E$175,3,FALSE),0)</f>
        <v>105317-CES. JORGE JORDAN D.</v>
      </c>
      <c r="C208" s="68" t="str">
        <f>IFERROR(VLOOKUP($A208,[1]Establecimientos!$A$1:$E$175,4,FALSE),0)</f>
        <v>04301-OVALLE</v>
      </c>
      <c r="D208" s="69">
        <v>6</v>
      </c>
      <c r="E208" s="69">
        <v>1</v>
      </c>
    </row>
    <row r="209" spans="1:5" x14ac:dyDescent="0.25">
      <c r="A209" s="68" t="s">
        <v>196</v>
      </c>
      <c r="B209" s="68" t="str">
        <f>IFERROR(VLOOKUP($A209,[1]Establecimientos!$A$1:$E$175,3,FALSE),0)</f>
        <v>105317-CES. JORGE JORDAN D.</v>
      </c>
      <c r="C209" s="68" t="str">
        <f>IFERROR(VLOOKUP($A209,[1]Establecimientos!$A$1:$E$175,4,FALSE),0)</f>
        <v>04301-OVALLE</v>
      </c>
      <c r="D209" s="69">
        <v>7</v>
      </c>
      <c r="E209" s="69">
        <v>1</v>
      </c>
    </row>
    <row r="210" spans="1:5" x14ac:dyDescent="0.25">
      <c r="A210" s="68" t="s">
        <v>196</v>
      </c>
      <c r="B210" s="68" t="str">
        <f>IFERROR(VLOOKUP($A210,[1]Establecimientos!$A$1:$E$175,3,FALSE),0)</f>
        <v>105317-CES. JORGE JORDAN D.</v>
      </c>
      <c r="C210" s="68" t="str">
        <f>IFERROR(VLOOKUP($A210,[1]Establecimientos!$A$1:$E$175,4,FALSE),0)</f>
        <v>04301-OVALLE</v>
      </c>
      <c r="D210" s="69">
        <v>8</v>
      </c>
      <c r="E210" s="69">
        <v>1</v>
      </c>
    </row>
    <row r="211" spans="1:5" x14ac:dyDescent="0.25">
      <c r="A211" s="68" t="s">
        <v>196</v>
      </c>
      <c r="B211" s="68" t="str">
        <f>IFERROR(VLOOKUP($A211,[1]Establecimientos!$A$1:$E$175,3,FALSE),0)</f>
        <v>105317-CES. JORGE JORDAN D.</v>
      </c>
      <c r="C211" s="68" t="str">
        <f>IFERROR(VLOOKUP($A211,[1]Establecimientos!$A$1:$E$175,4,FALSE),0)</f>
        <v>04301-OVALLE</v>
      </c>
      <c r="D211" s="69">
        <v>9</v>
      </c>
      <c r="E211" s="69">
        <v>1</v>
      </c>
    </row>
    <row r="212" spans="1:5" x14ac:dyDescent="0.25">
      <c r="A212" s="68" t="s">
        <v>196</v>
      </c>
      <c r="B212" s="68" t="str">
        <f>IFERROR(VLOOKUP($A212,[1]Establecimientos!$A$1:$E$175,3,FALSE),0)</f>
        <v>105317-CES. JORGE JORDAN D.</v>
      </c>
      <c r="C212" s="68" t="str">
        <f>IFERROR(VLOOKUP($A212,[1]Establecimientos!$A$1:$E$175,4,FALSE),0)</f>
        <v>04301-OVALLE</v>
      </c>
      <c r="D212" s="69">
        <v>10</v>
      </c>
      <c r="E212" s="69">
        <v>0</v>
      </c>
    </row>
    <row r="213" spans="1:5" x14ac:dyDescent="0.25">
      <c r="A213" s="68" t="s">
        <v>196</v>
      </c>
      <c r="B213" s="68" t="str">
        <f>IFERROR(VLOOKUP($A213,[1]Establecimientos!$A$1:$E$175,3,FALSE),0)</f>
        <v>105317-CES. JORGE JORDAN D.</v>
      </c>
      <c r="C213" s="68" t="str">
        <f>IFERROR(VLOOKUP($A213,[1]Establecimientos!$A$1:$E$175,4,FALSE),0)</f>
        <v>04301-OVALLE</v>
      </c>
      <c r="D213" s="69">
        <v>11</v>
      </c>
      <c r="E213" s="69">
        <v>1</v>
      </c>
    </row>
    <row r="214" spans="1:5" x14ac:dyDescent="0.25">
      <c r="A214" s="68" t="s">
        <v>196</v>
      </c>
      <c r="B214" s="68" t="str">
        <f>IFERROR(VLOOKUP($A214,[1]Establecimientos!$A$1:$E$175,3,FALSE),0)</f>
        <v>105317-CES. JORGE JORDAN D.</v>
      </c>
      <c r="C214" s="68" t="str">
        <f>IFERROR(VLOOKUP($A214,[1]Establecimientos!$A$1:$E$175,4,FALSE),0)</f>
        <v>04301-OVALLE</v>
      </c>
      <c r="D214" s="69">
        <v>12</v>
      </c>
      <c r="E214" s="69">
        <v>1</v>
      </c>
    </row>
    <row r="215" spans="1:5" x14ac:dyDescent="0.25">
      <c r="A215" s="68" t="s">
        <v>220</v>
      </c>
      <c r="B215" s="68" t="str">
        <f>IFERROR(VLOOKUP($A215,[1]Establecimientos!$A$1:$E$175,3,FALSE),0)</f>
        <v>105318-CES. RURAL EL PALQUI</v>
      </c>
      <c r="C215" s="68" t="str">
        <f>IFERROR(VLOOKUP($A215,[1]Establecimientos!$A$1:$E$175,4,FALSE),0)</f>
        <v>04303-MONTE PATRIA</v>
      </c>
      <c r="D215" s="69">
        <v>2</v>
      </c>
      <c r="E215" s="69">
        <v>0</v>
      </c>
    </row>
    <row r="216" spans="1:5" x14ac:dyDescent="0.25">
      <c r="A216" s="68" t="s">
        <v>220</v>
      </c>
      <c r="B216" s="68" t="str">
        <f>IFERROR(VLOOKUP($A216,[1]Establecimientos!$A$1:$E$175,3,FALSE),0)</f>
        <v>105318-CES. RURAL EL PALQUI</v>
      </c>
      <c r="C216" s="68" t="str">
        <f>IFERROR(VLOOKUP($A216,[1]Establecimientos!$A$1:$E$175,4,FALSE),0)</f>
        <v>04303-MONTE PATRIA</v>
      </c>
      <c r="D216" s="69">
        <v>3</v>
      </c>
      <c r="E216" s="69">
        <v>1</v>
      </c>
    </row>
    <row r="217" spans="1:5" x14ac:dyDescent="0.25">
      <c r="A217" s="68" t="s">
        <v>220</v>
      </c>
      <c r="B217" s="68" t="str">
        <f>IFERROR(VLOOKUP($A217,[1]Establecimientos!$A$1:$E$175,3,FALSE),0)</f>
        <v>105318-CES. RURAL EL PALQUI</v>
      </c>
      <c r="C217" s="68" t="str">
        <f>IFERROR(VLOOKUP($A217,[1]Establecimientos!$A$1:$E$175,4,FALSE),0)</f>
        <v>04303-MONTE PATRIA</v>
      </c>
      <c r="D217" s="69">
        <v>6</v>
      </c>
      <c r="E217" s="69">
        <v>0</v>
      </c>
    </row>
    <row r="218" spans="1:5" x14ac:dyDescent="0.25">
      <c r="A218" s="68" t="s">
        <v>220</v>
      </c>
      <c r="B218" s="68" t="str">
        <f>IFERROR(VLOOKUP($A218,[1]Establecimientos!$A$1:$E$175,3,FALSE),0)</f>
        <v>105318-CES. RURAL EL PALQUI</v>
      </c>
      <c r="C218" s="68" t="str">
        <f>IFERROR(VLOOKUP($A218,[1]Establecimientos!$A$1:$E$175,4,FALSE),0)</f>
        <v>04303-MONTE PATRIA</v>
      </c>
      <c r="D218" s="69">
        <v>7</v>
      </c>
      <c r="E218" s="69">
        <v>1</v>
      </c>
    </row>
    <row r="219" spans="1:5" x14ac:dyDescent="0.25">
      <c r="A219" s="68" t="s">
        <v>220</v>
      </c>
      <c r="B219" s="68" t="str">
        <f>IFERROR(VLOOKUP($A219,[1]Establecimientos!$A$1:$E$175,3,FALSE),0)</f>
        <v>105318-CES. RURAL EL PALQUI</v>
      </c>
      <c r="C219" s="68" t="str">
        <f>IFERROR(VLOOKUP($A219,[1]Establecimientos!$A$1:$E$175,4,FALSE),0)</f>
        <v>04303-MONTE PATRIA</v>
      </c>
      <c r="D219" s="69">
        <v>8</v>
      </c>
      <c r="E219" s="69">
        <v>1</v>
      </c>
    </row>
    <row r="220" spans="1:5" x14ac:dyDescent="0.25">
      <c r="A220" s="68" t="s">
        <v>220</v>
      </c>
      <c r="B220" s="68" t="str">
        <f>IFERROR(VLOOKUP($A220,[1]Establecimientos!$A$1:$E$175,3,FALSE),0)</f>
        <v>105318-CES. RURAL EL PALQUI</v>
      </c>
      <c r="C220" s="68" t="str">
        <f>IFERROR(VLOOKUP($A220,[1]Establecimientos!$A$1:$E$175,4,FALSE),0)</f>
        <v>04303-MONTE PATRIA</v>
      </c>
      <c r="D220" s="69">
        <v>9</v>
      </c>
      <c r="E220" s="69">
        <v>0</v>
      </c>
    </row>
    <row r="221" spans="1:5" x14ac:dyDescent="0.25">
      <c r="A221" s="68" t="s">
        <v>220</v>
      </c>
      <c r="B221" s="68" t="str">
        <f>IFERROR(VLOOKUP($A221,[1]Establecimientos!$A$1:$E$175,3,FALSE),0)</f>
        <v>105318-CES. RURAL EL PALQUI</v>
      </c>
      <c r="C221" s="68" t="str">
        <f>IFERROR(VLOOKUP($A221,[1]Establecimientos!$A$1:$E$175,4,FALSE),0)</f>
        <v>04303-MONTE PATRIA</v>
      </c>
      <c r="D221" s="69">
        <v>12</v>
      </c>
      <c r="E221" s="69">
        <v>0</v>
      </c>
    </row>
    <row r="222" spans="1:5" x14ac:dyDescent="0.25">
      <c r="A222" s="68" t="s">
        <v>197</v>
      </c>
      <c r="B222" s="68" t="str">
        <f>IFERROR(VLOOKUP($A222,[1]Establecimientos!$A$1:$E$175,3,FALSE),0)</f>
        <v>105319-CES. CARDENAL R.S.H.</v>
      </c>
      <c r="C222" s="68" t="str">
        <f>IFERROR(VLOOKUP($A222,[1]Establecimientos!$A$1:$E$175,4,FALSE),0)</f>
        <v>04101-LA SERENA</v>
      </c>
      <c r="D222" s="69">
        <v>1</v>
      </c>
      <c r="E222" s="69">
        <v>1</v>
      </c>
    </row>
    <row r="223" spans="1:5" x14ac:dyDescent="0.25">
      <c r="A223" s="68" t="s">
        <v>197</v>
      </c>
      <c r="B223" s="68" t="str">
        <f>IFERROR(VLOOKUP($A223,[1]Establecimientos!$A$1:$E$175,3,FALSE),0)</f>
        <v>105319-CES. CARDENAL R.S.H.</v>
      </c>
      <c r="C223" s="68" t="str">
        <f>IFERROR(VLOOKUP($A223,[1]Establecimientos!$A$1:$E$175,4,FALSE),0)</f>
        <v>04101-LA SERENA</v>
      </c>
      <c r="D223" s="69">
        <v>2</v>
      </c>
      <c r="E223" s="69">
        <v>1</v>
      </c>
    </row>
    <row r="224" spans="1:5" x14ac:dyDescent="0.25">
      <c r="A224" s="68" t="s">
        <v>197</v>
      </c>
      <c r="B224" s="68" t="str">
        <f>IFERROR(VLOOKUP($A224,[1]Establecimientos!$A$1:$E$175,3,FALSE),0)</f>
        <v>105319-CES. CARDENAL R.S.H.</v>
      </c>
      <c r="C224" s="68" t="str">
        <f>IFERROR(VLOOKUP($A224,[1]Establecimientos!$A$1:$E$175,4,FALSE),0)</f>
        <v>04101-LA SERENA</v>
      </c>
      <c r="D224" s="69">
        <v>3</v>
      </c>
      <c r="E224" s="69">
        <v>1</v>
      </c>
    </row>
    <row r="225" spans="1:5" x14ac:dyDescent="0.25">
      <c r="A225" s="68" t="s">
        <v>197</v>
      </c>
      <c r="B225" s="68" t="str">
        <f>IFERROR(VLOOKUP($A225,[1]Establecimientos!$A$1:$E$175,3,FALSE),0)</f>
        <v>105319-CES. CARDENAL R.S.H.</v>
      </c>
      <c r="C225" s="68" t="str">
        <f>IFERROR(VLOOKUP($A225,[1]Establecimientos!$A$1:$E$175,4,FALSE),0)</f>
        <v>04101-LA SERENA</v>
      </c>
      <c r="D225" s="69">
        <v>4</v>
      </c>
      <c r="E225" s="69">
        <v>1</v>
      </c>
    </row>
    <row r="226" spans="1:5" x14ac:dyDescent="0.25">
      <c r="A226" s="68" t="s">
        <v>197</v>
      </c>
      <c r="B226" s="68" t="str">
        <f>IFERROR(VLOOKUP($A226,[1]Establecimientos!$A$1:$E$175,3,FALSE),0)</f>
        <v>105319-CES. CARDENAL R.S.H.</v>
      </c>
      <c r="C226" s="68" t="str">
        <f>IFERROR(VLOOKUP($A226,[1]Establecimientos!$A$1:$E$175,4,FALSE),0)</f>
        <v>04101-LA SERENA</v>
      </c>
      <c r="D226" s="69">
        <v>5</v>
      </c>
      <c r="E226" s="69">
        <v>0</v>
      </c>
    </row>
    <row r="227" spans="1:5" x14ac:dyDescent="0.25">
      <c r="A227" s="68" t="s">
        <v>197</v>
      </c>
      <c r="B227" s="68" t="str">
        <f>IFERROR(VLOOKUP($A227,[1]Establecimientos!$A$1:$E$175,3,FALSE),0)</f>
        <v>105319-CES. CARDENAL R.S.H.</v>
      </c>
      <c r="C227" s="68" t="str">
        <f>IFERROR(VLOOKUP($A227,[1]Establecimientos!$A$1:$E$175,4,FALSE),0)</f>
        <v>04101-LA SERENA</v>
      </c>
      <c r="D227" s="69">
        <v>6</v>
      </c>
      <c r="E227" s="69">
        <v>1</v>
      </c>
    </row>
    <row r="228" spans="1:5" x14ac:dyDescent="0.25">
      <c r="A228" s="68" t="s">
        <v>197</v>
      </c>
      <c r="B228" s="68" t="str">
        <f>IFERROR(VLOOKUP($A228,[1]Establecimientos!$A$1:$E$175,3,FALSE),0)</f>
        <v>105319-CES. CARDENAL R.S.H.</v>
      </c>
      <c r="C228" s="68" t="str">
        <f>IFERROR(VLOOKUP($A228,[1]Establecimientos!$A$1:$E$175,4,FALSE),0)</f>
        <v>04101-LA SERENA</v>
      </c>
      <c r="D228" s="69">
        <v>7</v>
      </c>
      <c r="E228" s="69">
        <v>1</v>
      </c>
    </row>
    <row r="229" spans="1:5" x14ac:dyDescent="0.25">
      <c r="A229" s="68" t="s">
        <v>197</v>
      </c>
      <c r="B229" s="68" t="str">
        <f>IFERROR(VLOOKUP($A229,[1]Establecimientos!$A$1:$E$175,3,FALSE),0)</f>
        <v>105319-CES. CARDENAL R.S.H.</v>
      </c>
      <c r="C229" s="68" t="str">
        <f>IFERROR(VLOOKUP($A229,[1]Establecimientos!$A$1:$E$175,4,FALSE),0)</f>
        <v>04101-LA SERENA</v>
      </c>
      <c r="D229" s="69">
        <v>8</v>
      </c>
      <c r="E229" s="69">
        <v>1</v>
      </c>
    </row>
    <row r="230" spans="1:5" x14ac:dyDescent="0.25">
      <c r="A230" s="68" t="s">
        <v>197</v>
      </c>
      <c r="B230" s="68" t="str">
        <f>IFERROR(VLOOKUP($A230,[1]Establecimientos!$A$1:$E$175,3,FALSE),0)</f>
        <v>105319-CES. CARDENAL R.S.H.</v>
      </c>
      <c r="C230" s="68" t="str">
        <f>IFERROR(VLOOKUP($A230,[1]Establecimientos!$A$1:$E$175,4,FALSE),0)</f>
        <v>04101-LA SERENA</v>
      </c>
      <c r="D230" s="69">
        <v>9</v>
      </c>
      <c r="E230" s="69">
        <v>1</v>
      </c>
    </row>
    <row r="231" spans="1:5" x14ac:dyDescent="0.25">
      <c r="A231" s="68" t="s">
        <v>197</v>
      </c>
      <c r="B231" s="68" t="str">
        <f>IFERROR(VLOOKUP($A231,[1]Establecimientos!$A$1:$E$175,3,FALSE),0)</f>
        <v>105319-CES. CARDENAL R.S.H.</v>
      </c>
      <c r="C231" s="68" t="str">
        <f>IFERROR(VLOOKUP($A231,[1]Establecimientos!$A$1:$E$175,4,FALSE),0)</f>
        <v>04101-LA SERENA</v>
      </c>
      <c r="D231" s="69">
        <v>10</v>
      </c>
      <c r="E231" s="69">
        <v>1</v>
      </c>
    </row>
    <row r="232" spans="1:5" x14ac:dyDescent="0.25">
      <c r="A232" s="68" t="s">
        <v>197</v>
      </c>
      <c r="B232" s="68" t="str">
        <f>IFERROR(VLOOKUP($A232,[1]Establecimientos!$A$1:$E$175,3,FALSE),0)</f>
        <v>105319-CES. CARDENAL R.S.H.</v>
      </c>
      <c r="C232" s="68" t="str">
        <f>IFERROR(VLOOKUP($A232,[1]Establecimientos!$A$1:$E$175,4,FALSE),0)</f>
        <v>04101-LA SERENA</v>
      </c>
      <c r="D232" s="69">
        <v>11</v>
      </c>
      <c r="E232" s="69">
        <v>2</v>
      </c>
    </row>
    <row r="233" spans="1:5" x14ac:dyDescent="0.25">
      <c r="A233" s="68" t="s">
        <v>197</v>
      </c>
      <c r="B233" s="68" t="str">
        <f>IFERROR(VLOOKUP($A233,[1]Establecimientos!$A$1:$E$175,3,FALSE),0)</f>
        <v>105319-CES. CARDENAL R.S.H.</v>
      </c>
      <c r="C233" s="68" t="str">
        <f>IFERROR(VLOOKUP($A233,[1]Establecimientos!$A$1:$E$175,4,FALSE),0)</f>
        <v>04101-LA SERENA</v>
      </c>
      <c r="D233" s="69">
        <v>12</v>
      </c>
      <c r="E233" s="69">
        <v>1</v>
      </c>
    </row>
    <row r="234" spans="1:5" x14ac:dyDescent="0.25">
      <c r="A234" s="68" t="s">
        <v>226</v>
      </c>
      <c r="B234" s="68" t="str">
        <f>IFERROR(VLOOKUP($A234,[1]Establecimientos!$A$1:$E$175,3,FALSE),0)</f>
        <v>105321-CES. RURAL  TONGOY</v>
      </c>
      <c r="C234" s="68" t="str">
        <f>IFERROR(VLOOKUP($A234,[1]Establecimientos!$A$1:$E$175,4,FALSE),0)</f>
        <v>04102-COQUIMBO</v>
      </c>
      <c r="D234" s="69">
        <v>3</v>
      </c>
      <c r="E234" s="69">
        <v>1</v>
      </c>
    </row>
    <row r="235" spans="1:5" x14ac:dyDescent="0.25">
      <c r="A235" s="68" t="s">
        <v>226</v>
      </c>
      <c r="B235" s="68" t="str">
        <f>IFERROR(VLOOKUP($A235,[1]Establecimientos!$A$1:$E$175,3,FALSE),0)</f>
        <v>105321-CES. RURAL  TONGOY</v>
      </c>
      <c r="C235" s="68" t="str">
        <f>IFERROR(VLOOKUP($A235,[1]Establecimientos!$A$1:$E$175,4,FALSE),0)</f>
        <v>04102-COQUIMBO</v>
      </c>
      <c r="D235" s="69">
        <v>4</v>
      </c>
      <c r="E235" s="69">
        <v>1</v>
      </c>
    </row>
    <row r="236" spans="1:5" x14ac:dyDescent="0.25">
      <c r="A236" s="68" t="s">
        <v>226</v>
      </c>
      <c r="B236" s="68" t="str">
        <f>IFERROR(VLOOKUP($A236,[1]Establecimientos!$A$1:$E$175,3,FALSE),0)</f>
        <v>105321-CES. RURAL  TONGOY</v>
      </c>
      <c r="C236" s="68" t="str">
        <f>IFERROR(VLOOKUP($A236,[1]Establecimientos!$A$1:$E$175,4,FALSE),0)</f>
        <v>04102-COQUIMBO</v>
      </c>
      <c r="D236" s="69">
        <v>5</v>
      </c>
      <c r="E236" s="69">
        <v>1</v>
      </c>
    </row>
    <row r="237" spans="1:5" x14ac:dyDescent="0.25">
      <c r="A237" s="68" t="s">
        <v>226</v>
      </c>
      <c r="B237" s="68" t="str">
        <f>IFERROR(VLOOKUP($A237,[1]Establecimientos!$A$1:$E$175,3,FALSE),0)</f>
        <v>105321-CES. RURAL  TONGOY</v>
      </c>
      <c r="C237" s="68" t="str">
        <f>IFERROR(VLOOKUP($A237,[1]Establecimientos!$A$1:$E$175,4,FALSE),0)</f>
        <v>04102-COQUIMBO</v>
      </c>
      <c r="D237" s="69">
        <v>6</v>
      </c>
      <c r="E237" s="69">
        <v>1</v>
      </c>
    </row>
    <row r="238" spans="1:5" x14ac:dyDescent="0.25">
      <c r="A238" s="68" t="s">
        <v>226</v>
      </c>
      <c r="B238" s="68" t="str">
        <f>IFERROR(VLOOKUP($A238,[1]Establecimientos!$A$1:$E$175,3,FALSE),0)</f>
        <v>105321-CES. RURAL  TONGOY</v>
      </c>
      <c r="C238" s="68" t="str">
        <f>IFERROR(VLOOKUP($A238,[1]Establecimientos!$A$1:$E$175,4,FALSE),0)</f>
        <v>04102-COQUIMBO</v>
      </c>
      <c r="D238" s="69">
        <v>7</v>
      </c>
      <c r="E238" s="69">
        <v>1</v>
      </c>
    </row>
    <row r="239" spans="1:5" x14ac:dyDescent="0.25">
      <c r="A239" s="68" t="s">
        <v>226</v>
      </c>
      <c r="B239" s="68" t="str">
        <f>IFERROR(VLOOKUP($A239,[1]Establecimientos!$A$1:$E$175,3,FALSE),0)</f>
        <v>105321-CES. RURAL  TONGOY</v>
      </c>
      <c r="C239" s="68" t="str">
        <f>IFERROR(VLOOKUP($A239,[1]Establecimientos!$A$1:$E$175,4,FALSE),0)</f>
        <v>04102-COQUIMBO</v>
      </c>
      <c r="D239" s="69">
        <v>8</v>
      </c>
      <c r="E239" s="69">
        <v>1</v>
      </c>
    </row>
    <row r="240" spans="1:5" x14ac:dyDescent="0.25">
      <c r="A240" s="68" t="s">
        <v>226</v>
      </c>
      <c r="B240" s="68" t="str">
        <f>IFERROR(VLOOKUP($A240,[1]Establecimientos!$A$1:$E$175,3,FALSE),0)</f>
        <v>105321-CES. RURAL  TONGOY</v>
      </c>
      <c r="C240" s="68" t="str">
        <f>IFERROR(VLOOKUP($A240,[1]Establecimientos!$A$1:$E$175,4,FALSE),0)</f>
        <v>04102-COQUIMBO</v>
      </c>
      <c r="D240" s="69">
        <v>9</v>
      </c>
      <c r="E240" s="69">
        <v>1</v>
      </c>
    </row>
    <row r="241" spans="1:5" x14ac:dyDescent="0.25">
      <c r="A241" s="68" t="s">
        <v>226</v>
      </c>
      <c r="B241" s="68" t="str">
        <f>IFERROR(VLOOKUP($A241,[1]Establecimientos!$A$1:$E$175,3,FALSE),0)</f>
        <v>105321-CES. RURAL  TONGOY</v>
      </c>
      <c r="C241" s="68" t="str">
        <f>IFERROR(VLOOKUP($A241,[1]Establecimientos!$A$1:$E$175,4,FALSE),0)</f>
        <v>04102-COQUIMBO</v>
      </c>
      <c r="D241" s="69">
        <v>10</v>
      </c>
      <c r="E241" s="69">
        <v>1</v>
      </c>
    </row>
    <row r="242" spans="1:5" x14ac:dyDescent="0.25">
      <c r="A242" s="68" t="s">
        <v>226</v>
      </c>
      <c r="B242" s="68" t="str">
        <f>IFERROR(VLOOKUP($A242,[1]Establecimientos!$A$1:$E$175,3,FALSE),0)</f>
        <v>105321-CES. RURAL  TONGOY</v>
      </c>
      <c r="C242" s="68" t="str">
        <f>IFERROR(VLOOKUP($A242,[1]Establecimientos!$A$1:$E$175,4,FALSE),0)</f>
        <v>04102-COQUIMBO</v>
      </c>
      <c r="D242" s="69">
        <v>11</v>
      </c>
      <c r="E242" s="69">
        <v>1</v>
      </c>
    </row>
    <row r="243" spans="1:5" x14ac:dyDescent="0.25">
      <c r="A243" s="68" t="s">
        <v>226</v>
      </c>
      <c r="B243" s="68" t="str">
        <f>IFERROR(VLOOKUP($A243,[1]Establecimientos!$A$1:$E$175,3,FALSE),0)</f>
        <v>105321-CES. RURAL  TONGOY</v>
      </c>
      <c r="C243" s="68" t="str">
        <f>IFERROR(VLOOKUP($A243,[1]Establecimientos!$A$1:$E$175,4,FALSE),0)</f>
        <v>04102-COQUIMBO</v>
      </c>
      <c r="D243" s="69">
        <v>12</v>
      </c>
      <c r="E243" s="69">
        <v>0</v>
      </c>
    </row>
    <row r="244" spans="1:5" x14ac:dyDescent="0.25">
      <c r="A244" s="68" t="s">
        <v>227</v>
      </c>
      <c r="B244" s="68" t="str">
        <f>IFERROR(VLOOKUP($A244,[1]Establecimientos!$A$1:$E$175,3,FALSE),0)</f>
        <v>105322-CES. MARCOS MACUADA</v>
      </c>
      <c r="C244" s="68" t="str">
        <f>IFERROR(VLOOKUP($A244,[1]Establecimientos!$A$1:$E$175,4,FALSE),0)</f>
        <v>04301-OVALLE</v>
      </c>
      <c r="D244" s="69">
        <v>1</v>
      </c>
      <c r="E244" s="69">
        <v>0</v>
      </c>
    </row>
    <row r="245" spans="1:5" x14ac:dyDescent="0.25">
      <c r="A245" s="68" t="s">
        <v>227</v>
      </c>
      <c r="B245" s="68" t="str">
        <f>IFERROR(VLOOKUP($A245,[1]Establecimientos!$A$1:$E$175,3,FALSE),0)</f>
        <v>105322-CES. MARCOS MACUADA</v>
      </c>
      <c r="C245" s="68" t="str">
        <f>IFERROR(VLOOKUP($A245,[1]Establecimientos!$A$1:$E$175,4,FALSE),0)</f>
        <v>04301-OVALLE</v>
      </c>
      <c r="D245" s="69">
        <v>2</v>
      </c>
      <c r="E245" s="69">
        <v>0</v>
      </c>
    </row>
    <row r="246" spans="1:5" x14ac:dyDescent="0.25">
      <c r="A246" s="68" t="s">
        <v>227</v>
      </c>
      <c r="B246" s="68" t="str">
        <f>IFERROR(VLOOKUP($A246,[1]Establecimientos!$A$1:$E$175,3,FALSE),0)</f>
        <v>105322-CES. MARCOS MACUADA</v>
      </c>
      <c r="C246" s="68" t="str">
        <f>IFERROR(VLOOKUP($A246,[1]Establecimientos!$A$1:$E$175,4,FALSE),0)</f>
        <v>04301-OVALLE</v>
      </c>
      <c r="D246" s="69">
        <v>3</v>
      </c>
      <c r="E246" s="69">
        <v>2</v>
      </c>
    </row>
    <row r="247" spans="1:5" x14ac:dyDescent="0.25">
      <c r="A247" s="68" t="s">
        <v>227</v>
      </c>
      <c r="B247" s="68" t="str">
        <f>IFERROR(VLOOKUP($A247,[1]Establecimientos!$A$1:$E$175,3,FALSE),0)</f>
        <v>105322-CES. MARCOS MACUADA</v>
      </c>
      <c r="C247" s="68" t="str">
        <f>IFERROR(VLOOKUP($A247,[1]Establecimientos!$A$1:$E$175,4,FALSE),0)</f>
        <v>04301-OVALLE</v>
      </c>
      <c r="D247" s="69">
        <v>4</v>
      </c>
      <c r="E247" s="69">
        <v>0</v>
      </c>
    </row>
    <row r="248" spans="1:5" x14ac:dyDescent="0.25">
      <c r="A248" s="68" t="s">
        <v>227</v>
      </c>
      <c r="B248" s="68" t="str">
        <f>IFERROR(VLOOKUP($A248,[1]Establecimientos!$A$1:$E$175,3,FALSE),0)</f>
        <v>105322-CES. MARCOS MACUADA</v>
      </c>
      <c r="C248" s="68" t="str">
        <f>IFERROR(VLOOKUP($A248,[1]Establecimientos!$A$1:$E$175,4,FALSE),0)</f>
        <v>04301-OVALLE</v>
      </c>
      <c r="D248" s="69">
        <v>5</v>
      </c>
      <c r="E248" s="69">
        <v>0</v>
      </c>
    </row>
    <row r="249" spans="1:5" x14ac:dyDescent="0.25">
      <c r="A249" s="68" t="s">
        <v>227</v>
      </c>
      <c r="B249" s="68" t="str">
        <f>IFERROR(VLOOKUP($A249,[1]Establecimientos!$A$1:$E$175,3,FALSE),0)</f>
        <v>105322-CES. MARCOS MACUADA</v>
      </c>
      <c r="C249" s="68" t="str">
        <f>IFERROR(VLOOKUP($A249,[1]Establecimientos!$A$1:$E$175,4,FALSE),0)</f>
        <v>04301-OVALLE</v>
      </c>
      <c r="D249" s="69">
        <v>6</v>
      </c>
      <c r="E249" s="69">
        <v>1</v>
      </c>
    </row>
    <row r="250" spans="1:5" x14ac:dyDescent="0.25">
      <c r="A250" s="68" t="s">
        <v>227</v>
      </c>
      <c r="B250" s="68" t="str">
        <f>IFERROR(VLOOKUP($A250,[1]Establecimientos!$A$1:$E$175,3,FALSE),0)</f>
        <v>105322-CES. MARCOS MACUADA</v>
      </c>
      <c r="C250" s="68" t="str">
        <f>IFERROR(VLOOKUP($A250,[1]Establecimientos!$A$1:$E$175,4,FALSE),0)</f>
        <v>04301-OVALLE</v>
      </c>
      <c r="D250" s="69">
        <v>7</v>
      </c>
      <c r="E250" s="69">
        <v>0</v>
      </c>
    </row>
    <row r="251" spans="1:5" x14ac:dyDescent="0.25">
      <c r="A251" s="68" t="s">
        <v>227</v>
      </c>
      <c r="B251" s="68" t="str">
        <f>IFERROR(VLOOKUP($A251,[1]Establecimientos!$A$1:$E$175,3,FALSE),0)</f>
        <v>105322-CES. MARCOS MACUADA</v>
      </c>
      <c r="C251" s="68" t="str">
        <f>IFERROR(VLOOKUP($A251,[1]Establecimientos!$A$1:$E$175,4,FALSE),0)</f>
        <v>04301-OVALLE</v>
      </c>
      <c r="D251" s="69">
        <v>8</v>
      </c>
      <c r="E251" s="69">
        <v>1</v>
      </c>
    </row>
    <row r="252" spans="1:5" x14ac:dyDescent="0.25">
      <c r="A252" s="68" t="s">
        <v>227</v>
      </c>
      <c r="B252" s="68" t="str">
        <f>IFERROR(VLOOKUP($A252,[1]Establecimientos!$A$1:$E$175,3,FALSE),0)</f>
        <v>105322-CES. MARCOS MACUADA</v>
      </c>
      <c r="C252" s="68" t="str">
        <f>IFERROR(VLOOKUP($A252,[1]Establecimientos!$A$1:$E$175,4,FALSE),0)</f>
        <v>04301-OVALLE</v>
      </c>
      <c r="D252" s="69">
        <v>10</v>
      </c>
      <c r="E252" s="69">
        <v>1</v>
      </c>
    </row>
    <row r="253" spans="1:5" x14ac:dyDescent="0.25">
      <c r="A253" s="68" t="s">
        <v>227</v>
      </c>
      <c r="B253" s="68" t="str">
        <f>IFERROR(VLOOKUP($A253,[1]Establecimientos!$A$1:$E$175,3,FALSE),0)</f>
        <v>105322-CES. MARCOS MACUADA</v>
      </c>
      <c r="C253" s="68" t="str">
        <f>IFERROR(VLOOKUP($A253,[1]Establecimientos!$A$1:$E$175,4,FALSE),0)</f>
        <v>04301-OVALLE</v>
      </c>
      <c r="D253" s="69">
        <v>12</v>
      </c>
      <c r="E253" s="69">
        <v>1</v>
      </c>
    </row>
    <row r="254" spans="1:5" x14ac:dyDescent="0.25">
      <c r="A254" s="68" t="s">
        <v>198</v>
      </c>
      <c r="B254" s="68" t="str">
        <f>IFERROR(VLOOKUP($A254,[1]Establecimientos!$A$1:$E$175,3,FALSE),0)</f>
        <v>105323-CES. DR. SERGIO AGUILAR</v>
      </c>
      <c r="C254" s="68" t="str">
        <f>IFERROR(VLOOKUP($A254,[1]Establecimientos!$A$1:$E$175,4,FALSE),0)</f>
        <v>04102-COQUIMBO</v>
      </c>
      <c r="D254" s="69">
        <v>3</v>
      </c>
      <c r="E254" s="69">
        <v>2</v>
      </c>
    </row>
    <row r="255" spans="1:5" x14ac:dyDescent="0.25">
      <c r="A255" s="68" t="s">
        <v>198</v>
      </c>
      <c r="B255" s="68" t="str">
        <f>IFERROR(VLOOKUP($A255,[1]Establecimientos!$A$1:$E$175,3,FALSE),0)</f>
        <v>105323-CES. DR. SERGIO AGUILAR</v>
      </c>
      <c r="C255" s="68" t="str">
        <f>IFERROR(VLOOKUP($A255,[1]Establecimientos!$A$1:$E$175,4,FALSE),0)</f>
        <v>04102-COQUIMBO</v>
      </c>
      <c r="D255" s="69">
        <v>4</v>
      </c>
      <c r="E255" s="69">
        <v>1</v>
      </c>
    </row>
    <row r="256" spans="1:5" x14ac:dyDescent="0.25">
      <c r="A256" s="68" t="s">
        <v>198</v>
      </c>
      <c r="B256" s="68" t="str">
        <f>IFERROR(VLOOKUP($A256,[1]Establecimientos!$A$1:$E$175,3,FALSE),0)</f>
        <v>105323-CES. DR. SERGIO AGUILAR</v>
      </c>
      <c r="C256" s="68" t="str">
        <f>IFERROR(VLOOKUP($A256,[1]Establecimientos!$A$1:$E$175,4,FALSE),0)</f>
        <v>04102-COQUIMBO</v>
      </c>
      <c r="D256" s="69">
        <v>5</v>
      </c>
      <c r="E256" s="69">
        <v>1</v>
      </c>
    </row>
    <row r="257" spans="1:5" x14ac:dyDescent="0.25">
      <c r="A257" s="68" t="s">
        <v>198</v>
      </c>
      <c r="B257" s="68" t="str">
        <f>IFERROR(VLOOKUP($A257,[1]Establecimientos!$A$1:$E$175,3,FALSE),0)</f>
        <v>105323-CES. DR. SERGIO AGUILAR</v>
      </c>
      <c r="C257" s="68" t="str">
        <f>IFERROR(VLOOKUP($A257,[1]Establecimientos!$A$1:$E$175,4,FALSE),0)</f>
        <v>04102-COQUIMBO</v>
      </c>
      <c r="D257" s="69">
        <v>6</v>
      </c>
      <c r="E257" s="69">
        <v>1</v>
      </c>
    </row>
    <row r="258" spans="1:5" x14ac:dyDescent="0.25">
      <c r="A258" s="68" t="s">
        <v>198</v>
      </c>
      <c r="B258" s="68" t="str">
        <f>IFERROR(VLOOKUP($A258,[1]Establecimientos!$A$1:$E$175,3,FALSE),0)</f>
        <v>105323-CES. DR. SERGIO AGUILAR</v>
      </c>
      <c r="C258" s="68" t="str">
        <f>IFERROR(VLOOKUP($A258,[1]Establecimientos!$A$1:$E$175,4,FALSE),0)</f>
        <v>04102-COQUIMBO</v>
      </c>
      <c r="D258" s="69">
        <v>7</v>
      </c>
      <c r="E258" s="69">
        <v>1</v>
      </c>
    </row>
    <row r="259" spans="1:5" x14ac:dyDescent="0.25">
      <c r="A259" s="68" t="s">
        <v>198</v>
      </c>
      <c r="B259" s="68" t="str">
        <f>IFERROR(VLOOKUP($A259,[1]Establecimientos!$A$1:$E$175,3,FALSE),0)</f>
        <v>105323-CES. DR. SERGIO AGUILAR</v>
      </c>
      <c r="C259" s="68" t="str">
        <f>IFERROR(VLOOKUP($A259,[1]Establecimientos!$A$1:$E$175,4,FALSE),0)</f>
        <v>04102-COQUIMBO</v>
      </c>
      <c r="D259" s="69">
        <v>8</v>
      </c>
      <c r="E259" s="69">
        <v>1</v>
      </c>
    </row>
    <row r="260" spans="1:5" x14ac:dyDescent="0.25">
      <c r="A260" s="68" t="s">
        <v>198</v>
      </c>
      <c r="B260" s="68" t="str">
        <f>IFERROR(VLOOKUP($A260,[1]Establecimientos!$A$1:$E$175,3,FALSE),0)</f>
        <v>105323-CES. DR. SERGIO AGUILAR</v>
      </c>
      <c r="C260" s="68" t="str">
        <f>IFERROR(VLOOKUP($A260,[1]Establecimientos!$A$1:$E$175,4,FALSE),0)</f>
        <v>04102-COQUIMBO</v>
      </c>
      <c r="D260" s="69">
        <v>9</v>
      </c>
      <c r="E260" s="69">
        <v>1</v>
      </c>
    </row>
    <row r="261" spans="1:5" x14ac:dyDescent="0.25">
      <c r="A261" s="68" t="s">
        <v>198</v>
      </c>
      <c r="B261" s="68" t="str">
        <f>IFERROR(VLOOKUP($A261,[1]Establecimientos!$A$1:$E$175,3,FALSE),0)</f>
        <v>105323-CES. DR. SERGIO AGUILAR</v>
      </c>
      <c r="C261" s="68" t="str">
        <f>IFERROR(VLOOKUP($A261,[1]Establecimientos!$A$1:$E$175,4,FALSE),0)</f>
        <v>04102-COQUIMBO</v>
      </c>
      <c r="D261" s="69">
        <v>10</v>
      </c>
      <c r="E261" s="69">
        <v>1</v>
      </c>
    </row>
    <row r="262" spans="1:5" x14ac:dyDescent="0.25">
      <c r="A262" s="68" t="s">
        <v>198</v>
      </c>
      <c r="B262" s="68" t="str">
        <f>IFERROR(VLOOKUP($A262,[1]Establecimientos!$A$1:$E$175,3,FALSE),0)</f>
        <v>105323-CES. DR. SERGIO AGUILAR</v>
      </c>
      <c r="C262" s="68" t="str">
        <f>IFERROR(VLOOKUP($A262,[1]Establecimientos!$A$1:$E$175,4,FALSE),0)</f>
        <v>04102-COQUIMBO</v>
      </c>
      <c r="D262" s="69">
        <v>11</v>
      </c>
      <c r="E262" s="69">
        <v>1</v>
      </c>
    </row>
    <row r="263" spans="1:5" x14ac:dyDescent="0.25">
      <c r="A263" s="68" t="s">
        <v>198</v>
      </c>
      <c r="B263" s="68" t="str">
        <f>IFERROR(VLOOKUP($A263,[1]Establecimientos!$A$1:$E$175,3,FALSE),0)</f>
        <v>105323-CES. DR. SERGIO AGUILAR</v>
      </c>
      <c r="C263" s="68" t="str">
        <f>IFERROR(VLOOKUP($A263,[1]Establecimientos!$A$1:$E$175,4,FALSE),0)</f>
        <v>04102-COQUIMBO</v>
      </c>
      <c r="D263" s="69">
        <v>12</v>
      </c>
      <c r="E263" s="69">
        <v>1</v>
      </c>
    </row>
    <row r="264" spans="1:5" x14ac:dyDescent="0.25">
      <c r="A264" s="68" t="s">
        <v>199</v>
      </c>
      <c r="B264" s="68" t="str">
        <f>IFERROR(VLOOKUP($A264,[1]Establecimientos!$A$1:$E$175,3,FALSE),0)</f>
        <v>105324-CES. SOTAQUI</v>
      </c>
      <c r="C264" s="68" t="str">
        <f>IFERROR(VLOOKUP($A264,[1]Establecimientos!$A$1:$E$175,4,FALSE),0)</f>
        <v>04301-OVALLE</v>
      </c>
      <c r="D264" s="69">
        <v>1</v>
      </c>
      <c r="E264" s="69">
        <v>1</v>
      </c>
    </row>
    <row r="265" spans="1:5" x14ac:dyDescent="0.25">
      <c r="A265" s="68" t="s">
        <v>199</v>
      </c>
      <c r="B265" s="68" t="str">
        <f>IFERROR(VLOOKUP($A265,[1]Establecimientos!$A$1:$E$175,3,FALSE),0)</f>
        <v>105324-CES. SOTAQUI</v>
      </c>
      <c r="C265" s="68" t="str">
        <f>IFERROR(VLOOKUP($A265,[1]Establecimientos!$A$1:$E$175,4,FALSE),0)</f>
        <v>04301-OVALLE</v>
      </c>
      <c r="D265" s="69">
        <v>2</v>
      </c>
      <c r="E265" s="69">
        <v>1</v>
      </c>
    </row>
    <row r="266" spans="1:5" x14ac:dyDescent="0.25">
      <c r="A266" s="68" t="s">
        <v>199</v>
      </c>
      <c r="B266" s="68" t="str">
        <f>IFERROR(VLOOKUP($A266,[1]Establecimientos!$A$1:$E$175,3,FALSE),0)</f>
        <v>105324-CES. SOTAQUI</v>
      </c>
      <c r="C266" s="68" t="str">
        <f>IFERROR(VLOOKUP($A266,[1]Establecimientos!$A$1:$E$175,4,FALSE),0)</f>
        <v>04301-OVALLE</v>
      </c>
      <c r="D266" s="69">
        <v>3</v>
      </c>
      <c r="E266" s="69">
        <v>1</v>
      </c>
    </row>
    <row r="267" spans="1:5" x14ac:dyDescent="0.25">
      <c r="A267" s="68" t="s">
        <v>199</v>
      </c>
      <c r="B267" s="68" t="str">
        <f>IFERROR(VLOOKUP($A267,[1]Establecimientos!$A$1:$E$175,3,FALSE),0)</f>
        <v>105324-CES. SOTAQUI</v>
      </c>
      <c r="C267" s="68" t="str">
        <f>IFERROR(VLOOKUP($A267,[1]Establecimientos!$A$1:$E$175,4,FALSE),0)</f>
        <v>04301-OVALLE</v>
      </c>
      <c r="D267" s="69">
        <v>4</v>
      </c>
      <c r="E267" s="69">
        <v>1</v>
      </c>
    </row>
    <row r="268" spans="1:5" x14ac:dyDescent="0.25">
      <c r="A268" s="68" t="s">
        <v>199</v>
      </c>
      <c r="B268" s="68" t="str">
        <f>IFERROR(VLOOKUP($A268,[1]Establecimientos!$A$1:$E$175,3,FALSE),0)</f>
        <v>105324-CES. SOTAQUI</v>
      </c>
      <c r="C268" s="68" t="str">
        <f>IFERROR(VLOOKUP($A268,[1]Establecimientos!$A$1:$E$175,4,FALSE),0)</f>
        <v>04301-OVALLE</v>
      </c>
      <c r="D268" s="69">
        <v>5</v>
      </c>
      <c r="E268" s="69">
        <v>1</v>
      </c>
    </row>
    <row r="269" spans="1:5" x14ac:dyDescent="0.25">
      <c r="A269" s="68" t="s">
        <v>199</v>
      </c>
      <c r="B269" s="68" t="str">
        <f>IFERROR(VLOOKUP($A269,[1]Establecimientos!$A$1:$E$175,3,FALSE),0)</f>
        <v>105324-CES. SOTAQUI</v>
      </c>
      <c r="C269" s="68" t="str">
        <f>IFERROR(VLOOKUP($A269,[1]Establecimientos!$A$1:$E$175,4,FALSE),0)</f>
        <v>04301-OVALLE</v>
      </c>
      <c r="D269" s="69">
        <v>6</v>
      </c>
      <c r="E269" s="69">
        <v>1</v>
      </c>
    </row>
    <row r="270" spans="1:5" x14ac:dyDescent="0.25">
      <c r="A270" s="68" t="s">
        <v>199</v>
      </c>
      <c r="B270" s="68" t="str">
        <f>IFERROR(VLOOKUP($A270,[1]Establecimientos!$A$1:$E$175,3,FALSE),0)</f>
        <v>105324-CES. SOTAQUI</v>
      </c>
      <c r="C270" s="68" t="str">
        <f>IFERROR(VLOOKUP($A270,[1]Establecimientos!$A$1:$E$175,4,FALSE),0)</f>
        <v>04301-OVALLE</v>
      </c>
      <c r="D270" s="69">
        <v>7</v>
      </c>
      <c r="E270" s="69">
        <v>1</v>
      </c>
    </row>
    <row r="271" spans="1:5" x14ac:dyDescent="0.25">
      <c r="A271" s="68" t="s">
        <v>199</v>
      </c>
      <c r="B271" s="68" t="str">
        <f>IFERROR(VLOOKUP($A271,[1]Establecimientos!$A$1:$E$175,3,FALSE),0)</f>
        <v>105324-CES. SOTAQUI</v>
      </c>
      <c r="C271" s="68" t="str">
        <f>IFERROR(VLOOKUP($A271,[1]Establecimientos!$A$1:$E$175,4,FALSE),0)</f>
        <v>04301-OVALLE</v>
      </c>
      <c r="D271" s="69">
        <v>9</v>
      </c>
      <c r="E271" s="69">
        <v>1</v>
      </c>
    </row>
    <row r="272" spans="1:5" x14ac:dyDescent="0.25">
      <c r="A272" s="68" t="s">
        <v>199</v>
      </c>
      <c r="B272" s="68" t="str">
        <f>IFERROR(VLOOKUP($A272,[1]Establecimientos!$A$1:$E$175,3,FALSE),0)</f>
        <v>105324-CES. SOTAQUI</v>
      </c>
      <c r="C272" s="68" t="str">
        <f>IFERROR(VLOOKUP($A272,[1]Establecimientos!$A$1:$E$175,4,FALSE),0)</f>
        <v>04301-OVALLE</v>
      </c>
      <c r="D272" s="69">
        <v>10</v>
      </c>
      <c r="E272" s="69">
        <v>1</v>
      </c>
    </row>
    <row r="273" spans="1:5" x14ac:dyDescent="0.25">
      <c r="A273" s="68" t="s">
        <v>199</v>
      </c>
      <c r="B273" s="68" t="str">
        <f>IFERROR(VLOOKUP($A273,[1]Establecimientos!$A$1:$E$175,3,FALSE),0)</f>
        <v>105324-CES. SOTAQUI</v>
      </c>
      <c r="C273" s="68" t="str">
        <f>IFERROR(VLOOKUP($A273,[1]Establecimientos!$A$1:$E$175,4,FALSE),0)</f>
        <v>04301-OVALLE</v>
      </c>
      <c r="D273" s="69">
        <v>12</v>
      </c>
      <c r="E273" s="69">
        <v>1</v>
      </c>
    </row>
    <row r="274" spans="1:5" x14ac:dyDescent="0.25">
      <c r="A274" s="68" t="s">
        <v>200</v>
      </c>
      <c r="B274" s="68" t="str">
        <f>IFERROR(VLOOKUP($A274,[1]Establecimientos!$A$1:$E$175,3,FALSE),0)</f>
        <v>105325-CESFAM JUAN PABLO II</v>
      </c>
      <c r="C274" s="68" t="str">
        <f>IFERROR(VLOOKUP($A274,[1]Establecimientos!$A$1:$E$175,4,FALSE),0)</f>
        <v>04101-LA SERENA</v>
      </c>
      <c r="D274" s="69">
        <v>2</v>
      </c>
      <c r="E274" s="69">
        <v>1</v>
      </c>
    </row>
    <row r="275" spans="1:5" x14ac:dyDescent="0.25">
      <c r="A275" s="68" t="s">
        <v>200</v>
      </c>
      <c r="B275" s="68" t="str">
        <f>IFERROR(VLOOKUP($A275,[1]Establecimientos!$A$1:$E$175,3,FALSE),0)</f>
        <v>105325-CESFAM JUAN PABLO II</v>
      </c>
      <c r="C275" s="68" t="str">
        <f>IFERROR(VLOOKUP($A275,[1]Establecimientos!$A$1:$E$175,4,FALSE),0)</f>
        <v>04101-LA SERENA</v>
      </c>
      <c r="D275" s="69">
        <v>3</v>
      </c>
      <c r="E275" s="69">
        <v>1</v>
      </c>
    </row>
    <row r="276" spans="1:5" x14ac:dyDescent="0.25">
      <c r="A276" s="68" t="s">
        <v>200</v>
      </c>
      <c r="B276" s="68" t="str">
        <f>IFERROR(VLOOKUP($A276,[1]Establecimientos!$A$1:$E$175,3,FALSE),0)</f>
        <v>105325-CESFAM JUAN PABLO II</v>
      </c>
      <c r="C276" s="68" t="str">
        <f>IFERROR(VLOOKUP($A276,[1]Establecimientos!$A$1:$E$175,4,FALSE),0)</f>
        <v>04101-LA SERENA</v>
      </c>
      <c r="D276" s="69">
        <v>5</v>
      </c>
      <c r="E276" s="69">
        <v>1</v>
      </c>
    </row>
    <row r="277" spans="1:5" x14ac:dyDescent="0.25">
      <c r="A277" s="68" t="s">
        <v>200</v>
      </c>
      <c r="B277" s="68" t="str">
        <f>IFERROR(VLOOKUP($A277,[1]Establecimientos!$A$1:$E$175,3,FALSE),0)</f>
        <v>105325-CESFAM JUAN PABLO II</v>
      </c>
      <c r="C277" s="68" t="str">
        <f>IFERROR(VLOOKUP($A277,[1]Establecimientos!$A$1:$E$175,4,FALSE),0)</f>
        <v>04101-LA SERENA</v>
      </c>
      <c r="D277" s="69">
        <v>6</v>
      </c>
      <c r="E277" s="69">
        <v>1</v>
      </c>
    </row>
    <row r="278" spans="1:5" x14ac:dyDescent="0.25">
      <c r="A278" s="68" t="s">
        <v>200</v>
      </c>
      <c r="B278" s="68" t="str">
        <f>IFERROR(VLOOKUP($A278,[1]Establecimientos!$A$1:$E$175,3,FALSE),0)</f>
        <v>105325-CESFAM JUAN PABLO II</v>
      </c>
      <c r="C278" s="68" t="str">
        <f>IFERROR(VLOOKUP($A278,[1]Establecimientos!$A$1:$E$175,4,FALSE),0)</f>
        <v>04101-LA SERENA</v>
      </c>
      <c r="D278" s="69">
        <v>8</v>
      </c>
      <c r="E278" s="69">
        <v>1</v>
      </c>
    </row>
    <row r="279" spans="1:5" x14ac:dyDescent="0.25">
      <c r="A279" s="68" t="s">
        <v>200</v>
      </c>
      <c r="B279" s="68" t="str">
        <f>IFERROR(VLOOKUP($A279,[1]Establecimientos!$A$1:$E$175,3,FALSE),0)</f>
        <v>105325-CESFAM JUAN PABLO II</v>
      </c>
      <c r="C279" s="68" t="str">
        <f>IFERROR(VLOOKUP($A279,[1]Establecimientos!$A$1:$E$175,4,FALSE),0)</f>
        <v>04101-LA SERENA</v>
      </c>
      <c r="D279" s="69">
        <v>9</v>
      </c>
      <c r="E279" s="69">
        <v>1</v>
      </c>
    </row>
    <row r="280" spans="1:5" x14ac:dyDescent="0.25">
      <c r="A280" s="68" t="s">
        <v>200</v>
      </c>
      <c r="B280" s="68" t="str">
        <f>IFERROR(VLOOKUP($A280,[1]Establecimientos!$A$1:$E$175,3,FALSE),0)</f>
        <v>105325-CESFAM JUAN PABLO II</v>
      </c>
      <c r="C280" s="68" t="str">
        <f>IFERROR(VLOOKUP($A280,[1]Establecimientos!$A$1:$E$175,4,FALSE),0)</f>
        <v>04101-LA SERENA</v>
      </c>
      <c r="D280" s="69">
        <v>10</v>
      </c>
      <c r="E280" s="69">
        <v>1</v>
      </c>
    </row>
    <row r="281" spans="1:5" x14ac:dyDescent="0.25">
      <c r="A281" s="68" t="s">
        <v>200</v>
      </c>
      <c r="B281" s="68" t="str">
        <f>IFERROR(VLOOKUP($A281,[1]Establecimientos!$A$1:$E$175,3,FALSE),0)</f>
        <v>105325-CESFAM JUAN PABLO II</v>
      </c>
      <c r="C281" s="68" t="str">
        <f>IFERROR(VLOOKUP($A281,[1]Establecimientos!$A$1:$E$175,4,FALSE),0)</f>
        <v>04101-LA SERENA</v>
      </c>
      <c r="D281" s="69">
        <v>11</v>
      </c>
      <c r="E281" s="69">
        <v>1</v>
      </c>
    </row>
    <row r="282" spans="1:5" x14ac:dyDescent="0.25">
      <c r="A282" s="68" t="s">
        <v>200</v>
      </c>
      <c r="B282" s="68" t="str">
        <f>IFERROR(VLOOKUP($A282,[1]Establecimientos!$A$1:$E$175,3,FALSE),0)</f>
        <v>105325-CESFAM JUAN PABLO II</v>
      </c>
      <c r="C282" s="68" t="str">
        <f>IFERROR(VLOOKUP($A282,[1]Establecimientos!$A$1:$E$175,4,FALSE),0)</f>
        <v>04101-LA SERENA</v>
      </c>
      <c r="D282" s="69">
        <v>12</v>
      </c>
      <c r="E282" s="69">
        <v>1</v>
      </c>
    </row>
    <row r="283" spans="1:5" x14ac:dyDescent="0.25">
      <c r="A283" s="68" t="s">
        <v>201</v>
      </c>
      <c r="B283" s="68" t="str">
        <f>IFERROR(VLOOKUP($A283,[1]Establecimientos!$A$1:$E$175,3,FALSE),0)</f>
        <v>105326-CESFAM SAN RAFAEL</v>
      </c>
      <c r="C283" s="68" t="str">
        <f>IFERROR(VLOOKUP($A283,[1]Establecimientos!$A$1:$E$175,4,FALSE),0)</f>
        <v>04201-ILLAPEL</v>
      </c>
      <c r="D283" s="69">
        <v>2</v>
      </c>
      <c r="E283" s="69">
        <v>1</v>
      </c>
    </row>
    <row r="284" spans="1:5" x14ac:dyDescent="0.25">
      <c r="A284" s="68" t="s">
        <v>201</v>
      </c>
      <c r="B284" s="68" t="str">
        <f>IFERROR(VLOOKUP($A284,[1]Establecimientos!$A$1:$E$175,3,FALSE),0)</f>
        <v>105326-CESFAM SAN RAFAEL</v>
      </c>
      <c r="C284" s="68" t="str">
        <f>IFERROR(VLOOKUP($A284,[1]Establecimientos!$A$1:$E$175,4,FALSE),0)</f>
        <v>04201-ILLAPEL</v>
      </c>
      <c r="D284" s="69">
        <v>3</v>
      </c>
      <c r="E284" s="69">
        <v>2</v>
      </c>
    </row>
    <row r="285" spans="1:5" x14ac:dyDescent="0.25">
      <c r="A285" s="68" t="s">
        <v>201</v>
      </c>
      <c r="B285" s="68" t="str">
        <f>IFERROR(VLOOKUP($A285,[1]Establecimientos!$A$1:$E$175,3,FALSE),0)</f>
        <v>105326-CESFAM SAN RAFAEL</v>
      </c>
      <c r="C285" s="68" t="str">
        <f>IFERROR(VLOOKUP($A285,[1]Establecimientos!$A$1:$E$175,4,FALSE),0)</f>
        <v>04201-ILLAPEL</v>
      </c>
      <c r="D285" s="69">
        <v>4</v>
      </c>
      <c r="E285" s="69">
        <v>1</v>
      </c>
    </row>
    <row r="286" spans="1:5" x14ac:dyDescent="0.25">
      <c r="A286" s="68" t="s">
        <v>201</v>
      </c>
      <c r="B286" s="68" t="str">
        <f>IFERROR(VLOOKUP($A286,[1]Establecimientos!$A$1:$E$175,3,FALSE),0)</f>
        <v>105326-CESFAM SAN RAFAEL</v>
      </c>
      <c r="C286" s="68" t="str">
        <f>IFERROR(VLOOKUP($A286,[1]Establecimientos!$A$1:$E$175,4,FALSE),0)</f>
        <v>04201-ILLAPEL</v>
      </c>
      <c r="D286" s="69">
        <v>7</v>
      </c>
      <c r="E286" s="69">
        <v>1</v>
      </c>
    </row>
    <row r="287" spans="1:5" x14ac:dyDescent="0.25">
      <c r="A287" s="68" t="s">
        <v>201</v>
      </c>
      <c r="B287" s="68" t="str">
        <f>IFERROR(VLOOKUP($A287,[1]Establecimientos!$A$1:$E$175,3,FALSE),0)</f>
        <v>105326-CESFAM SAN RAFAEL</v>
      </c>
      <c r="C287" s="68" t="str">
        <f>IFERROR(VLOOKUP($A287,[1]Establecimientos!$A$1:$E$175,4,FALSE),0)</f>
        <v>04201-ILLAPEL</v>
      </c>
      <c r="D287" s="69">
        <v>8</v>
      </c>
      <c r="E287" s="69">
        <v>1</v>
      </c>
    </row>
    <row r="288" spans="1:5" x14ac:dyDescent="0.25">
      <c r="A288" s="68" t="s">
        <v>201</v>
      </c>
      <c r="B288" s="68" t="str">
        <f>IFERROR(VLOOKUP($A288,[1]Establecimientos!$A$1:$E$175,3,FALSE),0)</f>
        <v>105326-CESFAM SAN RAFAEL</v>
      </c>
      <c r="C288" s="68" t="str">
        <f>IFERROR(VLOOKUP($A288,[1]Establecimientos!$A$1:$E$175,4,FALSE),0)</f>
        <v>04201-ILLAPEL</v>
      </c>
      <c r="D288" s="69">
        <v>9</v>
      </c>
      <c r="E288" s="69">
        <v>1</v>
      </c>
    </row>
    <row r="289" spans="1:5" x14ac:dyDescent="0.25">
      <c r="A289" s="68" t="s">
        <v>201</v>
      </c>
      <c r="B289" s="68" t="str">
        <f>IFERROR(VLOOKUP($A289,[1]Establecimientos!$A$1:$E$175,3,FALSE),0)</f>
        <v>105326-CESFAM SAN RAFAEL</v>
      </c>
      <c r="C289" s="68" t="str">
        <f>IFERROR(VLOOKUP($A289,[1]Establecimientos!$A$1:$E$175,4,FALSE),0)</f>
        <v>04201-ILLAPEL</v>
      </c>
      <c r="D289" s="69">
        <v>10</v>
      </c>
      <c r="E289" s="69">
        <v>1</v>
      </c>
    </row>
    <row r="290" spans="1:5" x14ac:dyDescent="0.25">
      <c r="A290" s="68" t="s">
        <v>201</v>
      </c>
      <c r="B290" s="68" t="str">
        <f>IFERROR(VLOOKUP($A290,[1]Establecimientos!$A$1:$E$175,3,FALSE),0)</f>
        <v>105326-CESFAM SAN RAFAEL</v>
      </c>
      <c r="C290" s="68" t="str">
        <f>IFERROR(VLOOKUP($A290,[1]Establecimientos!$A$1:$E$175,4,FALSE),0)</f>
        <v>04201-ILLAPEL</v>
      </c>
      <c r="D290" s="69">
        <v>11</v>
      </c>
      <c r="E290" s="69">
        <v>0</v>
      </c>
    </row>
    <row r="291" spans="1:5" x14ac:dyDescent="0.25">
      <c r="A291" s="68" t="s">
        <v>201</v>
      </c>
      <c r="B291" s="68" t="str">
        <f>IFERROR(VLOOKUP($A291,[1]Establecimientos!$A$1:$E$175,3,FALSE),0)</f>
        <v>105326-CESFAM SAN RAFAEL</v>
      </c>
      <c r="C291" s="68" t="str">
        <f>IFERROR(VLOOKUP($A291,[1]Establecimientos!$A$1:$E$175,4,FALSE),0)</f>
        <v>04201-ILLAPEL</v>
      </c>
      <c r="D291" s="69">
        <v>12</v>
      </c>
      <c r="E291" s="69">
        <v>1</v>
      </c>
    </row>
    <row r="292" spans="1:5" x14ac:dyDescent="0.25">
      <c r="A292" s="68" t="s">
        <v>202</v>
      </c>
      <c r="B292" s="68" t="str">
        <f>IFERROR(VLOOKUP($A292,[1]Establecimientos!$A$1:$E$175,3,FALSE),0)</f>
        <v xml:space="preserve">105400-P.S.R. ALGARROBITO            </v>
      </c>
      <c r="C292" s="68" t="str">
        <f>IFERROR(VLOOKUP($A292,[1]Establecimientos!$A$1:$E$175,4,FALSE),0)</f>
        <v>04101-LA SERENA</v>
      </c>
      <c r="D292" s="69">
        <v>1</v>
      </c>
      <c r="E292" s="69">
        <v>1</v>
      </c>
    </row>
    <row r="293" spans="1:5" x14ac:dyDescent="0.25">
      <c r="A293" s="68" t="s">
        <v>202</v>
      </c>
      <c r="B293" s="68" t="str">
        <f>IFERROR(VLOOKUP($A293,[1]Establecimientos!$A$1:$E$175,3,FALSE),0)</f>
        <v xml:space="preserve">105400-P.S.R. ALGARROBITO            </v>
      </c>
      <c r="C293" s="68" t="str">
        <f>IFERROR(VLOOKUP($A293,[1]Establecimientos!$A$1:$E$175,4,FALSE),0)</f>
        <v>04101-LA SERENA</v>
      </c>
      <c r="D293" s="69">
        <v>2</v>
      </c>
      <c r="E293" s="69">
        <v>0</v>
      </c>
    </row>
    <row r="294" spans="1:5" x14ac:dyDescent="0.25">
      <c r="A294" s="68" t="s">
        <v>202</v>
      </c>
      <c r="B294" s="68" t="str">
        <f>IFERROR(VLOOKUP($A294,[1]Establecimientos!$A$1:$E$175,3,FALSE),0)</f>
        <v xml:space="preserve">105400-P.S.R. ALGARROBITO            </v>
      </c>
      <c r="C294" s="68" t="str">
        <f>IFERROR(VLOOKUP($A294,[1]Establecimientos!$A$1:$E$175,4,FALSE),0)</f>
        <v>04101-LA SERENA</v>
      </c>
      <c r="D294" s="69">
        <v>3</v>
      </c>
      <c r="E294" s="69">
        <v>1</v>
      </c>
    </row>
    <row r="295" spans="1:5" x14ac:dyDescent="0.25">
      <c r="A295" s="68" t="s">
        <v>202</v>
      </c>
      <c r="B295" s="68" t="str">
        <f>IFERROR(VLOOKUP($A295,[1]Establecimientos!$A$1:$E$175,3,FALSE),0)</f>
        <v xml:space="preserve">105400-P.S.R. ALGARROBITO            </v>
      </c>
      <c r="C295" s="68" t="str">
        <f>IFERROR(VLOOKUP($A295,[1]Establecimientos!$A$1:$E$175,4,FALSE),0)</f>
        <v>04101-LA SERENA</v>
      </c>
      <c r="D295" s="69">
        <v>4</v>
      </c>
      <c r="E295" s="69">
        <v>1</v>
      </c>
    </row>
    <row r="296" spans="1:5" x14ac:dyDescent="0.25">
      <c r="A296" s="68" t="s">
        <v>202</v>
      </c>
      <c r="B296" s="68" t="str">
        <f>IFERROR(VLOOKUP($A296,[1]Establecimientos!$A$1:$E$175,3,FALSE),0)</f>
        <v xml:space="preserve">105400-P.S.R. ALGARROBITO            </v>
      </c>
      <c r="C296" s="68" t="str">
        <f>IFERROR(VLOOKUP($A296,[1]Establecimientos!$A$1:$E$175,4,FALSE),0)</f>
        <v>04101-LA SERENA</v>
      </c>
      <c r="D296" s="69">
        <v>5</v>
      </c>
      <c r="E296" s="69">
        <v>1</v>
      </c>
    </row>
    <row r="297" spans="1:5" x14ac:dyDescent="0.25">
      <c r="A297" s="68" t="s">
        <v>202</v>
      </c>
      <c r="B297" s="68" t="str">
        <f>IFERROR(VLOOKUP($A297,[1]Establecimientos!$A$1:$E$175,3,FALSE),0)</f>
        <v xml:space="preserve">105400-P.S.R. ALGARROBITO            </v>
      </c>
      <c r="C297" s="68" t="str">
        <f>IFERROR(VLOOKUP($A297,[1]Establecimientos!$A$1:$E$175,4,FALSE),0)</f>
        <v>04101-LA SERENA</v>
      </c>
      <c r="D297" s="69">
        <v>6</v>
      </c>
      <c r="E297" s="69">
        <v>1</v>
      </c>
    </row>
    <row r="298" spans="1:5" x14ac:dyDescent="0.25">
      <c r="A298" s="68" t="s">
        <v>202</v>
      </c>
      <c r="B298" s="68" t="str">
        <f>IFERROR(VLOOKUP($A298,[1]Establecimientos!$A$1:$E$175,3,FALSE),0)</f>
        <v xml:space="preserve">105400-P.S.R. ALGARROBITO            </v>
      </c>
      <c r="C298" s="68" t="str">
        <f>IFERROR(VLOOKUP($A298,[1]Establecimientos!$A$1:$E$175,4,FALSE),0)</f>
        <v>04101-LA SERENA</v>
      </c>
      <c r="D298" s="69">
        <v>7</v>
      </c>
      <c r="E298" s="69">
        <v>1</v>
      </c>
    </row>
    <row r="299" spans="1:5" x14ac:dyDescent="0.25">
      <c r="A299" s="68" t="s">
        <v>202</v>
      </c>
      <c r="B299" s="68" t="str">
        <f>IFERROR(VLOOKUP($A299,[1]Establecimientos!$A$1:$E$175,3,FALSE),0)</f>
        <v xml:space="preserve">105400-P.S.R. ALGARROBITO            </v>
      </c>
      <c r="C299" s="68" t="str">
        <f>IFERROR(VLOOKUP($A299,[1]Establecimientos!$A$1:$E$175,4,FALSE),0)</f>
        <v>04101-LA SERENA</v>
      </c>
      <c r="D299" s="69">
        <v>8</v>
      </c>
      <c r="E299" s="69">
        <v>1</v>
      </c>
    </row>
    <row r="300" spans="1:5" x14ac:dyDescent="0.25">
      <c r="A300" s="68" t="s">
        <v>202</v>
      </c>
      <c r="B300" s="68" t="str">
        <f>IFERROR(VLOOKUP($A300,[1]Establecimientos!$A$1:$E$175,3,FALSE),0)</f>
        <v xml:space="preserve">105400-P.S.R. ALGARROBITO            </v>
      </c>
      <c r="C300" s="68" t="str">
        <f>IFERROR(VLOOKUP($A300,[1]Establecimientos!$A$1:$E$175,4,FALSE),0)</f>
        <v>04101-LA SERENA</v>
      </c>
      <c r="D300" s="69">
        <v>9</v>
      </c>
      <c r="E300" s="69">
        <v>1</v>
      </c>
    </row>
    <row r="301" spans="1:5" x14ac:dyDescent="0.25">
      <c r="A301" s="68" t="s">
        <v>202</v>
      </c>
      <c r="B301" s="68" t="str">
        <f>IFERROR(VLOOKUP($A301,[1]Establecimientos!$A$1:$E$175,3,FALSE),0)</f>
        <v xml:space="preserve">105400-P.S.R. ALGARROBITO            </v>
      </c>
      <c r="C301" s="68" t="str">
        <f>IFERROR(VLOOKUP($A301,[1]Establecimientos!$A$1:$E$175,4,FALSE),0)</f>
        <v>04101-LA SERENA</v>
      </c>
      <c r="D301" s="69">
        <v>11</v>
      </c>
      <c r="E301" s="69">
        <v>0</v>
      </c>
    </row>
    <row r="302" spans="1:5" x14ac:dyDescent="0.25">
      <c r="A302" s="68" t="s">
        <v>252</v>
      </c>
      <c r="B302" s="68" t="str">
        <f>IFERROR(VLOOKUP($A302,[1]Establecimientos!$A$1:$E$175,3,FALSE),0)</f>
        <v>105401-P.S.R. LAS ROJAS</v>
      </c>
      <c r="C302" s="68" t="str">
        <f>IFERROR(VLOOKUP($A302,[1]Establecimientos!$A$1:$E$175,4,FALSE),0)</f>
        <v>04101-LA SERENA</v>
      </c>
      <c r="D302" s="69">
        <v>7</v>
      </c>
      <c r="E302" s="69">
        <v>1</v>
      </c>
    </row>
    <row r="303" spans="1:5" x14ac:dyDescent="0.25">
      <c r="A303" s="68" t="s">
        <v>252</v>
      </c>
      <c r="B303" s="68" t="str">
        <f>IFERROR(VLOOKUP($A303,[1]Establecimientos!$A$1:$E$175,3,FALSE),0)</f>
        <v>105401-P.S.R. LAS ROJAS</v>
      </c>
      <c r="C303" s="68" t="str">
        <f>IFERROR(VLOOKUP($A303,[1]Establecimientos!$A$1:$E$175,4,FALSE),0)</f>
        <v>04101-LA SERENA</v>
      </c>
      <c r="D303" s="69">
        <v>10</v>
      </c>
      <c r="E303" s="69">
        <v>1</v>
      </c>
    </row>
    <row r="304" spans="1:5" x14ac:dyDescent="0.25">
      <c r="A304" s="68" t="s">
        <v>252</v>
      </c>
      <c r="B304" s="68" t="str">
        <f>IFERROR(VLOOKUP($A304,[1]Establecimientos!$A$1:$E$175,3,FALSE),0)</f>
        <v>105401-P.S.R. LAS ROJAS</v>
      </c>
      <c r="C304" s="68" t="str">
        <f>IFERROR(VLOOKUP($A304,[1]Establecimientos!$A$1:$E$175,4,FALSE),0)</f>
        <v>04101-LA SERENA</v>
      </c>
      <c r="D304" s="69">
        <v>11</v>
      </c>
      <c r="E304" s="69">
        <v>1</v>
      </c>
    </row>
    <row r="305" spans="1:5" x14ac:dyDescent="0.25">
      <c r="A305" s="68" t="s">
        <v>252</v>
      </c>
      <c r="B305" s="68" t="str">
        <f>IFERROR(VLOOKUP($A305,[1]Establecimientos!$A$1:$E$175,3,FALSE),0)</f>
        <v>105401-P.S.R. LAS ROJAS</v>
      </c>
      <c r="C305" s="68" t="str">
        <f>IFERROR(VLOOKUP($A305,[1]Establecimientos!$A$1:$E$175,4,FALSE),0)</f>
        <v>04101-LA SERENA</v>
      </c>
      <c r="D305" s="69">
        <v>12</v>
      </c>
      <c r="E305" s="69">
        <v>1</v>
      </c>
    </row>
    <row r="306" spans="1:5" x14ac:dyDescent="0.25">
      <c r="A306" s="68" t="s">
        <v>260</v>
      </c>
      <c r="B306" s="68" t="str">
        <f>IFERROR(VLOOKUP($A306,[1]Establecimientos!$A$1:$E$175,3,FALSE),0)</f>
        <v>105402-P.S.R. EL ROMERO</v>
      </c>
      <c r="C306" s="68" t="str">
        <f>IFERROR(VLOOKUP($A306,[1]Establecimientos!$A$1:$E$175,4,FALSE),0)</f>
        <v>04101-LA SERENA</v>
      </c>
      <c r="D306" s="69">
        <v>11</v>
      </c>
      <c r="E306" s="69">
        <v>1</v>
      </c>
    </row>
    <row r="307" spans="1:5" x14ac:dyDescent="0.25">
      <c r="A307" s="68" t="s">
        <v>260</v>
      </c>
      <c r="B307" s="68" t="str">
        <f>IFERROR(VLOOKUP($A307,[1]Establecimientos!$A$1:$E$175,3,FALSE),0)</f>
        <v>105402-P.S.R. EL ROMERO</v>
      </c>
      <c r="C307" s="68" t="str">
        <f>IFERROR(VLOOKUP($A307,[1]Establecimientos!$A$1:$E$175,4,FALSE),0)</f>
        <v>04101-LA SERENA</v>
      </c>
      <c r="D307" s="69">
        <v>12</v>
      </c>
      <c r="E307" s="69">
        <v>1</v>
      </c>
    </row>
    <row r="308" spans="1:5" x14ac:dyDescent="0.25">
      <c r="A308" s="68" t="s">
        <v>262</v>
      </c>
      <c r="B308" s="68" t="str">
        <f>IFERROR(VLOOKUP($A308,[1]Establecimientos!$A$1:$E$175,3,FALSE),0)</f>
        <v>105433-P.S.R. SAN LORENZO</v>
      </c>
      <c r="C308" s="68" t="str">
        <f>IFERROR(VLOOKUP($A308,[1]Establecimientos!$A$1:$E$175,4,FALSE),0)</f>
        <v>04302-COMBARBALÁ</v>
      </c>
      <c r="D308" s="69">
        <v>12</v>
      </c>
      <c r="E308" s="69">
        <v>1</v>
      </c>
    </row>
    <row r="309" spans="1:5" x14ac:dyDescent="0.25">
      <c r="A309" s="68" t="s">
        <v>261</v>
      </c>
      <c r="B309" s="68" t="str">
        <f>IFERROR(VLOOKUP($A309,[1]Establecimientos!$A$1:$E$175,3,FALSE),0)</f>
        <v>105437-P.S.R. CHALINGA</v>
      </c>
      <c r="C309" s="68" t="str">
        <f>IFERROR(VLOOKUP($A309,[1]Establecimientos!$A$1:$E$175,4,FALSE),0)</f>
        <v>04301-OVALLE</v>
      </c>
      <c r="D309" s="69">
        <v>11</v>
      </c>
      <c r="E309" s="69">
        <v>1</v>
      </c>
    </row>
    <row r="310" spans="1:5" x14ac:dyDescent="0.25">
      <c r="A310" s="68" t="s">
        <v>203</v>
      </c>
      <c r="B310" s="68" t="str">
        <f>IFERROR(VLOOKUP($A310,[1]Establecimientos!$A$1:$E$175,3,FALSE),0)</f>
        <v>105444-P.S.R. HUINTIL</v>
      </c>
      <c r="C310" s="68" t="str">
        <f>IFERROR(VLOOKUP($A310,[1]Establecimientos!$A$1:$E$175,4,FALSE),0)</f>
        <v>04201-ILLAPEL</v>
      </c>
      <c r="D310" s="69">
        <v>3</v>
      </c>
      <c r="E310" s="69">
        <v>1</v>
      </c>
    </row>
    <row r="311" spans="1:5" x14ac:dyDescent="0.25">
      <c r="A311" s="68" t="s">
        <v>203</v>
      </c>
      <c r="B311" s="68" t="str">
        <f>IFERROR(VLOOKUP($A311,[1]Establecimientos!$A$1:$E$175,3,FALSE),0)</f>
        <v>105444-P.S.R. HUINTIL</v>
      </c>
      <c r="C311" s="68" t="str">
        <f>IFERROR(VLOOKUP($A311,[1]Establecimientos!$A$1:$E$175,4,FALSE),0)</f>
        <v>04201-ILLAPEL</v>
      </c>
      <c r="D311" s="69">
        <v>4</v>
      </c>
      <c r="E311" s="69">
        <v>1</v>
      </c>
    </row>
    <row r="312" spans="1:5" x14ac:dyDescent="0.25">
      <c r="A312" s="68" t="s">
        <v>203</v>
      </c>
      <c r="B312" s="68" t="str">
        <f>IFERROR(VLOOKUP($A312,[1]Establecimientos!$A$1:$E$175,3,FALSE),0)</f>
        <v>105444-P.S.R. HUINTIL</v>
      </c>
      <c r="C312" s="68" t="str">
        <f>IFERROR(VLOOKUP($A312,[1]Establecimientos!$A$1:$E$175,4,FALSE),0)</f>
        <v>04201-ILLAPEL</v>
      </c>
      <c r="D312" s="69">
        <v>5</v>
      </c>
      <c r="E312" s="69">
        <v>1</v>
      </c>
    </row>
    <row r="313" spans="1:5" x14ac:dyDescent="0.25">
      <c r="A313" s="68" t="s">
        <v>203</v>
      </c>
      <c r="B313" s="68" t="str">
        <f>IFERROR(VLOOKUP($A313,[1]Establecimientos!$A$1:$E$175,3,FALSE),0)</f>
        <v>105444-P.S.R. HUINTIL</v>
      </c>
      <c r="C313" s="68" t="str">
        <f>IFERROR(VLOOKUP($A313,[1]Establecimientos!$A$1:$E$175,4,FALSE),0)</f>
        <v>04201-ILLAPEL</v>
      </c>
      <c r="D313" s="69">
        <v>6</v>
      </c>
      <c r="E313" s="69">
        <v>1</v>
      </c>
    </row>
    <row r="314" spans="1:5" x14ac:dyDescent="0.25">
      <c r="A314" s="68" t="s">
        <v>203</v>
      </c>
      <c r="B314" s="68" t="str">
        <f>IFERROR(VLOOKUP($A314,[1]Establecimientos!$A$1:$E$175,3,FALSE),0)</f>
        <v>105444-P.S.R. HUINTIL</v>
      </c>
      <c r="C314" s="68" t="str">
        <f>IFERROR(VLOOKUP($A314,[1]Establecimientos!$A$1:$E$175,4,FALSE),0)</f>
        <v>04201-ILLAPEL</v>
      </c>
      <c r="D314" s="69">
        <v>7</v>
      </c>
      <c r="E314" s="69">
        <v>1</v>
      </c>
    </row>
    <row r="315" spans="1:5" x14ac:dyDescent="0.25">
      <c r="A315" s="68" t="s">
        <v>203</v>
      </c>
      <c r="B315" s="68" t="str">
        <f>IFERROR(VLOOKUP($A315,[1]Establecimientos!$A$1:$E$175,3,FALSE),0)</f>
        <v>105444-P.S.R. HUINTIL</v>
      </c>
      <c r="C315" s="68" t="str">
        <f>IFERROR(VLOOKUP($A315,[1]Establecimientos!$A$1:$E$175,4,FALSE),0)</f>
        <v>04201-ILLAPEL</v>
      </c>
      <c r="D315" s="69">
        <v>8</v>
      </c>
      <c r="E315" s="69">
        <v>1</v>
      </c>
    </row>
    <row r="316" spans="1:5" x14ac:dyDescent="0.25">
      <c r="A316" s="68" t="s">
        <v>203</v>
      </c>
      <c r="B316" s="68" t="str">
        <f>IFERROR(VLOOKUP($A316,[1]Establecimientos!$A$1:$E$175,3,FALSE),0)</f>
        <v>105444-P.S.R. HUINTIL</v>
      </c>
      <c r="C316" s="68" t="str">
        <f>IFERROR(VLOOKUP($A316,[1]Establecimientos!$A$1:$E$175,4,FALSE),0)</f>
        <v>04201-ILLAPEL</v>
      </c>
      <c r="D316" s="69">
        <v>9</v>
      </c>
      <c r="E316" s="69">
        <v>1</v>
      </c>
    </row>
    <row r="317" spans="1:5" x14ac:dyDescent="0.25">
      <c r="A317" s="68" t="s">
        <v>203</v>
      </c>
      <c r="B317" s="68" t="str">
        <f>IFERROR(VLOOKUP($A317,[1]Establecimientos!$A$1:$E$175,3,FALSE),0)</f>
        <v>105444-P.S.R. HUINTIL</v>
      </c>
      <c r="C317" s="68" t="str">
        <f>IFERROR(VLOOKUP($A317,[1]Establecimientos!$A$1:$E$175,4,FALSE),0)</f>
        <v>04201-ILLAPEL</v>
      </c>
      <c r="D317" s="69">
        <v>12</v>
      </c>
      <c r="E317" s="69">
        <v>2</v>
      </c>
    </row>
    <row r="318" spans="1:5" x14ac:dyDescent="0.25">
      <c r="A318" s="68" t="s">
        <v>257</v>
      </c>
      <c r="B318" s="68" t="str">
        <f>IFERROR(VLOOKUP($A318,[1]Establecimientos!$A$1:$E$175,3,FALSE),0)</f>
        <v xml:space="preserve">105452-P.S.R. CUNCUMEN                 </v>
      </c>
      <c r="C318" s="68" t="str">
        <f>IFERROR(VLOOKUP($A318,[1]Establecimientos!$A$1:$E$175,4,FALSE),0)</f>
        <v>04204-SALAMANCA</v>
      </c>
      <c r="D318" s="69">
        <v>10</v>
      </c>
      <c r="E318" s="69">
        <v>0</v>
      </c>
    </row>
    <row r="319" spans="1:5" x14ac:dyDescent="0.25">
      <c r="A319" s="68" t="s">
        <v>216</v>
      </c>
      <c r="B319" s="68" t="str">
        <f>IFERROR(VLOOKUP($A319,[1]Establecimientos!$A$1:$E$175,3,FALSE),0)</f>
        <v>105454-P.S.R. CUNLAGUA</v>
      </c>
      <c r="C319" s="68" t="str">
        <f>IFERROR(VLOOKUP($A319,[1]Establecimientos!$A$1:$E$175,4,FALSE),0)</f>
        <v>04204-SALAMANCA</v>
      </c>
      <c r="D319" s="69">
        <v>1</v>
      </c>
      <c r="E319" s="69">
        <v>0</v>
      </c>
    </row>
    <row r="320" spans="1:5" x14ac:dyDescent="0.25">
      <c r="A320" s="68" t="s">
        <v>216</v>
      </c>
      <c r="B320" s="68" t="str">
        <f>IFERROR(VLOOKUP($A320,[1]Establecimientos!$A$1:$E$175,3,FALSE),0)</f>
        <v>105454-P.S.R. CUNLAGUA</v>
      </c>
      <c r="C320" s="68" t="str">
        <f>IFERROR(VLOOKUP($A320,[1]Establecimientos!$A$1:$E$175,4,FALSE),0)</f>
        <v>04204-SALAMANCA</v>
      </c>
      <c r="D320" s="69">
        <v>2</v>
      </c>
      <c r="E320" s="69">
        <v>0</v>
      </c>
    </row>
    <row r="321" spans="1:5" x14ac:dyDescent="0.25">
      <c r="A321" s="68" t="s">
        <v>216</v>
      </c>
      <c r="B321" s="68" t="str">
        <f>IFERROR(VLOOKUP($A321,[1]Establecimientos!$A$1:$E$175,3,FALSE),0)</f>
        <v>105454-P.S.R. CUNLAGUA</v>
      </c>
      <c r="C321" s="68" t="str">
        <f>IFERROR(VLOOKUP($A321,[1]Establecimientos!$A$1:$E$175,4,FALSE),0)</f>
        <v>04204-SALAMANCA</v>
      </c>
      <c r="D321" s="69">
        <v>3</v>
      </c>
      <c r="E321" s="69">
        <v>0</v>
      </c>
    </row>
    <row r="322" spans="1:5" x14ac:dyDescent="0.25">
      <c r="A322" s="68" t="s">
        <v>216</v>
      </c>
      <c r="B322" s="68" t="str">
        <f>IFERROR(VLOOKUP($A322,[1]Establecimientos!$A$1:$E$175,3,FALSE),0)</f>
        <v>105454-P.S.R. CUNLAGUA</v>
      </c>
      <c r="C322" s="68" t="str">
        <f>IFERROR(VLOOKUP($A322,[1]Establecimientos!$A$1:$E$175,4,FALSE),0)</f>
        <v>04204-SALAMANCA</v>
      </c>
      <c r="D322" s="69">
        <v>6</v>
      </c>
      <c r="E322" s="69">
        <v>1</v>
      </c>
    </row>
    <row r="323" spans="1:5" x14ac:dyDescent="0.25">
      <c r="A323" s="68" t="s">
        <v>216</v>
      </c>
      <c r="B323" s="68" t="str">
        <f>IFERROR(VLOOKUP($A323,[1]Establecimientos!$A$1:$E$175,3,FALSE),0)</f>
        <v>105454-P.S.R. CUNLAGUA</v>
      </c>
      <c r="C323" s="68" t="str">
        <f>IFERROR(VLOOKUP($A323,[1]Establecimientos!$A$1:$E$175,4,FALSE),0)</f>
        <v>04204-SALAMANCA</v>
      </c>
      <c r="D323" s="69">
        <v>9</v>
      </c>
      <c r="E323" s="69">
        <v>2</v>
      </c>
    </row>
    <row r="324" spans="1:5" x14ac:dyDescent="0.25">
      <c r="A324" s="68" t="s">
        <v>216</v>
      </c>
      <c r="B324" s="68" t="str">
        <f>IFERROR(VLOOKUP($A324,[1]Establecimientos!$A$1:$E$175,3,FALSE),0)</f>
        <v>105454-P.S.R. CUNLAGUA</v>
      </c>
      <c r="C324" s="68" t="str">
        <f>IFERROR(VLOOKUP($A324,[1]Establecimientos!$A$1:$E$175,4,FALSE),0)</f>
        <v>04204-SALAMANCA</v>
      </c>
      <c r="D324" s="69">
        <v>11</v>
      </c>
      <c r="E324" s="69">
        <v>1</v>
      </c>
    </row>
    <row r="325" spans="1:5" x14ac:dyDescent="0.25">
      <c r="A325" s="68" t="s">
        <v>233</v>
      </c>
      <c r="B325" s="68" t="str">
        <f>IFERROR(VLOOKUP($A325,[1]Establecimientos!$A$1:$E$175,3,FALSE),0)</f>
        <v>105455-P.S.R. CHILLEPIN</v>
      </c>
      <c r="C325" s="68" t="str">
        <f>IFERROR(VLOOKUP($A325,[1]Establecimientos!$A$1:$E$175,4,FALSE),0)</f>
        <v>04204-SALAMANCA</v>
      </c>
      <c r="D325" s="69">
        <v>4</v>
      </c>
      <c r="E325" s="69">
        <v>1</v>
      </c>
    </row>
    <row r="326" spans="1:5" x14ac:dyDescent="0.25">
      <c r="A326" s="68" t="s">
        <v>233</v>
      </c>
      <c r="B326" s="68" t="str">
        <f>IFERROR(VLOOKUP($A326,[1]Establecimientos!$A$1:$E$175,3,FALSE),0)</f>
        <v>105455-P.S.R. CHILLEPIN</v>
      </c>
      <c r="C326" s="68" t="str">
        <f>IFERROR(VLOOKUP($A326,[1]Establecimientos!$A$1:$E$175,4,FALSE),0)</f>
        <v>04204-SALAMANCA</v>
      </c>
      <c r="D326" s="69">
        <v>12</v>
      </c>
      <c r="E326" s="69">
        <v>0</v>
      </c>
    </row>
    <row r="327" spans="1:5" x14ac:dyDescent="0.25">
      <c r="A327" s="68" t="s">
        <v>234</v>
      </c>
      <c r="B327" s="68" t="str">
        <f>IFERROR(VLOOKUP($A327,[1]Establecimientos!$A$1:$E$175,3,FALSE),0)</f>
        <v>105460-P.S.R. COGOTI 18</v>
      </c>
      <c r="C327" s="68" t="str">
        <f>IFERROR(VLOOKUP($A327,[1]Establecimientos!$A$1:$E$175,4,FALSE),0)</f>
        <v>04302-COMBARBALÁ</v>
      </c>
      <c r="D327" s="69">
        <v>4</v>
      </c>
      <c r="E327" s="69">
        <v>1</v>
      </c>
    </row>
    <row r="328" spans="1:5" x14ac:dyDescent="0.25">
      <c r="A328" s="68" t="s">
        <v>234</v>
      </c>
      <c r="B328" s="68" t="str">
        <f>IFERROR(VLOOKUP($A328,[1]Establecimientos!$A$1:$E$175,3,FALSE),0)</f>
        <v>105460-P.S.R. COGOTI 18</v>
      </c>
      <c r="C328" s="68" t="str">
        <f>IFERROR(VLOOKUP($A328,[1]Establecimientos!$A$1:$E$175,4,FALSE),0)</f>
        <v>04302-COMBARBALÁ</v>
      </c>
      <c r="D328" s="69">
        <v>7</v>
      </c>
      <c r="E328" s="69">
        <v>0</v>
      </c>
    </row>
    <row r="329" spans="1:5" x14ac:dyDescent="0.25">
      <c r="A329" s="68" t="s">
        <v>223</v>
      </c>
      <c r="B329" s="68" t="str">
        <f>IFERROR(VLOOKUP($A329,[1]Establecimientos!$A$1:$E$175,3,FALSE),0)</f>
        <v>105462-P.S.R. EL SAUCE</v>
      </c>
      <c r="C329" s="68" t="str">
        <f>IFERROR(VLOOKUP($A329,[1]Establecimientos!$A$1:$E$175,4,FALSE),0)</f>
        <v>04302-COMBARBALÁ</v>
      </c>
      <c r="D329" s="69">
        <v>1</v>
      </c>
      <c r="E329" s="69">
        <v>1</v>
      </c>
    </row>
    <row r="330" spans="1:5" x14ac:dyDescent="0.25">
      <c r="A330" s="68" t="s">
        <v>223</v>
      </c>
      <c r="B330" s="68" t="str">
        <f>IFERROR(VLOOKUP($A330,[1]Establecimientos!$A$1:$E$175,3,FALSE),0)</f>
        <v>105462-P.S.R. EL SAUCE</v>
      </c>
      <c r="C330" s="68" t="str">
        <f>IFERROR(VLOOKUP($A330,[1]Establecimientos!$A$1:$E$175,4,FALSE),0)</f>
        <v>04302-COMBARBALÁ</v>
      </c>
      <c r="D330" s="69">
        <v>2</v>
      </c>
      <c r="E330" s="69">
        <v>1</v>
      </c>
    </row>
    <row r="331" spans="1:5" x14ac:dyDescent="0.25">
      <c r="A331" s="68" t="s">
        <v>223</v>
      </c>
      <c r="B331" s="68" t="str">
        <f>IFERROR(VLOOKUP($A331,[1]Establecimientos!$A$1:$E$175,3,FALSE),0)</f>
        <v>105462-P.S.R. EL SAUCE</v>
      </c>
      <c r="C331" s="68" t="str">
        <f>IFERROR(VLOOKUP($A331,[1]Establecimientos!$A$1:$E$175,4,FALSE),0)</f>
        <v>04302-COMBARBALÁ</v>
      </c>
      <c r="D331" s="69">
        <v>3</v>
      </c>
      <c r="E331" s="69">
        <v>1</v>
      </c>
    </row>
    <row r="332" spans="1:5" x14ac:dyDescent="0.25">
      <c r="A332" s="68" t="s">
        <v>223</v>
      </c>
      <c r="B332" s="68" t="str">
        <f>IFERROR(VLOOKUP($A332,[1]Establecimientos!$A$1:$E$175,3,FALSE),0)</f>
        <v>105462-P.S.R. EL SAUCE</v>
      </c>
      <c r="C332" s="68" t="str">
        <f>IFERROR(VLOOKUP($A332,[1]Establecimientos!$A$1:$E$175,4,FALSE),0)</f>
        <v>04302-COMBARBALÁ</v>
      </c>
      <c r="D332" s="69">
        <v>5</v>
      </c>
      <c r="E332" s="69">
        <v>1</v>
      </c>
    </row>
    <row r="333" spans="1:5" x14ac:dyDescent="0.25">
      <c r="A333" s="68" t="s">
        <v>223</v>
      </c>
      <c r="B333" s="68" t="str">
        <f>IFERROR(VLOOKUP($A333,[1]Establecimientos!$A$1:$E$175,3,FALSE),0)</f>
        <v>105462-P.S.R. EL SAUCE</v>
      </c>
      <c r="C333" s="68" t="str">
        <f>IFERROR(VLOOKUP($A333,[1]Establecimientos!$A$1:$E$175,4,FALSE),0)</f>
        <v>04302-COMBARBALÁ</v>
      </c>
      <c r="D333" s="69">
        <v>6</v>
      </c>
      <c r="E333" s="69">
        <v>1</v>
      </c>
    </row>
    <row r="334" spans="1:5" x14ac:dyDescent="0.25">
      <c r="A334" s="68" t="s">
        <v>223</v>
      </c>
      <c r="B334" s="68" t="str">
        <f>IFERROR(VLOOKUP($A334,[1]Establecimientos!$A$1:$E$175,3,FALSE),0)</f>
        <v>105462-P.S.R. EL SAUCE</v>
      </c>
      <c r="C334" s="68" t="str">
        <f>IFERROR(VLOOKUP($A334,[1]Establecimientos!$A$1:$E$175,4,FALSE),0)</f>
        <v>04302-COMBARBALÁ</v>
      </c>
      <c r="D334" s="69">
        <v>7</v>
      </c>
      <c r="E334" s="69">
        <v>1</v>
      </c>
    </row>
    <row r="335" spans="1:5" x14ac:dyDescent="0.25">
      <c r="A335" s="68" t="s">
        <v>223</v>
      </c>
      <c r="B335" s="68" t="str">
        <f>IFERROR(VLOOKUP($A335,[1]Establecimientos!$A$1:$E$175,3,FALSE),0)</f>
        <v>105462-P.S.R. EL SAUCE</v>
      </c>
      <c r="C335" s="68" t="str">
        <f>IFERROR(VLOOKUP($A335,[1]Establecimientos!$A$1:$E$175,4,FALSE),0)</f>
        <v>04302-COMBARBALÁ</v>
      </c>
      <c r="D335" s="69">
        <v>9</v>
      </c>
      <c r="E335" s="69">
        <v>1</v>
      </c>
    </row>
    <row r="336" spans="1:5" x14ac:dyDescent="0.25">
      <c r="A336" s="68" t="s">
        <v>223</v>
      </c>
      <c r="B336" s="68" t="str">
        <f>IFERROR(VLOOKUP($A336,[1]Establecimientos!$A$1:$E$175,3,FALSE),0)</f>
        <v>105462-P.S.R. EL SAUCE</v>
      </c>
      <c r="C336" s="68" t="str">
        <f>IFERROR(VLOOKUP($A336,[1]Establecimientos!$A$1:$E$175,4,FALSE),0)</f>
        <v>04302-COMBARBALÁ</v>
      </c>
      <c r="D336" s="69">
        <v>10</v>
      </c>
      <c r="E336" s="69">
        <v>1</v>
      </c>
    </row>
    <row r="337" spans="1:5" x14ac:dyDescent="0.25">
      <c r="A337" s="68" t="s">
        <v>223</v>
      </c>
      <c r="B337" s="68" t="str">
        <f>IFERROR(VLOOKUP($A337,[1]Establecimientos!$A$1:$E$175,3,FALSE),0)</f>
        <v>105462-P.S.R. EL SAUCE</v>
      </c>
      <c r="C337" s="68" t="str">
        <f>IFERROR(VLOOKUP($A337,[1]Establecimientos!$A$1:$E$175,4,FALSE),0)</f>
        <v>04302-COMBARBALÁ</v>
      </c>
      <c r="D337" s="69">
        <v>11</v>
      </c>
      <c r="E337" s="69">
        <v>0</v>
      </c>
    </row>
    <row r="338" spans="1:5" x14ac:dyDescent="0.25">
      <c r="A338" s="68" t="s">
        <v>223</v>
      </c>
      <c r="B338" s="68" t="str">
        <f>IFERROR(VLOOKUP($A338,[1]Establecimientos!$A$1:$E$175,3,FALSE),0)</f>
        <v>105462-P.S.R. EL SAUCE</v>
      </c>
      <c r="C338" s="68" t="str">
        <f>IFERROR(VLOOKUP($A338,[1]Establecimientos!$A$1:$E$175,4,FALSE),0)</f>
        <v>04302-COMBARBALÁ</v>
      </c>
      <c r="D338" s="69">
        <v>12</v>
      </c>
      <c r="E338" s="69">
        <v>1</v>
      </c>
    </row>
    <row r="339" spans="1:5" x14ac:dyDescent="0.25">
      <c r="A339" s="68" t="s">
        <v>204</v>
      </c>
      <c r="B339" s="68" t="str">
        <f>IFERROR(VLOOKUP($A339,[1]Establecimientos!$A$1:$E$175,3,FALSE),0)</f>
        <v>105467-P.S.R. DIAGUITAS</v>
      </c>
      <c r="C339" s="68" t="str">
        <f>IFERROR(VLOOKUP($A339,[1]Establecimientos!$A$1:$E$175,4,FALSE),0)</f>
        <v>04106-VICUÑA</v>
      </c>
      <c r="D339" s="69">
        <v>1</v>
      </c>
      <c r="E339" s="69">
        <v>1</v>
      </c>
    </row>
    <row r="340" spans="1:5" x14ac:dyDescent="0.25">
      <c r="A340" s="68" t="s">
        <v>204</v>
      </c>
      <c r="B340" s="68" t="str">
        <f>IFERROR(VLOOKUP($A340,[1]Establecimientos!$A$1:$E$175,3,FALSE),0)</f>
        <v>105467-P.S.R. DIAGUITAS</v>
      </c>
      <c r="C340" s="68" t="str">
        <f>IFERROR(VLOOKUP($A340,[1]Establecimientos!$A$1:$E$175,4,FALSE),0)</f>
        <v>04106-VICUÑA</v>
      </c>
      <c r="D340" s="69">
        <v>2</v>
      </c>
      <c r="E340" s="69">
        <v>1</v>
      </c>
    </row>
    <row r="341" spans="1:5" x14ac:dyDescent="0.25">
      <c r="A341" s="68" t="s">
        <v>204</v>
      </c>
      <c r="B341" s="68" t="str">
        <f>IFERROR(VLOOKUP($A341,[1]Establecimientos!$A$1:$E$175,3,FALSE),0)</f>
        <v>105467-P.S.R. DIAGUITAS</v>
      </c>
      <c r="C341" s="68" t="str">
        <f>IFERROR(VLOOKUP($A341,[1]Establecimientos!$A$1:$E$175,4,FALSE),0)</f>
        <v>04106-VICUÑA</v>
      </c>
      <c r="D341" s="69">
        <v>3</v>
      </c>
      <c r="E341" s="69">
        <v>1</v>
      </c>
    </row>
    <row r="342" spans="1:5" x14ac:dyDescent="0.25">
      <c r="A342" s="68" t="s">
        <v>204</v>
      </c>
      <c r="B342" s="68" t="str">
        <f>IFERROR(VLOOKUP($A342,[1]Establecimientos!$A$1:$E$175,3,FALSE),0)</f>
        <v>105467-P.S.R. DIAGUITAS</v>
      </c>
      <c r="C342" s="68" t="str">
        <f>IFERROR(VLOOKUP($A342,[1]Establecimientos!$A$1:$E$175,4,FALSE),0)</f>
        <v>04106-VICUÑA</v>
      </c>
      <c r="D342" s="69">
        <v>4</v>
      </c>
      <c r="E342" s="69">
        <v>1</v>
      </c>
    </row>
    <row r="343" spans="1:5" x14ac:dyDescent="0.25">
      <c r="A343" s="68" t="s">
        <v>204</v>
      </c>
      <c r="B343" s="68" t="str">
        <f>IFERROR(VLOOKUP($A343,[1]Establecimientos!$A$1:$E$175,3,FALSE),0)</f>
        <v>105467-P.S.R. DIAGUITAS</v>
      </c>
      <c r="C343" s="68" t="str">
        <f>IFERROR(VLOOKUP($A343,[1]Establecimientos!$A$1:$E$175,4,FALSE),0)</f>
        <v>04106-VICUÑA</v>
      </c>
      <c r="D343" s="69">
        <v>7</v>
      </c>
      <c r="E343" s="69">
        <v>1</v>
      </c>
    </row>
    <row r="344" spans="1:5" x14ac:dyDescent="0.25">
      <c r="A344" s="68" t="s">
        <v>204</v>
      </c>
      <c r="B344" s="68" t="str">
        <f>IFERROR(VLOOKUP($A344,[1]Establecimientos!$A$1:$E$175,3,FALSE),0)</f>
        <v>105467-P.S.R. DIAGUITAS</v>
      </c>
      <c r="C344" s="68" t="str">
        <f>IFERROR(VLOOKUP($A344,[1]Establecimientos!$A$1:$E$175,4,FALSE),0)</f>
        <v>04106-VICUÑA</v>
      </c>
      <c r="D344" s="69">
        <v>9</v>
      </c>
      <c r="E344" s="69">
        <v>2</v>
      </c>
    </row>
    <row r="345" spans="1:5" x14ac:dyDescent="0.25">
      <c r="A345" s="68" t="s">
        <v>204</v>
      </c>
      <c r="B345" s="68" t="str">
        <f>IFERROR(VLOOKUP($A345,[1]Establecimientos!$A$1:$E$175,3,FALSE),0)</f>
        <v>105467-P.S.R. DIAGUITAS</v>
      </c>
      <c r="C345" s="68" t="str">
        <f>IFERROR(VLOOKUP($A345,[1]Establecimientos!$A$1:$E$175,4,FALSE),0)</f>
        <v>04106-VICUÑA</v>
      </c>
      <c r="D345" s="69">
        <v>10</v>
      </c>
      <c r="E345" s="69">
        <v>1</v>
      </c>
    </row>
    <row r="346" spans="1:5" x14ac:dyDescent="0.25">
      <c r="A346" s="68" t="s">
        <v>204</v>
      </c>
      <c r="B346" s="68" t="str">
        <f>IFERROR(VLOOKUP($A346,[1]Establecimientos!$A$1:$E$175,3,FALSE),0)</f>
        <v>105467-P.S.R. DIAGUITAS</v>
      </c>
      <c r="C346" s="68" t="str">
        <f>IFERROR(VLOOKUP($A346,[1]Establecimientos!$A$1:$E$175,4,FALSE),0)</f>
        <v>04106-VICUÑA</v>
      </c>
      <c r="D346" s="69">
        <v>11</v>
      </c>
      <c r="E346" s="69">
        <v>1</v>
      </c>
    </row>
    <row r="347" spans="1:5" x14ac:dyDescent="0.25">
      <c r="A347" s="68" t="s">
        <v>204</v>
      </c>
      <c r="B347" s="68" t="str">
        <f>IFERROR(VLOOKUP($A347,[1]Establecimientos!$A$1:$E$175,3,FALSE),0)</f>
        <v>105467-P.S.R. DIAGUITAS</v>
      </c>
      <c r="C347" s="68" t="str">
        <f>IFERROR(VLOOKUP($A347,[1]Establecimientos!$A$1:$E$175,4,FALSE),0)</f>
        <v>04106-VICUÑA</v>
      </c>
      <c r="D347" s="69">
        <v>12</v>
      </c>
      <c r="E347" s="69">
        <v>0</v>
      </c>
    </row>
    <row r="348" spans="1:5" x14ac:dyDescent="0.25">
      <c r="A348" s="68" t="s">
        <v>205</v>
      </c>
      <c r="B348" s="68" t="str">
        <f>IFERROR(VLOOKUP($A348,[1]Establecimientos!$A$1:$E$175,3,FALSE),0)</f>
        <v xml:space="preserve">105478-P.S.R. CAIMANES                   </v>
      </c>
      <c r="C348" s="68" t="str">
        <f>IFERROR(VLOOKUP($A348,[1]Establecimientos!$A$1:$E$175,4,FALSE),0)</f>
        <v>04203-LOS VILOS</v>
      </c>
      <c r="D348" s="69">
        <v>3</v>
      </c>
      <c r="E348" s="69">
        <v>1</v>
      </c>
    </row>
    <row r="349" spans="1:5" x14ac:dyDescent="0.25">
      <c r="A349" s="68" t="s">
        <v>205</v>
      </c>
      <c r="B349" s="68" t="str">
        <f>IFERROR(VLOOKUP($A349,[1]Establecimientos!$A$1:$E$175,3,FALSE),0)</f>
        <v xml:space="preserve">105478-P.S.R. CAIMANES                   </v>
      </c>
      <c r="C349" s="68" t="str">
        <f>IFERROR(VLOOKUP($A349,[1]Establecimientos!$A$1:$E$175,4,FALSE),0)</f>
        <v>04203-LOS VILOS</v>
      </c>
      <c r="D349" s="69">
        <v>4</v>
      </c>
      <c r="E349" s="69">
        <v>1</v>
      </c>
    </row>
    <row r="350" spans="1:5" x14ac:dyDescent="0.25">
      <c r="A350" s="68" t="s">
        <v>205</v>
      </c>
      <c r="B350" s="68" t="str">
        <f>IFERROR(VLOOKUP($A350,[1]Establecimientos!$A$1:$E$175,3,FALSE),0)</f>
        <v xml:space="preserve">105478-P.S.R. CAIMANES                   </v>
      </c>
      <c r="C350" s="68" t="str">
        <f>IFERROR(VLOOKUP($A350,[1]Establecimientos!$A$1:$E$175,4,FALSE),0)</f>
        <v>04203-LOS VILOS</v>
      </c>
      <c r="D350" s="69">
        <v>8</v>
      </c>
      <c r="E350" s="69">
        <v>1</v>
      </c>
    </row>
    <row r="351" spans="1:5" x14ac:dyDescent="0.25">
      <c r="A351" s="68" t="s">
        <v>205</v>
      </c>
      <c r="B351" s="68" t="str">
        <f>IFERROR(VLOOKUP($A351,[1]Establecimientos!$A$1:$E$175,3,FALSE),0)</f>
        <v xml:space="preserve">105478-P.S.R. CAIMANES                   </v>
      </c>
      <c r="C351" s="68" t="str">
        <f>IFERROR(VLOOKUP($A351,[1]Establecimientos!$A$1:$E$175,4,FALSE),0)</f>
        <v>04203-LOS VILOS</v>
      </c>
      <c r="D351" s="69">
        <v>9</v>
      </c>
      <c r="E351" s="69">
        <v>1</v>
      </c>
    </row>
    <row r="352" spans="1:5" x14ac:dyDescent="0.25">
      <c r="A352" s="68" t="s">
        <v>258</v>
      </c>
      <c r="B352" s="68" t="str">
        <f>IFERROR(VLOOKUP($A352,[1]Establecimientos!$A$1:$E$175,3,FALSE),0)</f>
        <v>105481-P.S.R. TILAMA</v>
      </c>
      <c r="C352" s="68" t="str">
        <f>IFERROR(VLOOKUP($A352,[1]Establecimientos!$A$1:$E$175,4,FALSE),0)</f>
        <v>04203-LOS VILOS</v>
      </c>
      <c r="D352" s="69">
        <v>10</v>
      </c>
      <c r="E352" s="69">
        <v>1</v>
      </c>
    </row>
    <row r="353" spans="1:5" x14ac:dyDescent="0.25">
      <c r="A353" s="68" t="s">
        <v>263</v>
      </c>
      <c r="B353" s="68" t="str">
        <f>IFERROR(VLOOKUP($A353,[1]Establecimientos!$A$1:$E$175,3,FALSE),0)</f>
        <v>105499-P.S.R. LAMBERT</v>
      </c>
      <c r="C353" s="68" t="str">
        <f>IFERROR(VLOOKUP($A353,[1]Establecimientos!$A$1:$E$175,4,FALSE),0)</f>
        <v>04101-LA SERENA</v>
      </c>
      <c r="D353" s="69">
        <v>12</v>
      </c>
      <c r="E353" s="69">
        <v>0</v>
      </c>
    </row>
    <row r="354" spans="1:5" x14ac:dyDescent="0.25">
      <c r="A354" s="68" t="s">
        <v>259</v>
      </c>
      <c r="B354" s="68" t="str">
        <f>IFERROR(VLOOKUP($A354,[1]Establecimientos!$A$1:$E$175,3,FALSE),0)</f>
        <v xml:space="preserve">105500-P.S.R. CALETA HORNOS        </v>
      </c>
      <c r="C354" s="68" t="str">
        <f>IFERROR(VLOOKUP($A354,[1]Establecimientos!$A$1:$E$175,4,FALSE),0)</f>
        <v>04104-LA HIGUERA</v>
      </c>
      <c r="D354" s="69">
        <v>10</v>
      </c>
      <c r="E354" s="69">
        <v>0</v>
      </c>
    </row>
    <row r="355" spans="1:5" x14ac:dyDescent="0.25">
      <c r="A355" s="68" t="s">
        <v>235</v>
      </c>
      <c r="B355" s="68" t="str">
        <f>IFERROR(VLOOKUP($A355,[1]Establecimientos!$A$1:$E$175,3,FALSE),0)</f>
        <v>105505-P.S.R. LOS CHOROS</v>
      </c>
      <c r="C355" s="68" t="str">
        <f>IFERROR(VLOOKUP($A355,[1]Establecimientos!$A$1:$E$175,4,FALSE),0)</f>
        <v>04104-LA HIGUERA</v>
      </c>
      <c r="D355" s="69">
        <v>2</v>
      </c>
      <c r="E355" s="69">
        <v>1</v>
      </c>
    </row>
    <row r="356" spans="1:5" x14ac:dyDescent="0.25">
      <c r="A356" s="68" t="s">
        <v>236</v>
      </c>
      <c r="B356" s="68" t="str">
        <f>IFERROR(VLOOKUP($A356,[1]Establecimientos!$A$1:$E$175,3,FALSE),0)</f>
        <v>105506-P.S.R. EL TRAPICHE</v>
      </c>
      <c r="C356" s="68" t="str">
        <f>IFERROR(VLOOKUP($A356,[1]Establecimientos!$A$1:$E$175,4,FALSE),0)</f>
        <v>04104-LA HIGUERA</v>
      </c>
      <c r="D356" s="69">
        <v>2</v>
      </c>
      <c r="E356" s="69">
        <v>0</v>
      </c>
    </row>
    <row r="357" spans="1:5" x14ac:dyDescent="0.25">
      <c r="A357" s="68" t="s">
        <v>206</v>
      </c>
      <c r="B357" s="68" t="str">
        <f>IFERROR(VLOOKUP($A357,[1]Establecimientos!$A$1:$E$175,3,FALSE),0)</f>
        <v>105510-P.S.R. RECOLETA</v>
      </c>
      <c r="C357" s="68" t="str">
        <f>IFERROR(VLOOKUP($A357,[1]Establecimientos!$A$1:$E$175,4,FALSE),0)</f>
        <v>04301-OVALLE</v>
      </c>
      <c r="D357" s="69">
        <v>1</v>
      </c>
      <c r="E357" s="69">
        <v>0</v>
      </c>
    </row>
    <row r="358" spans="1:5" x14ac:dyDescent="0.25">
      <c r="A358" s="68" t="s">
        <v>206</v>
      </c>
      <c r="B358" s="68" t="str">
        <f>IFERROR(VLOOKUP($A358,[1]Establecimientos!$A$1:$E$175,3,FALSE),0)</f>
        <v>105510-P.S.R. RECOLETA</v>
      </c>
      <c r="C358" s="68" t="str">
        <f>IFERROR(VLOOKUP($A358,[1]Establecimientos!$A$1:$E$175,4,FALSE),0)</f>
        <v>04301-OVALLE</v>
      </c>
      <c r="D358" s="69">
        <v>3</v>
      </c>
      <c r="E358" s="69">
        <v>1</v>
      </c>
    </row>
    <row r="359" spans="1:5" x14ac:dyDescent="0.25">
      <c r="A359" s="68" t="s">
        <v>206</v>
      </c>
      <c r="B359" s="68" t="str">
        <f>IFERROR(VLOOKUP($A359,[1]Establecimientos!$A$1:$E$175,3,FALSE),0)</f>
        <v>105510-P.S.R. RECOLETA</v>
      </c>
      <c r="C359" s="68" t="str">
        <f>IFERROR(VLOOKUP($A359,[1]Establecimientos!$A$1:$E$175,4,FALSE),0)</f>
        <v>04301-OVALLE</v>
      </c>
      <c r="D359" s="69">
        <v>5</v>
      </c>
      <c r="E359" s="69">
        <v>1</v>
      </c>
    </row>
    <row r="360" spans="1:5" x14ac:dyDescent="0.25">
      <c r="A360" s="68" t="s">
        <v>206</v>
      </c>
      <c r="B360" s="68" t="str">
        <f>IFERROR(VLOOKUP($A360,[1]Establecimientos!$A$1:$E$175,3,FALSE),0)</f>
        <v>105510-P.S.R. RECOLETA</v>
      </c>
      <c r="C360" s="68" t="str">
        <f>IFERROR(VLOOKUP($A360,[1]Establecimientos!$A$1:$E$175,4,FALSE),0)</f>
        <v>04301-OVALLE</v>
      </c>
      <c r="D360" s="69">
        <v>9</v>
      </c>
      <c r="E360" s="69">
        <v>1</v>
      </c>
    </row>
    <row r="361" spans="1:5" x14ac:dyDescent="0.25">
      <c r="A361" s="68" t="s">
        <v>206</v>
      </c>
      <c r="B361" s="68" t="str">
        <f>IFERROR(VLOOKUP($A361,[1]Establecimientos!$A$1:$E$175,3,FALSE),0)</f>
        <v>105510-P.S.R. RECOLETA</v>
      </c>
      <c r="C361" s="68" t="str">
        <f>IFERROR(VLOOKUP($A361,[1]Establecimientos!$A$1:$E$175,4,FALSE),0)</f>
        <v>04301-OVALLE</v>
      </c>
      <c r="D361" s="69">
        <v>10</v>
      </c>
      <c r="E361" s="69">
        <v>1</v>
      </c>
    </row>
    <row r="362" spans="1:5" x14ac:dyDescent="0.25">
      <c r="A362" s="68" t="s">
        <v>206</v>
      </c>
      <c r="B362" s="68" t="str">
        <f>IFERROR(VLOOKUP($A362,[1]Establecimientos!$A$1:$E$175,3,FALSE),0)</f>
        <v>105510-P.S.R. RECOLETA</v>
      </c>
      <c r="C362" s="68" t="str">
        <f>IFERROR(VLOOKUP($A362,[1]Establecimientos!$A$1:$E$175,4,FALSE),0)</f>
        <v>04301-OVALLE</v>
      </c>
      <c r="D362" s="69">
        <v>11</v>
      </c>
      <c r="E362" s="69">
        <v>1</v>
      </c>
    </row>
    <row r="363" spans="1:5" x14ac:dyDescent="0.25">
      <c r="A363" s="68" t="s">
        <v>251</v>
      </c>
      <c r="B363" s="68" t="str">
        <f>IFERROR(VLOOKUP($A363,[1]Establecimientos!$A$1:$E$175,3,FALSE),0)</f>
        <v>105722-CECOF SAN JOSE DE LA DEHESA</v>
      </c>
      <c r="C363" s="68" t="str">
        <f>IFERROR(VLOOKUP($A363,[1]Establecimientos!$A$1:$E$175,4,FALSE),0)</f>
        <v>04301-OVALLE</v>
      </c>
      <c r="D363" s="69">
        <v>6</v>
      </c>
      <c r="E363" s="69">
        <v>0</v>
      </c>
    </row>
    <row r="364" spans="1:5" x14ac:dyDescent="0.25">
      <c r="A364" s="68" t="s">
        <v>251</v>
      </c>
      <c r="B364" s="68" t="str">
        <f>IFERROR(VLOOKUP($A364,[1]Establecimientos!$A$1:$E$175,3,FALSE),0)</f>
        <v>105722-CECOF SAN JOSE DE LA DEHESA</v>
      </c>
      <c r="C364" s="68" t="str">
        <f>IFERROR(VLOOKUP($A364,[1]Establecimientos!$A$1:$E$175,4,FALSE),0)</f>
        <v>04301-OVALLE</v>
      </c>
      <c r="D364" s="69">
        <v>7</v>
      </c>
      <c r="E364" s="69">
        <v>0</v>
      </c>
    </row>
    <row r="365" spans="1:5" x14ac:dyDescent="0.25">
      <c r="A365" s="68" t="s">
        <v>251</v>
      </c>
      <c r="B365" s="68" t="str">
        <f>IFERROR(VLOOKUP($A365,[1]Establecimientos!$A$1:$E$175,3,FALSE),0)</f>
        <v>105722-CECOF SAN JOSE DE LA DEHESA</v>
      </c>
      <c r="C365" s="68" t="str">
        <f>IFERROR(VLOOKUP($A365,[1]Establecimientos!$A$1:$E$175,4,FALSE),0)</f>
        <v>04301-OVALLE</v>
      </c>
      <c r="D365" s="69">
        <v>9</v>
      </c>
      <c r="E365" s="69">
        <v>0</v>
      </c>
    </row>
    <row r="366" spans="1:5" x14ac:dyDescent="0.25">
      <c r="A366" s="68" t="s">
        <v>251</v>
      </c>
      <c r="B366" s="68" t="str">
        <f>IFERROR(VLOOKUP($A366,[1]Establecimientos!$A$1:$E$175,3,FALSE),0)</f>
        <v>105722-CECOF SAN JOSE DE LA DEHESA</v>
      </c>
      <c r="C366" s="68" t="str">
        <f>IFERROR(VLOOKUP($A366,[1]Establecimientos!$A$1:$E$175,4,FALSE),0)</f>
        <v>04301-OVALLE</v>
      </c>
      <c r="D366" s="69">
        <v>12</v>
      </c>
      <c r="E366" s="69">
        <v>0</v>
      </c>
    </row>
    <row r="367" spans="1:5" x14ac:dyDescent="0.25">
      <c r="A367" s="68" t="s">
        <v>219</v>
      </c>
      <c r="B367" s="68" t="str">
        <f>IFERROR(VLOOKUP($A367,[1]Establecimientos!$A$1:$E$175,3,FALSE),0)</f>
        <v>105723-CECOF LIMARI</v>
      </c>
      <c r="C367" s="68" t="str">
        <f>IFERROR(VLOOKUP($A367,[1]Establecimientos!$A$1:$E$175,4,FALSE),0)</f>
        <v>04301-OVALLE</v>
      </c>
      <c r="D367" s="69">
        <v>2</v>
      </c>
      <c r="E367" s="69">
        <v>1</v>
      </c>
    </row>
    <row r="368" spans="1:5" x14ac:dyDescent="0.25">
      <c r="A368" s="68" t="s">
        <v>219</v>
      </c>
      <c r="B368" s="68" t="str">
        <f>IFERROR(VLOOKUP($A368,[1]Establecimientos!$A$1:$E$175,3,FALSE),0)</f>
        <v>105723-CECOF LIMARI</v>
      </c>
      <c r="C368" s="68" t="str">
        <f>IFERROR(VLOOKUP($A368,[1]Establecimientos!$A$1:$E$175,4,FALSE),0)</f>
        <v>04301-OVALLE</v>
      </c>
      <c r="D368" s="69">
        <v>3</v>
      </c>
      <c r="E368" s="69">
        <v>1</v>
      </c>
    </row>
    <row r="369" spans="1:5" x14ac:dyDescent="0.25">
      <c r="A369" s="68" t="s">
        <v>219</v>
      </c>
      <c r="B369" s="68" t="str">
        <f>IFERROR(VLOOKUP($A369,[1]Establecimientos!$A$1:$E$175,3,FALSE),0)</f>
        <v>105723-CECOF LIMARI</v>
      </c>
      <c r="C369" s="68" t="str">
        <f>IFERROR(VLOOKUP($A369,[1]Establecimientos!$A$1:$E$175,4,FALSE),0)</f>
        <v>04301-OVALLE</v>
      </c>
      <c r="D369" s="69">
        <v>4</v>
      </c>
      <c r="E369" s="69">
        <v>1</v>
      </c>
    </row>
    <row r="370" spans="1:5" x14ac:dyDescent="0.25">
      <c r="A370" s="68" t="s">
        <v>219</v>
      </c>
      <c r="B370" s="68" t="str">
        <f>IFERROR(VLOOKUP($A370,[1]Establecimientos!$A$1:$E$175,3,FALSE),0)</f>
        <v>105723-CECOF LIMARI</v>
      </c>
      <c r="C370" s="68" t="str">
        <f>IFERROR(VLOOKUP($A370,[1]Establecimientos!$A$1:$E$175,4,FALSE),0)</f>
        <v>04301-OVALLE</v>
      </c>
      <c r="D370" s="69">
        <v>5</v>
      </c>
      <c r="E370" s="69">
        <v>1</v>
      </c>
    </row>
    <row r="371" spans="1:5" x14ac:dyDescent="0.25">
      <c r="A371" s="68" t="s">
        <v>219</v>
      </c>
      <c r="B371" s="68" t="str">
        <f>IFERROR(VLOOKUP($A371,[1]Establecimientos!$A$1:$E$175,3,FALSE),0)</f>
        <v>105723-CECOF LIMARI</v>
      </c>
      <c r="C371" s="68" t="str">
        <f>IFERROR(VLOOKUP($A371,[1]Establecimientos!$A$1:$E$175,4,FALSE),0)</f>
        <v>04301-OVALLE</v>
      </c>
      <c r="D371" s="69">
        <v>6</v>
      </c>
      <c r="E371" s="69">
        <v>1</v>
      </c>
    </row>
    <row r="372" spans="1:5" x14ac:dyDescent="0.25">
      <c r="A372" s="68" t="s">
        <v>219</v>
      </c>
      <c r="B372" s="68" t="str">
        <f>IFERROR(VLOOKUP($A372,[1]Establecimientos!$A$1:$E$175,3,FALSE),0)</f>
        <v>105723-CECOF LIMARI</v>
      </c>
      <c r="C372" s="68" t="str">
        <f>IFERROR(VLOOKUP($A372,[1]Establecimientos!$A$1:$E$175,4,FALSE),0)</f>
        <v>04301-OVALLE</v>
      </c>
      <c r="D372" s="69">
        <v>8</v>
      </c>
      <c r="E372" s="69">
        <v>1</v>
      </c>
    </row>
    <row r="373" spans="1:5" x14ac:dyDescent="0.25">
      <c r="A373" s="68" t="s">
        <v>219</v>
      </c>
      <c r="B373" s="68" t="str">
        <f>IFERROR(VLOOKUP($A373,[1]Establecimientos!$A$1:$E$175,3,FALSE),0)</f>
        <v>105723-CECOF LIMARI</v>
      </c>
      <c r="C373" s="68" t="str">
        <f>IFERROR(VLOOKUP($A373,[1]Establecimientos!$A$1:$E$175,4,FALSE),0)</f>
        <v>04301-OVALLE</v>
      </c>
      <c r="D373" s="69">
        <v>9</v>
      </c>
      <c r="E373" s="69">
        <v>1</v>
      </c>
    </row>
    <row r="374" spans="1:5" x14ac:dyDescent="0.25">
      <c r="A374" s="68" t="s">
        <v>219</v>
      </c>
      <c r="B374" s="68" t="str">
        <f>IFERROR(VLOOKUP($A374,[1]Establecimientos!$A$1:$E$175,3,FALSE),0)</f>
        <v>105723-CECOF LIMARI</v>
      </c>
      <c r="C374" s="68" t="str">
        <f>IFERROR(VLOOKUP($A374,[1]Establecimientos!$A$1:$E$175,4,FALSE),0)</f>
        <v>04301-OVALLE</v>
      </c>
      <c r="D374" s="69">
        <v>10</v>
      </c>
      <c r="E374" s="69">
        <v>1</v>
      </c>
    </row>
    <row r="375" spans="1:5" x14ac:dyDescent="0.25">
      <c r="A375" s="68" t="s">
        <v>219</v>
      </c>
      <c r="B375" s="68" t="str">
        <f>IFERROR(VLOOKUP($A375,[1]Establecimientos!$A$1:$E$175,3,FALSE),0)</f>
        <v>105723-CECOF LIMARI</v>
      </c>
      <c r="C375" s="68" t="str">
        <f>IFERROR(VLOOKUP($A375,[1]Establecimientos!$A$1:$E$175,4,FALSE),0)</f>
        <v>04301-OVALLE</v>
      </c>
      <c r="D375" s="69">
        <v>11</v>
      </c>
      <c r="E375" s="69">
        <v>1</v>
      </c>
    </row>
    <row r="376" spans="1:5" x14ac:dyDescent="0.25">
      <c r="A376" s="68" t="s">
        <v>229</v>
      </c>
      <c r="B376" s="68" t="str">
        <f>IFERROR(VLOOKUP($A376,[1]Establecimientos!$A$1:$E$175,3,FALSE),0)</f>
        <v>200258-CECOF LOS COPIHUES</v>
      </c>
      <c r="C376" s="68" t="str">
        <f>IFERROR(VLOOKUP($A376,[1]Establecimientos!$A$1:$E$175,4,FALSE),0)</f>
        <v>04301-OVALLE</v>
      </c>
      <c r="D376" s="69">
        <v>3</v>
      </c>
      <c r="E376" s="69">
        <v>1</v>
      </c>
    </row>
    <row r="377" spans="1:5" x14ac:dyDescent="0.25">
      <c r="A377" s="68" t="s">
        <v>229</v>
      </c>
      <c r="B377" s="68" t="str">
        <f>IFERROR(VLOOKUP($A377,[1]Establecimientos!$A$1:$E$175,3,FALSE),0)</f>
        <v>200258-CECOF LOS COPIHUES</v>
      </c>
      <c r="C377" s="68" t="str">
        <f>IFERROR(VLOOKUP($A377,[1]Establecimientos!$A$1:$E$175,4,FALSE),0)</f>
        <v>04301-OVALLE</v>
      </c>
      <c r="D377" s="69">
        <v>4</v>
      </c>
      <c r="E377" s="69">
        <v>0</v>
      </c>
    </row>
    <row r="378" spans="1:5" x14ac:dyDescent="0.25">
      <c r="A378" s="68" t="s">
        <v>229</v>
      </c>
      <c r="B378" s="68" t="str">
        <f>IFERROR(VLOOKUP($A378,[1]Establecimientos!$A$1:$E$175,3,FALSE),0)</f>
        <v>200258-CECOF LOS COPIHUES</v>
      </c>
      <c r="C378" s="68" t="str">
        <f>IFERROR(VLOOKUP($A378,[1]Establecimientos!$A$1:$E$175,4,FALSE),0)</f>
        <v>04301-OVALLE</v>
      </c>
      <c r="D378" s="69">
        <v>6</v>
      </c>
      <c r="E378" s="69">
        <v>1</v>
      </c>
    </row>
    <row r="379" spans="1:5" x14ac:dyDescent="0.25">
      <c r="A379" s="68" t="s">
        <v>229</v>
      </c>
      <c r="B379" s="68" t="str">
        <f>IFERROR(VLOOKUP($A379,[1]Establecimientos!$A$1:$E$175,3,FALSE),0)</f>
        <v>200258-CECOF LOS COPIHUES</v>
      </c>
      <c r="C379" s="68" t="str">
        <f>IFERROR(VLOOKUP($A379,[1]Establecimientos!$A$1:$E$175,4,FALSE),0)</f>
        <v>04301-OVALLE</v>
      </c>
      <c r="D379" s="69">
        <v>8</v>
      </c>
      <c r="E379" s="69">
        <v>2</v>
      </c>
    </row>
    <row r="380" spans="1:5" x14ac:dyDescent="0.25">
      <c r="A380" s="68" t="s">
        <v>229</v>
      </c>
      <c r="B380" s="68" t="str">
        <f>IFERROR(VLOOKUP($A380,[1]Establecimientos!$A$1:$E$175,3,FALSE),0)</f>
        <v>200258-CECOF LOS COPIHUES</v>
      </c>
      <c r="C380" s="68" t="str">
        <f>IFERROR(VLOOKUP($A380,[1]Establecimientos!$A$1:$E$175,4,FALSE),0)</f>
        <v>04301-OVALLE</v>
      </c>
      <c r="D380" s="69">
        <v>9</v>
      </c>
      <c r="E380" s="69">
        <v>1</v>
      </c>
    </row>
    <row r="381" spans="1:5" x14ac:dyDescent="0.25">
      <c r="A381" s="68" t="s">
        <v>229</v>
      </c>
      <c r="B381" s="68" t="str">
        <f>IFERROR(VLOOKUP($A381,[1]Establecimientos!$A$1:$E$175,3,FALSE),0)</f>
        <v>200258-CECOF LOS COPIHUES</v>
      </c>
      <c r="C381" s="68" t="str">
        <f>IFERROR(VLOOKUP($A381,[1]Establecimientos!$A$1:$E$175,4,FALSE),0)</f>
        <v>04301-OVALLE</v>
      </c>
      <c r="D381" s="69">
        <v>10</v>
      </c>
      <c r="E381" s="69">
        <v>1</v>
      </c>
    </row>
    <row r="382" spans="1:5" x14ac:dyDescent="0.25">
      <c r="A382" s="68" t="s">
        <v>229</v>
      </c>
      <c r="B382" s="68" t="str">
        <f>IFERROR(VLOOKUP($A382,[1]Establecimientos!$A$1:$E$175,3,FALSE),0)</f>
        <v>200258-CECOF LOS COPIHUES</v>
      </c>
      <c r="C382" s="68" t="str">
        <f>IFERROR(VLOOKUP($A382,[1]Establecimientos!$A$1:$E$175,4,FALSE),0)</f>
        <v>04301-OVALLE</v>
      </c>
      <c r="D382" s="69">
        <v>11</v>
      </c>
      <c r="E382" s="69">
        <v>1</v>
      </c>
    </row>
    <row r="383" spans="1:5" x14ac:dyDescent="0.25">
      <c r="A383" s="68" t="s">
        <v>229</v>
      </c>
      <c r="B383" s="68" t="str">
        <f>IFERROR(VLOOKUP($A383,[1]Establecimientos!$A$1:$E$175,3,FALSE),0)</f>
        <v>200258-CECOF LOS COPIHUES</v>
      </c>
      <c r="C383" s="68" t="str">
        <f>IFERROR(VLOOKUP($A383,[1]Establecimientos!$A$1:$E$175,4,FALSE),0)</f>
        <v>04301-OVALLE</v>
      </c>
      <c r="D383" s="69">
        <v>12</v>
      </c>
      <c r="E383" s="69">
        <v>0</v>
      </c>
    </row>
    <row r="384" spans="1:5" x14ac:dyDescent="0.25">
      <c r="A384" s="68" t="s">
        <v>253</v>
      </c>
      <c r="B384" s="68" t="str">
        <f>IFERROR(VLOOKUP($A384,[1]Establecimientos!$A$1:$E$175,3,FALSE),0)</f>
        <v>200366-CESFAM URBANO II</v>
      </c>
      <c r="C384" s="68" t="str">
        <f>IFERROR(VLOOKUP($A384,[1]Establecimientos!$A$1:$E$175,4,FALSE),0)</f>
        <v>04201-ILLAPEL</v>
      </c>
      <c r="D384" s="69">
        <v>7</v>
      </c>
      <c r="E384" s="69">
        <v>0</v>
      </c>
    </row>
    <row r="385" spans="1:5" x14ac:dyDescent="0.25">
      <c r="A385" s="68" t="s">
        <v>253</v>
      </c>
      <c r="B385" s="68" t="str">
        <f>IFERROR(VLOOKUP($A385,[1]Establecimientos!$A$1:$E$175,3,FALSE),0)</f>
        <v>200366-CESFAM URBANO II</v>
      </c>
      <c r="C385" s="68" t="str">
        <f>IFERROR(VLOOKUP($A385,[1]Establecimientos!$A$1:$E$175,4,FALSE),0)</f>
        <v>04201-ILLAPEL</v>
      </c>
      <c r="D385" s="69">
        <v>10</v>
      </c>
      <c r="E385" s="69">
        <v>0</v>
      </c>
    </row>
    <row r="386" spans="1:5" x14ac:dyDescent="0.25">
      <c r="A386" s="68" t="s">
        <v>253</v>
      </c>
      <c r="B386" s="68" t="str">
        <f>IFERROR(VLOOKUP($A386,[1]Establecimientos!$A$1:$E$175,3,FALSE),0)</f>
        <v>200366-CESFAM URBANO II</v>
      </c>
      <c r="C386" s="68" t="str">
        <f>IFERROR(VLOOKUP($A386,[1]Establecimientos!$A$1:$E$175,4,FALSE),0)</f>
        <v>04201-ILLAPEL</v>
      </c>
      <c r="D386" s="69">
        <v>11</v>
      </c>
      <c r="E386" s="69">
        <v>0</v>
      </c>
    </row>
    <row r="387" spans="1:5" x14ac:dyDescent="0.25">
      <c r="A387" s="68" t="s">
        <v>232</v>
      </c>
      <c r="B387" s="68" t="str">
        <f>IFERROR(VLOOKUP($A387,[1]Establecimientos!$A$1:$E$175,3,FALSE),0)</f>
        <v>200367-CECOF COLONIA LIMARÍ</v>
      </c>
      <c r="C387" s="68" t="str">
        <f>IFERROR(VLOOKUP($A387,[1]Establecimientos!$A$1:$E$175,4,FALSE),0)</f>
        <v>04301-OVALLE</v>
      </c>
      <c r="D387" s="69">
        <v>1</v>
      </c>
      <c r="E387" s="69">
        <v>0</v>
      </c>
    </row>
    <row r="388" spans="1:5" x14ac:dyDescent="0.25">
      <c r="A388" s="68" t="s">
        <v>232</v>
      </c>
      <c r="B388" s="68" t="str">
        <f>IFERROR(VLOOKUP($A388,[1]Establecimientos!$A$1:$E$175,3,FALSE),0)</f>
        <v>200367-CECOF COLONIA LIMARÍ</v>
      </c>
      <c r="C388" s="68" t="str">
        <f>IFERROR(VLOOKUP($A388,[1]Establecimientos!$A$1:$E$175,4,FALSE),0)</f>
        <v>04301-OVALLE</v>
      </c>
      <c r="D388" s="69">
        <v>5</v>
      </c>
      <c r="E388" s="69">
        <v>1</v>
      </c>
    </row>
    <row r="389" spans="1:5" x14ac:dyDescent="0.25">
      <c r="A389" s="68" t="s">
        <v>228</v>
      </c>
      <c r="B389" s="68" t="str">
        <f>IFERROR(VLOOKUP($A389,[1]Establecimientos!$A$1:$E$175,3,FALSE),0)</f>
        <v>200402-CECOF ARCOS DE PINAMAR</v>
      </c>
      <c r="C389" s="68" t="str">
        <f>IFERROR(VLOOKUP($A389,[1]Establecimientos!$A$1:$E$175,4,FALSE),0)</f>
        <v>04101-LA SERENA</v>
      </c>
      <c r="D389" s="69">
        <v>1</v>
      </c>
      <c r="E389" s="69">
        <v>1</v>
      </c>
    </row>
    <row r="390" spans="1:5" x14ac:dyDescent="0.25">
      <c r="A390" s="68" t="s">
        <v>207</v>
      </c>
      <c r="B390" s="68" t="str">
        <f>IFERROR(VLOOKUP($A390,[1]Establecimientos!$A$1:$E$175,3,FALSE),0)</f>
        <v>200494-CESFAM EL SAUCE</v>
      </c>
      <c r="C390" s="68" t="str">
        <f>IFERROR(VLOOKUP($A390,[1]Establecimientos!$A$1:$E$175,4,FALSE),0)</f>
        <v>04102-COQUIMBO</v>
      </c>
      <c r="D390" s="69">
        <v>1</v>
      </c>
      <c r="E390" s="69">
        <v>1</v>
      </c>
    </row>
    <row r="391" spans="1:5" x14ac:dyDescent="0.25">
      <c r="A391" s="68" t="s">
        <v>207</v>
      </c>
      <c r="B391" s="68" t="str">
        <f>IFERROR(VLOOKUP($A391,[1]Establecimientos!$A$1:$E$175,3,FALSE),0)</f>
        <v>200494-CESFAM EL SAUCE</v>
      </c>
      <c r="C391" s="68" t="str">
        <f>IFERROR(VLOOKUP($A391,[1]Establecimientos!$A$1:$E$175,4,FALSE),0)</f>
        <v>04102-COQUIMBO</v>
      </c>
      <c r="D391" s="69">
        <v>2</v>
      </c>
      <c r="E391" s="69">
        <v>0</v>
      </c>
    </row>
    <row r="392" spans="1:5" x14ac:dyDescent="0.25">
      <c r="A392" s="68" t="s">
        <v>207</v>
      </c>
      <c r="B392" s="68" t="str">
        <f>IFERROR(VLOOKUP($A392,[1]Establecimientos!$A$1:$E$175,3,FALSE),0)</f>
        <v>200494-CESFAM EL SAUCE</v>
      </c>
      <c r="C392" s="68" t="str">
        <f>IFERROR(VLOOKUP($A392,[1]Establecimientos!$A$1:$E$175,4,FALSE),0)</f>
        <v>04102-COQUIMBO</v>
      </c>
      <c r="D392" s="69">
        <v>3</v>
      </c>
      <c r="E392" s="69">
        <v>1</v>
      </c>
    </row>
    <row r="393" spans="1:5" x14ac:dyDescent="0.25">
      <c r="A393" s="68" t="s">
        <v>207</v>
      </c>
      <c r="B393" s="68" t="str">
        <f>IFERROR(VLOOKUP($A393,[1]Establecimientos!$A$1:$E$175,3,FALSE),0)</f>
        <v>200494-CESFAM EL SAUCE</v>
      </c>
      <c r="C393" s="68" t="str">
        <f>IFERROR(VLOOKUP($A393,[1]Establecimientos!$A$1:$E$175,4,FALSE),0)</f>
        <v>04102-COQUIMBO</v>
      </c>
      <c r="D393" s="69">
        <v>4</v>
      </c>
      <c r="E393" s="69">
        <v>1</v>
      </c>
    </row>
    <row r="394" spans="1:5" x14ac:dyDescent="0.25">
      <c r="A394" s="68" t="s">
        <v>207</v>
      </c>
      <c r="B394" s="68" t="str">
        <f>IFERROR(VLOOKUP($A394,[1]Establecimientos!$A$1:$E$175,3,FALSE),0)</f>
        <v>200494-CESFAM EL SAUCE</v>
      </c>
      <c r="C394" s="68" t="str">
        <f>IFERROR(VLOOKUP($A394,[1]Establecimientos!$A$1:$E$175,4,FALSE),0)</f>
        <v>04102-COQUIMBO</v>
      </c>
      <c r="D394" s="69">
        <v>5</v>
      </c>
      <c r="E394" s="69">
        <v>1</v>
      </c>
    </row>
    <row r="395" spans="1:5" x14ac:dyDescent="0.25">
      <c r="A395" s="68" t="s">
        <v>207</v>
      </c>
      <c r="B395" s="68" t="str">
        <f>IFERROR(VLOOKUP($A395,[1]Establecimientos!$A$1:$E$175,3,FALSE),0)</f>
        <v>200494-CESFAM EL SAUCE</v>
      </c>
      <c r="C395" s="68" t="str">
        <f>IFERROR(VLOOKUP($A395,[1]Establecimientos!$A$1:$E$175,4,FALSE),0)</f>
        <v>04102-COQUIMBO</v>
      </c>
      <c r="D395" s="69">
        <v>6</v>
      </c>
      <c r="E395" s="69">
        <v>1</v>
      </c>
    </row>
    <row r="396" spans="1:5" x14ac:dyDescent="0.25">
      <c r="A396" s="68" t="s">
        <v>207</v>
      </c>
      <c r="B396" s="68" t="str">
        <f>IFERROR(VLOOKUP($A396,[1]Establecimientos!$A$1:$E$175,3,FALSE),0)</f>
        <v>200494-CESFAM EL SAUCE</v>
      </c>
      <c r="C396" s="68" t="str">
        <f>IFERROR(VLOOKUP($A396,[1]Establecimientos!$A$1:$E$175,4,FALSE),0)</f>
        <v>04102-COQUIMBO</v>
      </c>
      <c r="D396" s="69">
        <v>7</v>
      </c>
      <c r="E396" s="69">
        <v>1</v>
      </c>
    </row>
    <row r="397" spans="1:5" x14ac:dyDescent="0.25">
      <c r="A397" s="68" t="s">
        <v>207</v>
      </c>
      <c r="B397" s="68" t="str">
        <f>IFERROR(VLOOKUP($A397,[1]Establecimientos!$A$1:$E$175,3,FALSE),0)</f>
        <v>200494-CESFAM EL SAUCE</v>
      </c>
      <c r="C397" s="68" t="str">
        <f>IFERROR(VLOOKUP($A397,[1]Establecimientos!$A$1:$E$175,4,FALSE),0)</f>
        <v>04102-COQUIMBO</v>
      </c>
      <c r="D397" s="69">
        <v>9</v>
      </c>
      <c r="E397" s="69">
        <v>1</v>
      </c>
    </row>
    <row r="398" spans="1:5" x14ac:dyDescent="0.25">
      <c r="A398" s="68" t="s">
        <v>207</v>
      </c>
      <c r="B398" s="68" t="str">
        <f>IFERROR(VLOOKUP($A398,[1]Establecimientos!$A$1:$E$175,3,FALSE),0)</f>
        <v>200494-CESFAM EL SAUCE</v>
      </c>
      <c r="C398" s="68" t="str">
        <f>IFERROR(VLOOKUP($A398,[1]Establecimientos!$A$1:$E$175,4,FALSE),0)</f>
        <v>04102-COQUIMBO</v>
      </c>
      <c r="D398" s="69">
        <v>10</v>
      </c>
      <c r="E398" s="69">
        <v>1</v>
      </c>
    </row>
    <row r="399" spans="1:5" x14ac:dyDescent="0.25">
      <c r="A399" s="68" t="s">
        <v>207</v>
      </c>
      <c r="B399" s="68" t="str">
        <f>IFERROR(VLOOKUP($A399,[1]Establecimientos!$A$1:$E$175,3,FALSE),0)</f>
        <v>200494-CESFAM EL SAUCE</v>
      </c>
      <c r="C399" s="68" t="str">
        <f>IFERROR(VLOOKUP($A399,[1]Establecimientos!$A$1:$E$175,4,FALSE),0)</f>
        <v>04102-COQUIMBO</v>
      </c>
      <c r="D399" s="69">
        <v>11</v>
      </c>
      <c r="E399" s="69">
        <v>1</v>
      </c>
    </row>
    <row r="400" spans="1:5" x14ac:dyDescent="0.25">
      <c r="A400" s="68" t="s">
        <v>207</v>
      </c>
      <c r="B400" s="68" t="str">
        <f>IFERROR(VLOOKUP($A400,[1]Establecimientos!$A$1:$E$175,3,FALSE),0)</f>
        <v>200494-CESFAM EL SAUCE</v>
      </c>
      <c r="C400" s="68" t="str">
        <f>IFERROR(VLOOKUP($A400,[1]Establecimientos!$A$1:$E$175,4,FALSE),0)</f>
        <v>04102-COQUIMBO</v>
      </c>
      <c r="D400" s="69">
        <v>12</v>
      </c>
      <c r="E400" s="69">
        <v>1</v>
      </c>
    </row>
    <row r="401" spans="1:5" x14ac:dyDescent="0.25">
      <c r="A401" s="68" t="s">
        <v>208</v>
      </c>
      <c r="B401" s="68" t="str">
        <f>IFERROR(VLOOKUP($A401,[1]Establecimientos!$A$1:$E$175,3,FALSE),0)</f>
        <v>200499-CESFAM PAN DE AZÚCAR</v>
      </c>
      <c r="C401" s="68" t="str">
        <f>IFERROR(VLOOKUP($A401,[1]Establecimientos!$A$1:$E$175,4,FALSE),0)</f>
        <v>04102-COQUIMBO</v>
      </c>
      <c r="D401" s="69">
        <v>1</v>
      </c>
      <c r="E401" s="69">
        <v>1</v>
      </c>
    </row>
    <row r="402" spans="1:5" x14ac:dyDescent="0.25">
      <c r="A402" s="68" t="s">
        <v>208</v>
      </c>
      <c r="B402" s="68" t="str">
        <f>IFERROR(VLOOKUP($A402,[1]Establecimientos!$A$1:$E$175,3,FALSE),0)</f>
        <v>200499-CESFAM PAN DE AZÚCAR</v>
      </c>
      <c r="C402" s="68" t="str">
        <f>IFERROR(VLOOKUP($A402,[1]Establecimientos!$A$1:$E$175,4,FALSE),0)</f>
        <v>04102-COQUIMBO</v>
      </c>
      <c r="D402" s="69">
        <v>2</v>
      </c>
      <c r="E402" s="69">
        <v>0</v>
      </c>
    </row>
    <row r="403" spans="1:5" x14ac:dyDescent="0.25">
      <c r="A403" s="68" t="s">
        <v>208</v>
      </c>
      <c r="B403" s="68" t="str">
        <f>IFERROR(VLOOKUP($A403,[1]Establecimientos!$A$1:$E$175,3,FALSE),0)</f>
        <v>200499-CESFAM PAN DE AZÚCAR</v>
      </c>
      <c r="C403" s="68" t="str">
        <f>IFERROR(VLOOKUP($A403,[1]Establecimientos!$A$1:$E$175,4,FALSE),0)</f>
        <v>04102-COQUIMBO</v>
      </c>
      <c r="D403" s="69">
        <v>3</v>
      </c>
      <c r="E403" s="69">
        <v>1</v>
      </c>
    </row>
    <row r="404" spans="1:5" x14ac:dyDescent="0.25">
      <c r="A404" s="68" t="s">
        <v>208</v>
      </c>
      <c r="B404" s="68" t="str">
        <f>IFERROR(VLOOKUP($A404,[1]Establecimientos!$A$1:$E$175,3,FALSE),0)</f>
        <v>200499-CESFAM PAN DE AZÚCAR</v>
      </c>
      <c r="C404" s="68" t="str">
        <f>IFERROR(VLOOKUP($A404,[1]Establecimientos!$A$1:$E$175,4,FALSE),0)</f>
        <v>04102-COQUIMBO</v>
      </c>
      <c r="D404" s="69">
        <v>4</v>
      </c>
      <c r="E404" s="69">
        <v>1</v>
      </c>
    </row>
    <row r="405" spans="1:5" x14ac:dyDescent="0.25">
      <c r="A405" s="68" t="s">
        <v>208</v>
      </c>
      <c r="B405" s="68" t="str">
        <f>IFERROR(VLOOKUP($A405,[1]Establecimientos!$A$1:$E$175,3,FALSE),0)</f>
        <v>200499-CESFAM PAN DE AZÚCAR</v>
      </c>
      <c r="C405" s="68" t="str">
        <f>IFERROR(VLOOKUP($A405,[1]Establecimientos!$A$1:$E$175,4,FALSE),0)</f>
        <v>04102-COQUIMBO</v>
      </c>
      <c r="D405" s="69">
        <v>5</v>
      </c>
      <c r="E405" s="69">
        <v>1</v>
      </c>
    </row>
    <row r="406" spans="1:5" x14ac:dyDescent="0.25">
      <c r="A406" s="68" t="s">
        <v>208</v>
      </c>
      <c r="B406" s="68" t="str">
        <f>IFERROR(VLOOKUP($A406,[1]Establecimientos!$A$1:$E$175,3,FALSE),0)</f>
        <v>200499-CESFAM PAN DE AZÚCAR</v>
      </c>
      <c r="C406" s="68" t="str">
        <f>IFERROR(VLOOKUP($A406,[1]Establecimientos!$A$1:$E$175,4,FALSE),0)</f>
        <v>04102-COQUIMBO</v>
      </c>
      <c r="D406" s="69">
        <v>6</v>
      </c>
      <c r="E406" s="69">
        <v>1</v>
      </c>
    </row>
    <row r="407" spans="1:5" x14ac:dyDescent="0.25">
      <c r="A407" s="68" t="s">
        <v>208</v>
      </c>
      <c r="B407" s="68" t="str">
        <f>IFERROR(VLOOKUP($A407,[1]Establecimientos!$A$1:$E$175,3,FALSE),0)</f>
        <v>200499-CESFAM PAN DE AZÚCAR</v>
      </c>
      <c r="C407" s="68" t="str">
        <f>IFERROR(VLOOKUP($A407,[1]Establecimientos!$A$1:$E$175,4,FALSE),0)</f>
        <v>04102-COQUIMBO</v>
      </c>
      <c r="D407" s="69">
        <v>7</v>
      </c>
      <c r="E407" s="69">
        <v>1</v>
      </c>
    </row>
    <row r="408" spans="1:5" x14ac:dyDescent="0.25">
      <c r="A408" s="68" t="s">
        <v>208</v>
      </c>
      <c r="B408" s="68" t="str">
        <f>IFERROR(VLOOKUP($A408,[1]Establecimientos!$A$1:$E$175,3,FALSE),0)</f>
        <v>200499-CESFAM PAN DE AZÚCAR</v>
      </c>
      <c r="C408" s="68" t="str">
        <f>IFERROR(VLOOKUP($A408,[1]Establecimientos!$A$1:$E$175,4,FALSE),0)</f>
        <v>04102-COQUIMBO</v>
      </c>
      <c r="D408" s="69">
        <v>8</v>
      </c>
      <c r="E408" s="69">
        <v>1</v>
      </c>
    </row>
    <row r="409" spans="1:5" x14ac:dyDescent="0.25">
      <c r="A409" s="68" t="s">
        <v>208</v>
      </c>
      <c r="B409" s="68" t="str">
        <f>IFERROR(VLOOKUP($A409,[1]Establecimientos!$A$1:$E$175,3,FALSE),0)</f>
        <v>200499-CESFAM PAN DE AZÚCAR</v>
      </c>
      <c r="C409" s="68" t="str">
        <f>IFERROR(VLOOKUP($A409,[1]Establecimientos!$A$1:$E$175,4,FALSE),0)</f>
        <v>04102-COQUIMBO</v>
      </c>
      <c r="D409" s="69">
        <v>9</v>
      </c>
      <c r="E409" s="69">
        <v>1</v>
      </c>
    </row>
    <row r="410" spans="1:5" x14ac:dyDescent="0.25">
      <c r="A410" s="68" t="s">
        <v>208</v>
      </c>
      <c r="B410" s="68" t="str">
        <f>IFERROR(VLOOKUP($A410,[1]Establecimientos!$A$1:$E$175,3,FALSE),0)</f>
        <v>200499-CESFAM PAN DE AZÚCAR</v>
      </c>
      <c r="C410" s="68" t="str">
        <f>IFERROR(VLOOKUP($A410,[1]Establecimientos!$A$1:$E$175,4,FALSE),0)</f>
        <v>04102-COQUIMBO</v>
      </c>
      <c r="D410" s="69">
        <v>10</v>
      </c>
      <c r="E410" s="69">
        <v>1</v>
      </c>
    </row>
    <row r="411" spans="1:5" x14ac:dyDescent="0.25">
      <c r="A411" s="68" t="s">
        <v>208</v>
      </c>
      <c r="B411" s="68" t="str">
        <f>IFERROR(VLOOKUP($A411,[1]Establecimientos!$A$1:$E$175,3,FALSE),0)</f>
        <v>200499-CESFAM PAN DE AZÚCAR</v>
      </c>
      <c r="C411" s="68" t="str">
        <f>IFERROR(VLOOKUP($A411,[1]Establecimientos!$A$1:$E$175,4,FALSE),0)</f>
        <v>04102-COQUIMBO</v>
      </c>
      <c r="D411" s="69">
        <v>11</v>
      </c>
      <c r="E411" s="69">
        <v>1</v>
      </c>
    </row>
    <row r="412" spans="1:5" x14ac:dyDescent="0.25">
      <c r="A412" s="68" t="s">
        <v>208</v>
      </c>
      <c r="B412" s="68" t="str">
        <f>IFERROR(VLOOKUP($A412,[1]Establecimientos!$A$1:$E$175,3,FALSE),0)</f>
        <v>200499-CESFAM PAN DE AZÚCAR</v>
      </c>
      <c r="C412" s="68" t="str">
        <f>IFERROR(VLOOKUP($A412,[1]Establecimientos!$A$1:$E$175,4,FALSE),0)</f>
        <v>04102-COQUIMBO</v>
      </c>
      <c r="D412" s="69">
        <v>12</v>
      </c>
      <c r="E412" s="69">
        <v>1</v>
      </c>
    </row>
    <row r="413" spans="1:5" x14ac:dyDescent="0.25">
      <c r="A413" s="68" t="s">
        <v>217</v>
      </c>
      <c r="B413" s="68" t="str">
        <f>IFERROR(VLOOKUP($A413,[1]Establecimientos!$A$1:$E$175,3,FALSE),0)</f>
        <v>200538-CESFAM SAN ISIDRO CALINGASTA</v>
      </c>
      <c r="C413" s="68" t="str">
        <f>IFERROR(VLOOKUP($A413,[1]Establecimientos!$A$1:$E$175,4,FALSE),0)</f>
        <v>04106-VICUÑA</v>
      </c>
      <c r="D413" s="69">
        <v>1</v>
      </c>
      <c r="E413" s="69">
        <v>1</v>
      </c>
    </row>
    <row r="414" spans="1:5" x14ac:dyDescent="0.25">
      <c r="A414" s="68" t="s">
        <v>217</v>
      </c>
      <c r="B414" s="68" t="str">
        <f>IFERROR(VLOOKUP($A414,[1]Establecimientos!$A$1:$E$175,3,FALSE),0)</f>
        <v>200538-CESFAM SAN ISIDRO CALINGASTA</v>
      </c>
      <c r="C414" s="68" t="str">
        <f>IFERROR(VLOOKUP($A414,[1]Establecimientos!$A$1:$E$175,4,FALSE),0)</f>
        <v>04106-VICUÑA</v>
      </c>
      <c r="D414" s="69">
        <v>2</v>
      </c>
      <c r="E414" s="69">
        <v>1</v>
      </c>
    </row>
    <row r="415" spans="1:5" x14ac:dyDescent="0.25">
      <c r="A415" s="68" t="s">
        <v>217</v>
      </c>
      <c r="B415" s="68" t="str">
        <f>IFERROR(VLOOKUP($A415,[1]Establecimientos!$A$1:$E$175,3,FALSE),0)</f>
        <v>200538-CESFAM SAN ISIDRO CALINGASTA</v>
      </c>
      <c r="C415" s="68" t="str">
        <f>IFERROR(VLOOKUP($A415,[1]Establecimientos!$A$1:$E$175,4,FALSE),0)</f>
        <v>04106-VICUÑA</v>
      </c>
      <c r="D415" s="69">
        <v>3</v>
      </c>
      <c r="E415" s="69">
        <v>1</v>
      </c>
    </row>
    <row r="416" spans="1:5" x14ac:dyDescent="0.25">
      <c r="A416" s="68" t="s">
        <v>217</v>
      </c>
      <c r="B416" s="68" t="str">
        <f>IFERROR(VLOOKUP($A416,[1]Establecimientos!$A$1:$E$175,3,FALSE),0)</f>
        <v>200538-CESFAM SAN ISIDRO CALINGASTA</v>
      </c>
      <c r="C416" s="68" t="str">
        <f>IFERROR(VLOOKUP($A416,[1]Establecimientos!$A$1:$E$175,4,FALSE),0)</f>
        <v>04106-VICUÑA</v>
      </c>
      <c r="D416" s="69">
        <v>4</v>
      </c>
      <c r="E416" s="69">
        <v>1</v>
      </c>
    </row>
    <row r="417" spans="1:5" x14ac:dyDescent="0.25">
      <c r="A417" s="68" t="s">
        <v>217</v>
      </c>
      <c r="B417" s="68" t="str">
        <f>IFERROR(VLOOKUP($A417,[1]Establecimientos!$A$1:$E$175,3,FALSE),0)</f>
        <v>200538-CESFAM SAN ISIDRO CALINGASTA</v>
      </c>
      <c r="C417" s="68" t="str">
        <f>IFERROR(VLOOKUP($A417,[1]Establecimientos!$A$1:$E$175,4,FALSE),0)</f>
        <v>04106-VICUÑA</v>
      </c>
      <c r="D417" s="69">
        <v>5</v>
      </c>
      <c r="E417" s="69">
        <v>1</v>
      </c>
    </row>
    <row r="418" spans="1:5" x14ac:dyDescent="0.25">
      <c r="A418" s="68" t="s">
        <v>217</v>
      </c>
      <c r="B418" s="68" t="str">
        <f>IFERROR(VLOOKUP($A418,[1]Establecimientos!$A$1:$E$175,3,FALSE),0)</f>
        <v>200538-CESFAM SAN ISIDRO CALINGASTA</v>
      </c>
      <c r="C418" s="68" t="str">
        <f>IFERROR(VLOOKUP($A418,[1]Establecimientos!$A$1:$E$175,4,FALSE),0)</f>
        <v>04106-VICUÑA</v>
      </c>
      <c r="D418" s="69">
        <v>6</v>
      </c>
      <c r="E418" s="69">
        <v>0</v>
      </c>
    </row>
    <row r="419" spans="1:5" x14ac:dyDescent="0.25">
      <c r="A419" s="68" t="s">
        <v>217</v>
      </c>
      <c r="B419" s="68" t="str">
        <f>IFERROR(VLOOKUP($A419,[1]Establecimientos!$A$1:$E$175,3,FALSE),0)</f>
        <v>200538-CESFAM SAN ISIDRO CALINGASTA</v>
      </c>
      <c r="C419" s="68" t="str">
        <f>IFERROR(VLOOKUP($A419,[1]Establecimientos!$A$1:$E$175,4,FALSE),0)</f>
        <v>04106-VICUÑA</v>
      </c>
      <c r="D419" s="69">
        <v>7</v>
      </c>
      <c r="E419" s="69">
        <v>1</v>
      </c>
    </row>
    <row r="420" spans="1:5" x14ac:dyDescent="0.25">
      <c r="A420" s="68" t="s">
        <v>217</v>
      </c>
      <c r="B420" s="68" t="str">
        <f>IFERROR(VLOOKUP($A420,[1]Establecimientos!$A$1:$E$175,3,FALSE),0)</f>
        <v>200538-CESFAM SAN ISIDRO CALINGASTA</v>
      </c>
      <c r="C420" s="68" t="str">
        <f>IFERROR(VLOOKUP($A420,[1]Establecimientos!$A$1:$E$175,4,FALSE),0)</f>
        <v>04106-VICUÑA</v>
      </c>
      <c r="D420" s="69">
        <v>9</v>
      </c>
      <c r="E420" s="69">
        <v>1</v>
      </c>
    </row>
    <row r="421" spans="1:5" x14ac:dyDescent="0.25">
      <c r="A421" s="68" t="s">
        <v>217</v>
      </c>
      <c r="B421" s="68" t="str">
        <f>IFERROR(VLOOKUP($A421,[1]Establecimientos!$A$1:$E$175,3,FALSE),0)</f>
        <v>200538-CESFAM SAN ISIDRO CALINGASTA</v>
      </c>
      <c r="C421" s="68" t="str">
        <f>IFERROR(VLOOKUP($A421,[1]Establecimientos!$A$1:$E$175,4,FALSE),0)</f>
        <v>04106-VICUÑA</v>
      </c>
      <c r="D421" s="69">
        <v>10</v>
      </c>
      <c r="E421" s="69">
        <v>1</v>
      </c>
    </row>
    <row r="422" spans="1:5" x14ac:dyDescent="0.25">
      <c r="A422" s="68" t="s">
        <v>217</v>
      </c>
      <c r="B422" s="68" t="str">
        <f>IFERROR(VLOOKUP($A422,[1]Establecimientos!$A$1:$E$175,3,FALSE),0)</f>
        <v>200538-CESFAM SAN ISIDRO CALINGASTA</v>
      </c>
      <c r="C422" s="68" t="str">
        <f>IFERROR(VLOOKUP($A422,[1]Establecimientos!$A$1:$E$175,4,FALSE),0)</f>
        <v>04106-VICUÑA</v>
      </c>
      <c r="D422" s="69">
        <v>11</v>
      </c>
      <c r="E422" s="69">
        <v>1</v>
      </c>
    </row>
    <row r="423" spans="1:5" x14ac:dyDescent="0.25">
      <c r="A423" s="68" t="s">
        <v>217</v>
      </c>
      <c r="B423" s="68" t="str">
        <f>IFERROR(VLOOKUP($A423,[1]Establecimientos!$A$1:$E$175,3,FALSE),0)</f>
        <v>200538-CESFAM SAN ISIDRO CALINGASTA</v>
      </c>
      <c r="C423" s="68" t="str">
        <f>IFERROR(VLOOKUP($A423,[1]Establecimientos!$A$1:$E$175,4,FALSE),0)</f>
        <v>04106-VICUÑA</v>
      </c>
      <c r="D423" s="69">
        <v>12</v>
      </c>
      <c r="E423" s="69">
        <v>1</v>
      </c>
    </row>
    <row r="424" spans="1:5" x14ac:dyDescent="0.25">
      <c r="A424" s="68" t="s">
        <v>209</v>
      </c>
      <c r="B424" s="68" t="str">
        <f>IFERROR(VLOOKUP($A424,[1]Establecimientos!$A$1:$E$175,3,FALSE),0)</f>
        <v>200569-CESFAM FRAY JORGE</v>
      </c>
      <c r="C424" s="68" t="str">
        <f>IFERROR(VLOOKUP($A424,[1]Establecimientos!$A$1:$E$175,4,FALSE),0)</f>
        <v>04301-OVALLE</v>
      </c>
      <c r="D424" s="69">
        <v>1</v>
      </c>
      <c r="E424" s="69">
        <v>0</v>
      </c>
    </row>
    <row r="425" spans="1:5" x14ac:dyDescent="0.25">
      <c r="A425" s="68" t="s">
        <v>209</v>
      </c>
      <c r="B425" s="68" t="str">
        <f>IFERROR(VLOOKUP($A425,[1]Establecimientos!$A$1:$E$175,3,FALSE),0)</f>
        <v>200569-CESFAM FRAY JORGE</v>
      </c>
      <c r="C425" s="68" t="str">
        <f>IFERROR(VLOOKUP($A425,[1]Establecimientos!$A$1:$E$175,4,FALSE),0)</f>
        <v>04301-OVALLE</v>
      </c>
      <c r="D425" s="69">
        <v>2</v>
      </c>
      <c r="E425" s="69">
        <v>1</v>
      </c>
    </row>
    <row r="426" spans="1:5" x14ac:dyDescent="0.25">
      <c r="A426" s="68" t="s">
        <v>209</v>
      </c>
      <c r="B426" s="68" t="str">
        <f>IFERROR(VLOOKUP($A426,[1]Establecimientos!$A$1:$E$175,3,FALSE),0)</f>
        <v>200569-CESFAM FRAY JORGE</v>
      </c>
      <c r="C426" s="68" t="str">
        <f>IFERROR(VLOOKUP($A426,[1]Establecimientos!$A$1:$E$175,4,FALSE),0)</f>
        <v>04301-OVALLE</v>
      </c>
      <c r="D426" s="69">
        <v>3</v>
      </c>
      <c r="E426" s="69">
        <v>1</v>
      </c>
    </row>
    <row r="427" spans="1:5" x14ac:dyDescent="0.25">
      <c r="A427" s="68" t="s">
        <v>209</v>
      </c>
      <c r="B427" s="68" t="str">
        <f>IFERROR(VLOOKUP($A427,[1]Establecimientos!$A$1:$E$175,3,FALSE),0)</f>
        <v>200569-CESFAM FRAY JORGE</v>
      </c>
      <c r="C427" s="68" t="str">
        <f>IFERROR(VLOOKUP($A427,[1]Establecimientos!$A$1:$E$175,4,FALSE),0)</f>
        <v>04301-OVALLE</v>
      </c>
      <c r="D427" s="69">
        <v>5</v>
      </c>
      <c r="E427" s="69">
        <v>2</v>
      </c>
    </row>
    <row r="428" spans="1:5" x14ac:dyDescent="0.25">
      <c r="A428" s="68" t="s">
        <v>209</v>
      </c>
      <c r="B428" s="68" t="str">
        <f>IFERROR(VLOOKUP($A428,[1]Establecimientos!$A$1:$E$175,3,FALSE),0)</f>
        <v>200569-CESFAM FRAY JORGE</v>
      </c>
      <c r="C428" s="68" t="str">
        <f>IFERROR(VLOOKUP($A428,[1]Establecimientos!$A$1:$E$175,4,FALSE),0)</f>
        <v>04301-OVALLE</v>
      </c>
      <c r="D428" s="69">
        <v>6</v>
      </c>
      <c r="E428" s="69">
        <v>1</v>
      </c>
    </row>
    <row r="429" spans="1:5" x14ac:dyDescent="0.25">
      <c r="A429" s="68" t="s">
        <v>209</v>
      </c>
      <c r="B429" s="68" t="str">
        <f>IFERROR(VLOOKUP($A429,[1]Establecimientos!$A$1:$E$175,3,FALSE),0)</f>
        <v>200569-CESFAM FRAY JORGE</v>
      </c>
      <c r="C429" s="68" t="str">
        <f>IFERROR(VLOOKUP($A429,[1]Establecimientos!$A$1:$E$175,4,FALSE),0)</f>
        <v>04301-OVALLE</v>
      </c>
      <c r="D429" s="69">
        <v>7</v>
      </c>
      <c r="E429" s="69">
        <v>1</v>
      </c>
    </row>
    <row r="430" spans="1:5" x14ac:dyDescent="0.25">
      <c r="A430" s="68" t="s">
        <v>209</v>
      </c>
      <c r="B430" s="68" t="str">
        <f>IFERROR(VLOOKUP($A430,[1]Establecimientos!$A$1:$E$175,3,FALSE),0)</f>
        <v>200569-CESFAM FRAY JORGE</v>
      </c>
      <c r="C430" s="68" t="str">
        <f>IFERROR(VLOOKUP($A430,[1]Establecimientos!$A$1:$E$175,4,FALSE),0)</f>
        <v>04301-OVALLE</v>
      </c>
      <c r="D430" s="69">
        <v>8</v>
      </c>
      <c r="E430" s="69">
        <v>4</v>
      </c>
    </row>
    <row r="431" spans="1:5" x14ac:dyDescent="0.25">
      <c r="A431" s="68" t="s">
        <v>209</v>
      </c>
      <c r="B431" s="68" t="str">
        <f>IFERROR(VLOOKUP($A431,[1]Establecimientos!$A$1:$E$175,3,FALSE),0)</f>
        <v>200569-CESFAM FRAY JORGE</v>
      </c>
      <c r="C431" s="68" t="str">
        <f>IFERROR(VLOOKUP($A431,[1]Establecimientos!$A$1:$E$175,4,FALSE),0)</f>
        <v>04301-OVALLE</v>
      </c>
      <c r="D431" s="69">
        <v>9</v>
      </c>
      <c r="E431" s="69">
        <v>0</v>
      </c>
    </row>
    <row r="432" spans="1:5" x14ac:dyDescent="0.25">
      <c r="A432" s="68" t="s">
        <v>209</v>
      </c>
      <c r="B432" s="68" t="str">
        <f>IFERROR(VLOOKUP($A432,[1]Establecimientos!$A$1:$E$175,3,FALSE),0)</f>
        <v>200569-CESFAM FRAY JORGE</v>
      </c>
      <c r="C432" s="68" t="str">
        <f>IFERROR(VLOOKUP($A432,[1]Establecimientos!$A$1:$E$175,4,FALSE),0)</f>
        <v>04301-OVALLE</v>
      </c>
      <c r="D432" s="69">
        <v>10</v>
      </c>
      <c r="E432" s="69">
        <v>2</v>
      </c>
    </row>
    <row r="433" spans="1:5" x14ac:dyDescent="0.25">
      <c r="A433" s="68" t="s">
        <v>209</v>
      </c>
      <c r="B433" s="68" t="str">
        <f>IFERROR(VLOOKUP($A433,[1]Establecimientos!$A$1:$E$175,3,FALSE),0)</f>
        <v>200569-CESFAM FRAY JORGE</v>
      </c>
      <c r="C433" s="68" t="str">
        <f>IFERROR(VLOOKUP($A433,[1]Establecimientos!$A$1:$E$175,4,FALSE),0)</f>
        <v>04301-OVALLE</v>
      </c>
      <c r="D433" s="69">
        <v>11</v>
      </c>
      <c r="E433" s="69">
        <v>3</v>
      </c>
    </row>
    <row r="434" spans="1:5" x14ac:dyDescent="0.25">
      <c r="A434" s="68" t="s">
        <v>209</v>
      </c>
      <c r="B434" s="68" t="str">
        <f>IFERROR(VLOOKUP($A434,[1]Establecimientos!$A$1:$E$175,3,FALSE),0)</f>
        <v>200569-CESFAM FRAY JORGE</v>
      </c>
      <c r="C434" s="68" t="str">
        <f>IFERROR(VLOOKUP($A434,[1]Establecimientos!$A$1:$E$175,4,FALSE),0)</f>
        <v>04301-OVALLE</v>
      </c>
      <c r="D434" s="69">
        <v>12</v>
      </c>
      <c r="E434" s="69">
        <v>1</v>
      </c>
    </row>
    <row r="435" spans="1:5" x14ac:dyDescent="0.25">
      <c r="A435" s="68" t="s">
        <v>210</v>
      </c>
      <c r="B435" s="68" t="str">
        <f>IFERROR(VLOOKUP($A435,[1]Establecimientos!$A$1:$E$175,3,FALSE),0)</f>
        <v>200607-CESFAM LILA CORTES</v>
      </c>
      <c r="C435" s="68" t="str">
        <f>IFERROR(VLOOKUP($A435,[1]Establecimientos!$A$1:$E$175,4,FALSE),0)</f>
        <v>04102-COQUIMBO</v>
      </c>
      <c r="D435" s="69">
        <v>1</v>
      </c>
      <c r="E435" s="69">
        <v>1</v>
      </c>
    </row>
    <row r="436" spans="1:5" x14ac:dyDescent="0.25">
      <c r="A436" s="68" t="s">
        <v>210</v>
      </c>
      <c r="B436" s="68" t="str">
        <f>IFERROR(VLOOKUP($A436,[1]Establecimientos!$A$1:$E$175,3,FALSE),0)</f>
        <v>200607-CESFAM LILA CORTES</v>
      </c>
      <c r="C436" s="68" t="str">
        <f>IFERROR(VLOOKUP($A436,[1]Establecimientos!$A$1:$E$175,4,FALSE),0)</f>
        <v>04102-COQUIMBO</v>
      </c>
      <c r="D436" s="69">
        <v>3</v>
      </c>
      <c r="E436" s="69">
        <v>1</v>
      </c>
    </row>
    <row r="437" spans="1:5" x14ac:dyDescent="0.25">
      <c r="A437" s="68" t="s">
        <v>210</v>
      </c>
      <c r="B437" s="68" t="str">
        <f>IFERROR(VLOOKUP($A437,[1]Establecimientos!$A$1:$E$175,3,FALSE),0)</f>
        <v>200607-CESFAM LILA CORTES</v>
      </c>
      <c r="C437" s="68" t="str">
        <f>IFERROR(VLOOKUP($A437,[1]Establecimientos!$A$1:$E$175,4,FALSE),0)</f>
        <v>04102-COQUIMBO</v>
      </c>
      <c r="D437" s="69">
        <v>4</v>
      </c>
      <c r="E437" s="69">
        <v>0</v>
      </c>
    </row>
    <row r="438" spans="1:5" x14ac:dyDescent="0.25">
      <c r="A438" s="68" t="s">
        <v>210</v>
      </c>
      <c r="B438" s="68" t="str">
        <f>IFERROR(VLOOKUP($A438,[1]Establecimientos!$A$1:$E$175,3,FALSE),0)</f>
        <v>200607-CESFAM LILA CORTES</v>
      </c>
      <c r="C438" s="68" t="str">
        <f>IFERROR(VLOOKUP($A438,[1]Establecimientos!$A$1:$E$175,4,FALSE),0)</f>
        <v>04102-COQUIMBO</v>
      </c>
      <c r="D438" s="69">
        <v>5</v>
      </c>
      <c r="E438" s="69">
        <v>1</v>
      </c>
    </row>
    <row r="439" spans="1:5" x14ac:dyDescent="0.25">
      <c r="A439" s="68" t="s">
        <v>210</v>
      </c>
      <c r="B439" s="68" t="str">
        <f>IFERROR(VLOOKUP($A439,[1]Establecimientos!$A$1:$E$175,3,FALSE),0)</f>
        <v>200607-CESFAM LILA CORTES</v>
      </c>
      <c r="C439" s="68" t="str">
        <f>IFERROR(VLOOKUP($A439,[1]Establecimientos!$A$1:$E$175,4,FALSE),0)</f>
        <v>04102-COQUIMBO</v>
      </c>
      <c r="D439" s="69">
        <v>6</v>
      </c>
      <c r="E439" s="69">
        <v>3</v>
      </c>
    </row>
    <row r="440" spans="1:5" x14ac:dyDescent="0.25">
      <c r="A440" s="68" t="s">
        <v>210</v>
      </c>
      <c r="B440" s="68" t="str">
        <f>IFERROR(VLOOKUP($A440,[1]Establecimientos!$A$1:$E$175,3,FALSE),0)</f>
        <v>200607-CESFAM LILA CORTES</v>
      </c>
      <c r="C440" s="68" t="str">
        <f>IFERROR(VLOOKUP($A440,[1]Establecimientos!$A$1:$E$175,4,FALSE),0)</f>
        <v>04102-COQUIMBO</v>
      </c>
      <c r="D440" s="69">
        <v>7</v>
      </c>
      <c r="E440" s="69">
        <v>1</v>
      </c>
    </row>
    <row r="441" spans="1:5" x14ac:dyDescent="0.25">
      <c r="A441" s="68" t="s">
        <v>210</v>
      </c>
      <c r="B441" s="68" t="str">
        <f>IFERROR(VLOOKUP($A441,[1]Establecimientos!$A$1:$E$175,3,FALSE),0)</f>
        <v>200607-CESFAM LILA CORTES</v>
      </c>
      <c r="C441" s="68" t="str">
        <f>IFERROR(VLOOKUP($A441,[1]Establecimientos!$A$1:$E$175,4,FALSE),0)</f>
        <v>04102-COQUIMBO</v>
      </c>
      <c r="D441" s="69">
        <v>8</v>
      </c>
      <c r="E441" s="69">
        <v>1</v>
      </c>
    </row>
    <row r="442" spans="1:5" x14ac:dyDescent="0.25">
      <c r="A442" s="68" t="s">
        <v>210</v>
      </c>
      <c r="B442" s="68" t="str">
        <f>IFERROR(VLOOKUP($A442,[1]Establecimientos!$A$1:$E$175,3,FALSE),0)</f>
        <v>200607-CESFAM LILA CORTES</v>
      </c>
      <c r="C442" s="68" t="str">
        <f>IFERROR(VLOOKUP($A442,[1]Establecimientos!$A$1:$E$175,4,FALSE),0)</f>
        <v>04102-COQUIMBO</v>
      </c>
      <c r="D442" s="69">
        <v>9</v>
      </c>
      <c r="E442" s="69">
        <v>1</v>
      </c>
    </row>
    <row r="443" spans="1:5" x14ac:dyDescent="0.25">
      <c r="A443" s="68" t="s">
        <v>210</v>
      </c>
      <c r="B443" s="68" t="str">
        <f>IFERROR(VLOOKUP($A443,[1]Establecimientos!$A$1:$E$175,3,FALSE),0)</f>
        <v>200607-CESFAM LILA CORTES</v>
      </c>
      <c r="C443" s="68" t="str">
        <f>IFERROR(VLOOKUP($A443,[1]Establecimientos!$A$1:$E$175,4,FALSE),0)</f>
        <v>04102-COQUIMBO</v>
      </c>
      <c r="D443" s="69">
        <v>10</v>
      </c>
      <c r="E443" s="69">
        <v>1</v>
      </c>
    </row>
    <row r="444" spans="1:5" x14ac:dyDescent="0.25">
      <c r="A444" s="68" t="s">
        <v>210</v>
      </c>
      <c r="B444" s="68" t="str">
        <f>IFERROR(VLOOKUP($A444,[1]Establecimientos!$A$1:$E$175,3,FALSE),0)</f>
        <v>200607-CESFAM LILA CORTES</v>
      </c>
      <c r="C444" s="68" t="str">
        <f>IFERROR(VLOOKUP($A444,[1]Establecimientos!$A$1:$E$175,4,FALSE),0)</f>
        <v>04102-COQUIMBO</v>
      </c>
      <c r="D444" s="69">
        <v>11</v>
      </c>
      <c r="E444" s="69">
        <v>1</v>
      </c>
    </row>
    <row r="445" spans="1:5" x14ac:dyDescent="0.25">
      <c r="A445" s="68" t="s">
        <v>210</v>
      </c>
      <c r="B445" s="68" t="str">
        <f>IFERROR(VLOOKUP($A445,[1]Establecimientos!$A$1:$E$175,3,FALSE),0)</f>
        <v>200607-CESFAM LILA CORTES</v>
      </c>
      <c r="C445" s="68" t="str">
        <f>IFERROR(VLOOKUP($A445,[1]Establecimientos!$A$1:$E$175,4,FALSE),0)</f>
        <v>04102-COQUIMBO</v>
      </c>
      <c r="D445" s="69">
        <v>12</v>
      </c>
      <c r="E445" s="6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Infanto Adolescente</vt:lpstr>
      <vt:lpstr>Datos Infanto</vt:lpstr>
      <vt:lpstr>Adulto</vt:lpstr>
      <vt:lpstr>Datos Adulto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Estadísticas</cp:lastModifiedBy>
  <cp:lastPrinted>2019-08-08T20:03:38Z</cp:lastPrinted>
  <dcterms:created xsi:type="dcterms:W3CDTF">2019-03-27T18:57:53Z</dcterms:created>
  <dcterms:modified xsi:type="dcterms:W3CDTF">2023-01-23T14:51:04Z</dcterms:modified>
</cp:coreProperties>
</file>