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eronica Oro\Desktop\ESTADISTICAS V ORO\2025\ANUARIO ESTADISTICO\Z PUBLICACION WEB\"/>
    </mc:Choice>
  </mc:AlternateContent>
  <xr:revisionPtr revIDLastSave="0" documentId="13_ncr:1_{1153E467-18EA-47D3-90CC-EE28F6E034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 Influenza" sheetId="5" r:id="rId1"/>
    <sheet name="VRS" sheetId="8" r:id="rId2"/>
    <sheet name="EMBARAZADAS " sheetId="9" r:id="rId3"/>
    <sheet name="NEUMO 23" sheetId="10" r:id="rId4"/>
    <sheet name="cuadro compativo" sheetId="6" state="hidden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10" l="1"/>
  <c r="B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23" i="9"/>
  <c r="C23" i="9"/>
  <c r="B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I25" i="8"/>
  <c r="J25" i="8" s="1"/>
  <c r="H25" i="8"/>
  <c r="G25" i="8"/>
  <c r="D25" i="8"/>
  <c r="I24" i="8"/>
  <c r="J24" i="8" s="1"/>
  <c r="H24" i="8"/>
  <c r="G24" i="8"/>
  <c r="D24" i="8"/>
  <c r="J23" i="8"/>
  <c r="I23" i="8"/>
  <c r="H23" i="8"/>
  <c r="G23" i="8"/>
  <c r="D23" i="8"/>
  <c r="I22" i="8"/>
  <c r="J22" i="8" s="1"/>
  <c r="H22" i="8"/>
  <c r="G22" i="8"/>
  <c r="D22" i="8"/>
  <c r="I21" i="8"/>
  <c r="J21" i="8" s="1"/>
  <c r="H21" i="8"/>
  <c r="G21" i="8"/>
  <c r="D21" i="8"/>
  <c r="J20" i="8"/>
  <c r="I20" i="8"/>
  <c r="H20" i="8"/>
  <c r="G20" i="8"/>
  <c r="D20" i="8"/>
  <c r="I19" i="8"/>
  <c r="J19" i="8" s="1"/>
  <c r="H19" i="8"/>
  <c r="G19" i="8"/>
  <c r="D19" i="8"/>
  <c r="I18" i="8"/>
  <c r="J18" i="8" s="1"/>
  <c r="H18" i="8"/>
  <c r="G18" i="8"/>
  <c r="D18" i="8"/>
  <c r="I17" i="8"/>
  <c r="J17" i="8" s="1"/>
  <c r="H17" i="8"/>
  <c r="G17" i="8"/>
  <c r="D17" i="8"/>
  <c r="I16" i="8"/>
  <c r="J16" i="8" s="1"/>
  <c r="H16" i="8"/>
  <c r="G16" i="8"/>
  <c r="D16" i="8"/>
  <c r="J15" i="8"/>
  <c r="I15" i="8"/>
  <c r="H15" i="8"/>
  <c r="G15" i="8"/>
  <c r="D15" i="8"/>
  <c r="I14" i="8"/>
  <c r="J14" i="8" s="1"/>
  <c r="H14" i="8"/>
  <c r="G14" i="8"/>
  <c r="D14" i="8"/>
  <c r="I13" i="8"/>
  <c r="J13" i="8" s="1"/>
  <c r="H13" i="8"/>
  <c r="G13" i="8"/>
  <c r="D13" i="8"/>
  <c r="J12" i="8"/>
  <c r="I12" i="8"/>
  <c r="H12" i="8"/>
  <c r="G12" i="8"/>
  <c r="D12" i="8"/>
  <c r="I11" i="8"/>
  <c r="J11" i="8" s="1"/>
  <c r="H11" i="8"/>
  <c r="G11" i="8"/>
  <c r="D11" i="8"/>
  <c r="F10" i="8"/>
  <c r="G10" i="8" s="1"/>
  <c r="E10" i="8"/>
  <c r="H10" i="8" s="1"/>
  <c r="D10" i="8"/>
  <c r="C10" i="8"/>
  <c r="I10" i="8" s="1"/>
  <c r="J10" i="8" s="1"/>
  <c r="B10" i="8"/>
  <c r="D23" i="10" l="1"/>
  <c r="E23" i="9"/>
  <c r="AK24" i="5" l="1"/>
  <c r="AK25" i="5"/>
  <c r="AL105" i="5" l="1"/>
  <c r="AK105" i="5"/>
  <c r="AJ105" i="5"/>
  <c r="AI105" i="5"/>
  <c r="AH105" i="5"/>
  <c r="AD105" i="5"/>
  <c r="AA105" i="5"/>
  <c r="AO105" i="5" s="1"/>
  <c r="Z105" i="5"/>
  <c r="AN105" i="5" s="1"/>
  <c r="Y105" i="5"/>
  <c r="AM105" i="5" s="1"/>
  <c r="X105" i="5"/>
  <c r="W105" i="5"/>
  <c r="V105" i="5"/>
  <c r="U105" i="5"/>
  <c r="T105" i="5"/>
  <c r="S105" i="5"/>
  <c r="AG105" i="5" s="1"/>
  <c r="R105" i="5"/>
  <c r="AF105" i="5" s="1"/>
  <c r="Q105" i="5"/>
  <c r="AE105" i="5" s="1"/>
  <c r="P105" i="5"/>
  <c r="AB105" i="5" s="1"/>
  <c r="AP105" i="5" s="1"/>
  <c r="N105" i="5"/>
  <c r="AO104" i="5"/>
  <c r="AN104" i="5"/>
  <c r="AM104" i="5"/>
  <c r="AL104" i="5"/>
  <c r="AK104" i="5"/>
  <c r="AG104" i="5"/>
  <c r="AF104" i="5"/>
  <c r="AE104" i="5"/>
  <c r="AD104" i="5"/>
  <c r="AA104" i="5"/>
  <c r="Z104" i="5"/>
  <c r="Y104" i="5"/>
  <c r="X104" i="5"/>
  <c r="W104" i="5"/>
  <c r="V104" i="5"/>
  <c r="AJ104" i="5" s="1"/>
  <c r="U104" i="5"/>
  <c r="AI104" i="5" s="1"/>
  <c r="T104" i="5"/>
  <c r="AB104" i="5" s="1"/>
  <c r="AP104" i="5" s="1"/>
  <c r="S104" i="5"/>
  <c r="R104" i="5"/>
  <c r="Q104" i="5"/>
  <c r="P104" i="5"/>
  <c r="N104" i="5"/>
  <c r="AO103" i="5"/>
  <c r="AN103" i="5"/>
  <c r="AJ103" i="5"/>
  <c r="AI103" i="5"/>
  <c r="AH103" i="5"/>
  <c r="AG103" i="5"/>
  <c r="AF103" i="5"/>
  <c r="AA103" i="5"/>
  <c r="Z103" i="5"/>
  <c r="Y103" i="5"/>
  <c r="AM103" i="5" s="1"/>
  <c r="X103" i="5"/>
  <c r="AL103" i="5" s="1"/>
  <c r="W103" i="5"/>
  <c r="AK103" i="5" s="1"/>
  <c r="V103" i="5"/>
  <c r="U103" i="5"/>
  <c r="T103" i="5"/>
  <c r="S103" i="5"/>
  <c r="R103" i="5"/>
  <c r="Q103" i="5"/>
  <c r="AE103" i="5" s="1"/>
  <c r="P103" i="5"/>
  <c r="AD103" i="5" s="1"/>
  <c r="N103" i="5"/>
  <c r="AM102" i="5"/>
  <c r="AL102" i="5"/>
  <c r="AK102" i="5"/>
  <c r="AJ102" i="5"/>
  <c r="AI102" i="5"/>
  <c r="AE102" i="5"/>
  <c r="AD102" i="5"/>
  <c r="AA102" i="5"/>
  <c r="AO102" i="5" s="1"/>
  <c r="Z102" i="5"/>
  <c r="AN102" i="5" s="1"/>
  <c r="Y102" i="5"/>
  <c r="X102" i="5"/>
  <c r="W102" i="5"/>
  <c r="V102" i="5"/>
  <c r="U102" i="5"/>
  <c r="T102" i="5"/>
  <c r="AH102" i="5" s="1"/>
  <c r="S102" i="5"/>
  <c r="AG102" i="5" s="1"/>
  <c r="R102" i="5"/>
  <c r="AF102" i="5" s="1"/>
  <c r="Q102" i="5"/>
  <c r="P102" i="5"/>
  <c r="N102" i="5"/>
  <c r="AO101" i="5"/>
  <c r="AN101" i="5"/>
  <c r="AM101" i="5"/>
  <c r="AL101" i="5"/>
  <c r="AH101" i="5"/>
  <c r="AG101" i="5"/>
  <c r="AF101" i="5"/>
  <c r="AE101" i="5"/>
  <c r="AD101" i="5"/>
  <c r="AA101" i="5"/>
  <c r="Z101" i="5"/>
  <c r="Y101" i="5"/>
  <c r="X101" i="5"/>
  <c r="W101" i="5"/>
  <c r="AK101" i="5" s="1"/>
  <c r="V101" i="5"/>
  <c r="AJ101" i="5" s="1"/>
  <c r="U101" i="5"/>
  <c r="AI101" i="5" s="1"/>
  <c r="T101" i="5"/>
  <c r="S101" i="5"/>
  <c r="R101" i="5"/>
  <c r="Q101" i="5"/>
  <c r="AB101" i="5" s="1"/>
  <c r="AP101" i="5" s="1"/>
  <c r="P101" i="5"/>
  <c r="N101" i="5"/>
  <c r="AO100" i="5"/>
  <c r="AK100" i="5"/>
  <c r="AJ100" i="5"/>
  <c r="AI100" i="5"/>
  <c r="AH100" i="5"/>
  <c r="AG100" i="5"/>
  <c r="AA100" i="5"/>
  <c r="Z100" i="5"/>
  <c r="AN100" i="5" s="1"/>
  <c r="Y100" i="5"/>
  <c r="AM100" i="5" s="1"/>
  <c r="X100" i="5"/>
  <c r="AL100" i="5" s="1"/>
  <c r="W100" i="5"/>
  <c r="V100" i="5"/>
  <c r="U100" i="5"/>
  <c r="T100" i="5"/>
  <c r="S100" i="5"/>
  <c r="R100" i="5"/>
  <c r="AF100" i="5" s="1"/>
  <c r="Q100" i="5"/>
  <c r="AE100" i="5" s="1"/>
  <c r="P100" i="5"/>
  <c r="AB100" i="5" s="1"/>
  <c r="AP100" i="5" s="1"/>
  <c r="N100" i="5"/>
  <c r="AN99" i="5"/>
  <c r="AM99" i="5"/>
  <c r="AL99" i="5"/>
  <c r="AK99" i="5"/>
  <c r="AJ99" i="5"/>
  <c r="AF99" i="5"/>
  <c r="AE99" i="5"/>
  <c r="AD99" i="5"/>
  <c r="AA99" i="5"/>
  <c r="AO99" i="5" s="1"/>
  <c r="Z99" i="5"/>
  <c r="Y99" i="5"/>
  <c r="X99" i="5"/>
  <c r="W99" i="5"/>
  <c r="V99" i="5"/>
  <c r="U99" i="5"/>
  <c r="AI99" i="5" s="1"/>
  <c r="T99" i="5"/>
  <c r="AH99" i="5" s="1"/>
  <c r="S99" i="5"/>
  <c r="AG99" i="5" s="1"/>
  <c r="R99" i="5"/>
  <c r="Q99" i="5"/>
  <c r="P99" i="5"/>
  <c r="N99" i="5"/>
  <c r="AO98" i="5"/>
  <c r="AN98" i="5"/>
  <c r="AM98" i="5"/>
  <c r="AI98" i="5"/>
  <c r="AH98" i="5"/>
  <c r="AG98" i="5"/>
  <c r="AF98" i="5"/>
  <c r="AE98" i="5"/>
  <c r="AA98" i="5"/>
  <c r="Z98" i="5"/>
  <c r="Y98" i="5"/>
  <c r="X98" i="5"/>
  <c r="AL98" i="5" s="1"/>
  <c r="W98" i="5"/>
  <c r="AK98" i="5" s="1"/>
  <c r="V98" i="5"/>
  <c r="AJ98" i="5" s="1"/>
  <c r="U98" i="5"/>
  <c r="T98" i="5"/>
  <c r="S98" i="5"/>
  <c r="R98" i="5"/>
  <c r="Q98" i="5"/>
  <c r="P98" i="5"/>
  <c r="AD98" i="5" s="1"/>
  <c r="N98" i="5"/>
  <c r="AL97" i="5"/>
  <c r="AJ97" i="5"/>
  <c r="AI97" i="5"/>
  <c r="AH97" i="5"/>
  <c r="AD97" i="5"/>
  <c r="AA97" i="5"/>
  <c r="AO97" i="5" s="1"/>
  <c r="Z97" i="5"/>
  <c r="AN97" i="5" s="1"/>
  <c r="Y97" i="5"/>
  <c r="AM97" i="5" s="1"/>
  <c r="X97" i="5"/>
  <c r="W97" i="5"/>
  <c r="AK97" i="5" s="1"/>
  <c r="V97" i="5"/>
  <c r="U97" i="5"/>
  <c r="T97" i="5"/>
  <c r="S97" i="5"/>
  <c r="AG97" i="5" s="1"/>
  <c r="R97" i="5"/>
  <c r="AF97" i="5" s="1"/>
  <c r="Q97" i="5"/>
  <c r="AE97" i="5" s="1"/>
  <c r="P97" i="5"/>
  <c r="AB97" i="5" s="1"/>
  <c r="AP97" i="5" s="1"/>
  <c r="N97" i="5"/>
  <c r="AO96" i="5"/>
  <c r="AM96" i="5"/>
  <c r="AL96" i="5"/>
  <c r="AK96" i="5"/>
  <c r="AG96" i="5"/>
  <c r="AE96" i="5"/>
  <c r="AD96" i="5"/>
  <c r="AA96" i="5"/>
  <c r="Z96" i="5"/>
  <c r="AN96" i="5" s="1"/>
  <c r="Y96" i="5"/>
  <c r="X96" i="5"/>
  <c r="W96" i="5"/>
  <c r="V96" i="5"/>
  <c r="AJ96" i="5" s="1"/>
  <c r="U96" i="5"/>
  <c r="AI96" i="5" s="1"/>
  <c r="T96" i="5"/>
  <c r="AB96" i="5" s="1"/>
  <c r="AP96" i="5" s="1"/>
  <c r="S96" i="5"/>
  <c r="R96" i="5"/>
  <c r="AF96" i="5" s="1"/>
  <c r="Q96" i="5"/>
  <c r="P96" i="5"/>
  <c r="N96" i="5"/>
  <c r="AO95" i="5"/>
  <c r="AN95" i="5"/>
  <c r="AJ95" i="5"/>
  <c r="AH95" i="5"/>
  <c r="AG95" i="5"/>
  <c r="AF95" i="5"/>
  <c r="AA95" i="5"/>
  <c r="Z95" i="5"/>
  <c r="Y95" i="5"/>
  <c r="AM95" i="5" s="1"/>
  <c r="X95" i="5"/>
  <c r="AL95" i="5" s="1"/>
  <c r="W95" i="5"/>
  <c r="AK95" i="5" s="1"/>
  <c r="V95" i="5"/>
  <c r="U95" i="5"/>
  <c r="AI95" i="5" s="1"/>
  <c r="T95" i="5"/>
  <c r="S95" i="5"/>
  <c r="R95" i="5"/>
  <c r="Q95" i="5"/>
  <c r="AE95" i="5" s="1"/>
  <c r="P95" i="5"/>
  <c r="AD95" i="5" s="1"/>
  <c r="N95" i="5"/>
  <c r="AM94" i="5"/>
  <c r="AK94" i="5"/>
  <c r="AJ94" i="5"/>
  <c r="AI94" i="5"/>
  <c r="AE94" i="5"/>
  <c r="AA94" i="5"/>
  <c r="AO94" i="5" s="1"/>
  <c r="Z94" i="5"/>
  <c r="AN94" i="5" s="1"/>
  <c r="Y94" i="5"/>
  <c r="X94" i="5"/>
  <c r="AL94" i="5" s="1"/>
  <c r="W94" i="5"/>
  <c r="V94" i="5"/>
  <c r="U94" i="5"/>
  <c r="T94" i="5"/>
  <c r="AH94" i="5" s="1"/>
  <c r="S94" i="5"/>
  <c r="AG94" i="5" s="1"/>
  <c r="R94" i="5"/>
  <c r="R90" i="5" s="1"/>
  <c r="AF90" i="5" s="1"/>
  <c r="Q94" i="5"/>
  <c r="P94" i="5"/>
  <c r="AD94" i="5" s="1"/>
  <c r="N94" i="5"/>
  <c r="AN93" i="5"/>
  <c r="AM93" i="5"/>
  <c r="AL93" i="5"/>
  <c r="AH93" i="5"/>
  <c r="AF93" i="5"/>
  <c r="AE93" i="5"/>
  <c r="AD93" i="5"/>
  <c r="AA93" i="5"/>
  <c r="AO93" i="5" s="1"/>
  <c r="Z93" i="5"/>
  <c r="Y93" i="5"/>
  <c r="X93" i="5"/>
  <c r="W93" i="5"/>
  <c r="AK93" i="5" s="1"/>
  <c r="V93" i="5"/>
  <c r="AJ93" i="5" s="1"/>
  <c r="U93" i="5"/>
  <c r="AI93" i="5" s="1"/>
  <c r="T93" i="5"/>
  <c r="S93" i="5"/>
  <c r="AG93" i="5" s="1"/>
  <c r="R93" i="5"/>
  <c r="Q93" i="5"/>
  <c r="AB93" i="5" s="1"/>
  <c r="AP93" i="5" s="1"/>
  <c r="P93" i="5"/>
  <c r="N93" i="5"/>
  <c r="AO92" i="5"/>
  <c r="AK92" i="5"/>
  <c r="AI92" i="5"/>
  <c r="AH92" i="5"/>
  <c r="AG92" i="5"/>
  <c r="AA92" i="5"/>
  <c r="Z92" i="5"/>
  <c r="AN92" i="5" s="1"/>
  <c r="Y92" i="5"/>
  <c r="AM92" i="5" s="1"/>
  <c r="X92" i="5"/>
  <c r="AL92" i="5" s="1"/>
  <c r="W92" i="5"/>
  <c r="V92" i="5"/>
  <c r="AJ92" i="5" s="1"/>
  <c r="U92" i="5"/>
  <c r="T92" i="5"/>
  <c r="S92" i="5"/>
  <c r="R92" i="5"/>
  <c r="AF92" i="5" s="1"/>
  <c r="Q92" i="5"/>
  <c r="AE92" i="5" s="1"/>
  <c r="P92" i="5"/>
  <c r="AD92" i="5" s="1"/>
  <c r="N92" i="5"/>
  <c r="AN91" i="5"/>
  <c r="AL91" i="5"/>
  <c r="AK91" i="5"/>
  <c r="AJ91" i="5"/>
  <c r="AF91" i="5"/>
  <c r="AD91" i="5"/>
  <c r="AA91" i="5"/>
  <c r="AO91" i="5" s="1"/>
  <c r="Z91" i="5"/>
  <c r="Y91" i="5"/>
  <c r="AM91" i="5" s="1"/>
  <c r="X91" i="5"/>
  <c r="W91" i="5"/>
  <c r="V91" i="5"/>
  <c r="U91" i="5"/>
  <c r="AI91" i="5" s="1"/>
  <c r="T91" i="5"/>
  <c r="AH91" i="5" s="1"/>
  <c r="S91" i="5"/>
  <c r="AG91" i="5" s="1"/>
  <c r="R91" i="5"/>
  <c r="Q91" i="5"/>
  <c r="AE91" i="5" s="1"/>
  <c r="P91" i="5"/>
  <c r="N91" i="5"/>
  <c r="V90" i="5"/>
  <c r="AJ90" i="5" s="1"/>
  <c r="M90" i="5"/>
  <c r="L90" i="5"/>
  <c r="K90" i="5"/>
  <c r="J90" i="5"/>
  <c r="I90" i="5"/>
  <c r="H90" i="5"/>
  <c r="G90" i="5"/>
  <c r="F90" i="5"/>
  <c r="E90" i="5"/>
  <c r="D90" i="5"/>
  <c r="C90" i="5"/>
  <c r="B90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B82" i="5"/>
  <c r="N82" i="5"/>
  <c r="AO81" i="5"/>
  <c r="AN81" i="5"/>
  <c r="AM81" i="5"/>
  <c r="AL81" i="5"/>
  <c r="AK81" i="5"/>
  <c r="AJ81" i="5"/>
  <c r="AI81" i="5"/>
  <c r="AH81" i="5"/>
  <c r="AG81" i="5"/>
  <c r="AF81" i="5"/>
  <c r="AE81" i="5"/>
  <c r="AD81" i="5"/>
  <c r="AB81" i="5"/>
  <c r="AP81" i="5" s="1"/>
  <c r="N81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B80" i="5"/>
  <c r="AP80" i="5" s="1"/>
  <c r="N80" i="5"/>
  <c r="AO79" i="5"/>
  <c r="AN79" i="5"/>
  <c r="AM79" i="5"/>
  <c r="AL79" i="5"/>
  <c r="AK79" i="5"/>
  <c r="AJ79" i="5"/>
  <c r="AI79" i="5"/>
  <c r="AH79" i="5"/>
  <c r="AG79" i="5"/>
  <c r="AF79" i="5"/>
  <c r="AE79" i="5"/>
  <c r="AD79" i="5"/>
  <c r="AB79" i="5"/>
  <c r="AP79" i="5" s="1"/>
  <c r="N79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B78" i="5"/>
  <c r="N78" i="5"/>
  <c r="AP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B77" i="5"/>
  <c r="N77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B76" i="5"/>
  <c r="N76" i="5"/>
  <c r="AP76" i="5" s="1"/>
  <c r="AO75" i="5"/>
  <c r="AN75" i="5"/>
  <c r="AM75" i="5"/>
  <c r="AL75" i="5"/>
  <c r="AK75" i="5"/>
  <c r="AJ75" i="5"/>
  <c r="AI75" i="5"/>
  <c r="AH75" i="5"/>
  <c r="AG75" i="5"/>
  <c r="AF75" i="5"/>
  <c r="AE75" i="5"/>
  <c r="AD75" i="5"/>
  <c r="AB75" i="5"/>
  <c r="AP75" i="5" s="1"/>
  <c r="N75" i="5"/>
  <c r="AP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B74" i="5"/>
  <c r="N74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B73" i="5"/>
  <c r="AP73" i="5" s="1"/>
  <c r="N73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B72" i="5"/>
  <c r="AP72" i="5" s="1"/>
  <c r="N72" i="5"/>
  <c r="N67" i="5" s="1"/>
  <c r="AO71" i="5"/>
  <c r="AN71" i="5"/>
  <c r="AM71" i="5"/>
  <c r="AL71" i="5"/>
  <c r="AK71" i="5"/>
  <c r="AJ71" i="5"/>
  <c r="AI71" i="5"/>
  <c r="AH71" i="5"/>
  <c r="AG71" i="5"/>
  <c r="AF71" i="5"/>
  <c r="AE71" i="5"/>
  <c r="AD71" i="5"/>
  <c r="AB71" i="5"/>
  <c r="AP71" i="5" s="1"/>
  <c r="N71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B70" i="5"/>
  <c r="N70" i="5"/>
  <c r="AP69" i="5"/>
  <c r="AO69" i="5"/>
  <c r="AN69" i="5"/>
  <c r="AM69" i="5"/>
  <c r="AL69" i="5"/>
  <c r="AK69" i="5"/>
  <c r="AJ69" i="5"/>
  <c r="AI69" i="5"/>
  <c r="AH69" i="5"/>
  <c r="AG69" i="5"/>
  <c r="AF69" i="5"/>
  <c r="AE69" i="5"/>
  <c r="AD69" i="5"/>
  <c r="AB69" i="5"/>
  <c r="N69" i="5"/>
  <c r="AO68" i="5"/>
  <c r="AN68" i="5"/>
  <c r="AM68" i="5"/>
  <c r="AL68" i="5"/>
  <c r="AK68" i="5"/>
  <c r="AJ68" i="5"/>
  <c r="AI68" i="5"/>
  <c r="AH68" i="5"/>
  <c r="AG68" i="5"/>
  <c r="AF68" i="5"/>
  <c r="AE68" i="5"/>
  <c r="AD68" i="5"/>
  <c r="AB68" i="5"/>
  <c r="AB67" i="5" s="1"/>
  <c r="AP67" i="5" s="1"/>
  <c r="N68" i="5"/>
  <c r="AP68" i="5" s="1"/>
  <c r="AN67" i="5"/>
  <c r="AM67" i="5"/>
  <c r="AI67" i="5"/>
  <c r="AF67" i="5"/>
  <c r="AE67" i="5"/>
  <c r="AA67" i="5"/>
  <c r="Z67" i="5"/>
  <c r="Y67" i="5"/>
  <c r="X67" i="5"/>
  <c r="AL67" i="5" s="1"/>
  <c r="W67" i="5"/>
  <c r="AK67" i="5" s="1"/>
  <c r="V67" i="5"/>
  <c r="AJ67" i="5" s="1"/>
  <c r="U67" i="5"/>
  <c r="T67" i="5"/>
  <c r="S67" i="5"/>
  <c r="R67" i="5"/>
  <c r="Q67" i="5"/>
  <c r="P67" i="5"/>
  <c r="AD67" i="5" s="1"/>
  <c r="M67" i="5"/>
  <c r="AO67" i="5" s="1"/>
  <c r="L67" i="5"/>
  <c r="K67" i="5"/>
  <c r="J67" i="5"/>
  <c r="I67" i="5"/>
  <c r="H67" i="5"/>
  <c r="G67" i="5"/>
  <c r="F67" i="5"/>
  <c r="AH67" i="5" s="1"/>
  <c r="E67" i="5"/>
  <c r="AG67" i="5" s="1"/>
  <c r="D67" i="5"/>
  <c r="C67" i="5"/>
  <c r="B67" i="5"/>
  <c r="AP91" i="5" l="1"/>
  <c r="AP99" i="5"/>
  <c r="AK90" i="5"/>
  <c r="AP95" i="5"/>
  <c r="AH90" i="5"/>
  <c r="N90" i="5"/>
  <c r="W90" i="5"/>
  <c r="AB91" i="5"/>
  <c r="AB99" i="5"/>
  <c r="P90" i="5"/>
  <c r="AD90" i="5" s="1"/>
  <c r="X90" i="5"/>
  <c r="AL90" i="5" s="1"/>
  <c r="AB94" i="5"/>
  <c r="AP94" i="5" s="1"/>
  <c r="AB102" i="5"/>
  <c r="AP102" i="5" s="1"/>
  <c r="Q90" i="5"/>
  <c r="AE90" i="5" s="1"/>
  <c r="Y90" i="5"/>
  <c r="AM90" i="5" s="1"/>
  <c r="Z90" i="5"/>
  <c r="AN90" i="5" s="1"/>
  <c r="AB92" i="5"/>
  <c r="AP92" i="5" s="1"/>
  <c r="S90" i="5"/>
  <c r="AG90" i="5" s="1"/>
  <c r="AA90" i="5"/>
  <c r="AO90" i="5" s="1"/>
  <c r="AF94" i="5"/>
  <c r="AB95" i="5"/>
  <c r="AH96" i="5"/>
  <c r="AD100" i="5"/>
  <c r="AB103" i="5"/>
  <c r="AP103" i="5" s="1"/>
  <c r="AH104" i="5"/>
  <c r="T90" i="5"/>
  <c r="AB98" i="5"/>
  <c r="AP98" i="5" s="1"/>
  <c r="U90" i="5"/>
  <c r="AI90" i="5" s="1"/>
  <c r="AB90" i="5" l="1"/>
  <c r="AP90" i="5"/>
  <c r="P12" i="5" l="1"/>
  <c r="Q12" i="5"/>
  <c r="R12" i="5"/>
  <c r="S12" i="5"/>
  <c r="T12" i="5"/>
  <c r="U12" i="5"/>
  <c r="P38" i="5" l="1"/>
  <c r="Q38" i="5"/>
  <c r="R38" i="5"/>
  <c r="S38" i="5"/>
  <c r="T38" i="5"/>
  <c r="U38" i="5"/>
  <c r="V38" i="5"/>
  <c r="P39" i="5"/>
  <c r="Q39" i="5"/>
  <c r="R39" i="5"/>
  <c r="S39" i="5"/>
  <c r="T39" i="5"/>
  <c r="U39" i="5"/>
  <c r="V39" i="5"/>
  <c r="P40" i="5"/>
  <c r="Q40" i="5"/>
  <c r="R40" i="5"/>
  <c r="S40" i="5"/>
  <c r="T40" i="5"/>
  <c r="U40" i="5"/>
  <c r="V40" i="5"/>
  <c r="P41" i="5"/>
  <c r="Q41" i="5"/>
  <c r="R41" i="5"/>
  <c r="S41" i="5"/>
  <c r="T41" i="5"/>
  <c r="U41" i="5"/>
  <c r="V41" i="5"/>
  <c r="P42" i="5"/>
  <c r="Q42" i="5"/>
  <c r="R42" i="5"/>
  <c r="S42" i="5"/>
  <c r="T42" i="5"/>
  <c r="U42" i="5"/>
  <c r="V42" i="5"/>
  <c r="P43" i="5"/>
  <c r="Q43" i="5"/>
  <c r="R43" i="5"/>
  <c r="S43" i="5"/>
  <c r="T43" i="5"/>
  <c r="U43" i="5"/>
  <c r="V43" i="5"/>
  <c r="P44" i="5"/>
  <c r="Q44" i="5"/>
  <c r="R44" i="5"/>
  <c r="S44" i="5"/>
  <c r="T44" i="5"/>
  <c r="U44" i="5"/>
  <c r="V44" i="5"/>
  <c r="P45" i="5"/>
  <c r="Q45" i="5"/>
  <c r="R45" i="5"/>
  <c r="S45" i="5"/>
  <c r="T45" i="5"/>
  <c r="U45" i="5"/>
  <c r="V45" i="5"/>
  <c r="P46" i="5"/>
  <c r="Q46" i="5"/>
  <c r="R46" i="5"/>
  <c r="S46" i="5"/>
  <c r="T46" i="5"/>
  <c r="U46" i="5"/>
  <c r="V46" i="5"/>
  <c r="P47" i="5"/>
  <c r="Q47" i="5"/>
  <c r="R47" i="5"/>
  <c r="S47" i="5"/>
  <c r="T47" i="5"/>
  <c r="U47" i="5"/>
  <c r="V47" i="5"/>
  <c r="P48" i="5"/>
  <c r="Q48" i="5"/>
  <c r="R48" i="5"/>
  <c r="S48" i="5"/>
  <c r="T48" i="5"/>
  <c r="U48" i="5"/>
  <c r="V48" i="5"/>
  <c r="P49" i="5"/>
  <c r="Q49" i="5"/>
  <c r="R49" i="5"/>
  <c r="S49" i="5"/>
  <c r="T49" i="5"/>
  <c r="U49" i="5"/>
  <c r="V49" i="5"/>
  <c r="P50" i="5"/>
  <c r="Q50" i="5"/>
  <c r="R50" i="5"/>
  <c r="S50" i="5"/>
  <c r="T50" i="5"/>
  <c r="U50" i="5"/>
  <c r="V50" i="5"/>
  <c r="P51" i="5"/>
  <c r="Q51" i="5"/>
  <c r="R51" i="5"/>
  <c r="S51" i="5"/>
  <c r="T51" i="5"/>
  <c r="U51" i="5"/>
  <c r="V51" i="5"/>
  <c r="P37" i="5"/>
  <c r="Q37" i="5"/>
  <c r="R37" i="5"/>
  <c r="S37" i="5"/>
  <c r="T37" i="5"/>
  <c r="U37" i="5"/>
  <c r="W38" i="5" l="1"/>
  <c r="X38" i="5"/>
  <c r="Y38" i="5"/>
  <c r="Z38" i="5"/>
  <c r="AA38" i="5"/>
  <c r="W39" i="5"/>
  <c r="X39" i="5"/>
  <c r="Y39" i="5"/>
  <c r="Z39" i="5"/>
  <c r="AA39" i="5"/>
  <c r="AF40" i="5"/>
  <c r="W40" i="5"/>
  <c r="X40" i="5"/>
  <c r="Y40" i="5"/>
  <c r="Z40" i="5"/>
  <c r="AA40" i="5"/>
  <c r="W41" i="5"/>
  <c r="X41" i="5"/>
  <c r="Y41" i="5"/>
  <c r="Z41" i="5"/>
  <c r="AA41" i="5"/>
  <c r="W42" i="5"/>
  <c r="X42" i="5"/>
  <c r="Y42" i="5"/>
  <c r="Z42" i="5"/>
  <c r="AA42" i="5"/>
  <c r="W43" i="5"/>
  <c r="X43" i="5"/>
  <c r="Y43" i="5"/>
  <c r="Z43" i="5"/>
  <c r="AA43" i="5"/>
  <c r="W44" i="5"/>
  <c r="X44" i="5"/>
  <c r="Y44" i="5"/>
  <c r="Z44" i="5"/>
  <c r="AA44" i="5"/>
  <c r="W45" i="5"/>
  <c r="X45" i="5"/>
  <c r="Y45" i="5"/>
  <c r="Z45" i="5"/>
  <c r="AA45" i="5"/>
  <c r="W46" i="5"/>
  <c r="X46" i="5"/>
  <c r="Y46" i="5"/>
  <c r="Z46" i="5"/>
  <c r="AA46" i="5"/>
  <c r="W47" i="5"/>
  <c r="X47" i="5"/>
  <c r="Y47" i="5"/>
  <c r="Z47" i="5"/>
  <c r="AA47" i="5"/>
  <c r="W48" i="5"/>
  <c r="X48" i="5"/>
  <c r="Y48" i="5"/>
  <c r="Z48" i="5"/>
  <c r="AA48" i="5"/>
  <c r="W49" i="5"/>
  <c r="X49" i="5"/>
  <c r="Y49" i="5"/>
  <c r="Z49" i="5"/>
  <c r="AA49" i="5"/>
  <c r="W50" i="5"/>
  <c r="X50" i="5"/>
  <c r="Y50" i="5"/>
  <c r="Z50" i="5"/>
  <c r="AA50" i="5"/>
  <c r="W51" i="5"/>
  <c r="X51" i="5"/>
  <c r="Y51" i="5"/>
  <c r="Z51" i="5"/>
  <c r="AA51" i="5"/>
  <c r="V37" i="5"/>
  <c r="W37" i="5"/>
  <c r="X37" i="5"/>
  <c r="Y37" i="5"/>
  <c r="Z37" i="5"/>
  <c r="AA37" i="5"/>
  <c r="AD13" i="5" l="1"/>
  <c r="AD40" i="5" l="1"/>
  <c r="AD41" i="5"/>
  <c r="AE46" i="5"/>
  <c r="X36" i="5" l="1"/>
  <c r="AB39" i="5"/>
  <c r="AA36" i="5"/>
  <c r="Z36" i="5"/>
  <c r="Y36" i="5"/>
  <c r="W36" i="5"/>
  <c r="V36" i="5"/>
  <c r="U36" i="5"/>
  <c r="T36" i="5"/>
  <c r="S36" i="5"/>
  <c r="R36" i="5"/>
  <c r="Q36" i="5"/>
  <c r="P36" i="5"/>
  <c r="AK16" i="5" l="1"/>
  <c r="AE13" i="5"/>
  <c r="AF13" i="5"/>
  <c r="AG13" i="5"/>
  <c r="AH13" i="5"/>
  <c r="AI13" i="5"/>
  <c r="AJ13" i="5"/>
  <c r="AK13" i="5"/>
  <c r="AL13" i="5"/>
  <c r="AM13" i="5"/>
  <c r="AN13" i="5"/>
  <c r="AO13" i="5"/>
  <c r="AE14" i="5"/>
  <c r="AF14" i="5"/>
  <c r="AG14" i="5"/>
  <c r="AH14" i="5"/>
  <c r="AI14" i="5"/>
  <c r="AJ14" i="5"/>
  <c r="AK14" i="5"/>
  <c r="AL14" i="5"/>
  <c r="AM14" i="5"/>
  <c r="AN14" i="5"/>
  <c r="AO14" i="5"/>
  <c r="AE15" i="5"/>
  <c r="AF15" i="5"/>
  <c r="AG15" i="5"/>
  <c r="AH15" i="5"/>
  <c r="AI15" i="5"/>
  <c r="AJ15" i="5"/>
  <c r="AK15" i="5"/>
  <c r="AL15" i="5"/>
  <c r="AM15" i="5"/>
  <c r="AN15" i="5"/>
  <c r="AO15" i="5"/>
  <c r="AE16" i="5"/>
  <c r="AF16" i="5"/>
  <c r="AG16" i="5"/>
  <c r="AH16" i="5"/>
  <c r="AI16" i="5"/>
  <c r="AJ16" i="5"/>
  <c r="AL16" i="5"/>
  <c r="AM16" i="5"/>
  <c r="AN16" i="5"/>
  <c r="AO16" i="5"/>
  <c r="AE17" i="5"/>
  <c r="AF17" i="5"/>
  <c r="AG17" i="5"/>
  <c r="AH17" i="5"/>
  <c r="AI17" i="5"/>
  <c r="AJ17" i="5"/>
  <c r="AK17" i="5"/>
  <c r="AL17" i="5"/>
  <c r="AM17" i="5"/>
  <c r="AN17" i="5"/>
  <c r="AO17" i="5"/>
  <c r="AE18" i="5"/>
  <c r="AF18" i="5"/>
  <c r="AG18" i="5"/>
  <c r="AH18" i="5"/>
  <c r="AI18" i="5"/>
  <c r="AJ18" i="5"/>
  <c r="AK18" i="5"/>
  <c r="AL18" i="5"/>
  <c r="AM18" i="5"/>
  <c r="AN18" i="5"/>
  <c r="AO18" i="5"/>
  <c r="AE19" i="5"/>
  <c r="AF19" i="5"/>
  <c r="AG19" i="5"/>
  <c r="AH19" i="5"/>
  <c r="AI19" i="5"/>
  <c r="AJ19" i="5"/>
  <c r="AK19" i="5"/>
  <c r="AL19" i="5"/>
  <c r="AM19" i="5"/>
  <c r="AN19" i="5"/>
  <c r="AO19" i="5"/>
  <c r="AE20" i="5"/>
  <c r="AF20" i="5"/>
  <c r="AG20" i="5"/>
  <c r="AH20" i="5"/>
  <c r="AI20" i="5"/>
  <c r="AJ20" i="5"/>
  <c r="AK20" i="5"/>
  <c r="AL20" i="5"/>
  <c r="AM20" i="5"/>
  <c r="AN20" i="5"/>
  <c r="AO20" i="5"/>
  <c r="AE21" i="5"/>
  <c r="AF21" i="5"/>
  <c r="AG21" i="5"/>
  <c r="AH21" i="5"/>
  <c r="AI21" i="5"/>
  <c r="AJ21" i="5"/>
  <c r="AK21" i="5"/>
  <c r="AL21" i="5"/>
  <c r="AM21" i="5"/>
  <c r="AN21" i="5"/>
  <c r="AO21" i="5"/>
  <c r="AE22" i="5"/>
  <c r="AF22" i="5"/>
  <c r="AG22" i="5"/>
  <c r="AH22" i="5"/>
  <c r="AI22" i="5"/>
  <c r="AJ22" i="5"/>
  <c r="AK22" i="5"/>
  <c r="AL22" i="5"/>
  <c r="AM22" i="5"/>
  <c r="AN22" i="5"/>
  <c r="AO22" i="5"/>
  <c r="AE23" i="5"/>
  <c r="AF23" i="5"/>
  <c r="AG23" i="5"/>
  <c r="AH23" i="5"/>
  <c r="AI23" i="5"/>
  <c r="AJ23" i="5"/>
  <c r="AK23" i="5"/>
  <c r="AL23" i="5"/>
  <c r="AM23" i="5"/>
  <c r="AN23" i="5"/>
  <c r="AO23" i="5"/>
  <c r="AE24" i="5"/>
  <c r="AF24" i="5"/>
  <c r="AG24" i="5"/>
  <c r="AH24" i="5"/>
  <c r="AI24" i="5"/>
  <c r="AJ24" i="5"/>
  <c r="AL24" i="5"/>
  <c r="AM24" i="5"/>
  <c r="AN24" i="5"/>
  <c r="AO24" i="5"/>
  <c r="AE25" i="5"/>
  <c r="AF25" i="5"/>
  <c r="AG25" i="5"/>
  <c r="AH25" i="5"/>
  <c r="AI25" i="5"/>
  <c r="AJ25" i="5"/>
  <c r="AL25" i="5"/>
  <c r="AM25" i="5"/>
  <c r="AN25" i="5"/>
  <c r="AO25" i="5"/>
  <c r="AE26" i="5"/>
  <c r="AF26" i="5"/>
  <c r="AG26" i="5"/>
  <c r="AH26" i="5"/>
  <c r="AI26" i="5"/>
  <c r="AJ26" i="5"/>
  <c r="AK26" i="5"/>
  <c r="AL26" i="5"/>
  <c r="AM26" i="5"/>
  <c r="AN26" i="5"/>
  <c r="AO26" i="5"/>
  <c r="AE27" i="5"/>
  <c r="AF27" i="5"/>
  <c r="AG27" i="5"/>
  <c r="AH27" i="5"/>
  <c r="AI27" i="5"/>
  <c r="AJ27" i="5"/>
  <c r="AK27" i="5"/>
  <c r="AL27" i="5"/>
  <c r="AM27" i="5"/>
  <c r="AN27" i="5"/>
  <c r="AO27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M36" i="5"/>
  <c r="L36" i="5"/>
  <c r="K36" i="5"/>
  <c r="J36" i="5"/>
  <c r="I36" i="5"/>
  <c r="H36" i="5"/>
  <c r="G36" i="5"/>
  <c r="F36" i="5"/>
  <c r="E36" i="5"/>
  <c r="D36" i="5"/>
  <c r="C36" i="5"/>
  <c r="B36" i="5"/>
  <c r="N52" i="5" l="1"/>
  <c r="AO51" i="5"/>
  <c r="AN51" i="5"/>
  <c r="AM51" i="5"/>
  <c r="AL51" i="5"/>
  <c r="AK51" i="5"/>
  <c r="AJ51" i="5"/>
  <c r="AI51" i="5"/>
  <c r="AH51" i="5"/>
  <c r="AG51" i="5"/>
  <c r="AF51" i="5"/>
  <c r="AE51" i="5"/>
  <c r="AD51" i="5"/>
  <c r="AB51" i="5"/>
  <c r="N51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B50" i="5"/>
  <c r="N50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B49" i="5"/>
  <c r="N49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B48" i="5"/>
  <c r="N48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B47" i="5"/>
  <c r="N47" i="5"/>
  <c r="AO46" i="5"/>
  <c r="AN46" i="5"/>
  <c r="AM46" i="5"/>
  <c r="AL46" i="5"/>
  <c r="AK46" i="5"/>
  <c r="AJ46" i="5"/>
  <c r="AI46" i="5"/>
  <c r="AH46" i="5"/>
  <c r="AG46" i="5"/>
  <c r="AF46" i="5"/>
  <c r="AD46" i="5"/>
  <c r="AB46" i="5"/>
  <c r="N46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B45" i="5"/>
  <c r="N45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B44" i="5"/>
  <c r="N44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B43" i="5"/>
  <c r="N43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B42" i="5"/>
  <c r="N42" i="5"/>
  <c r="AO41" i="5"/>
  <c r="AN41" i="5"/>
  <c r="AM41" i="5"/>
  <c r="AL41" i="5"/>
  <c r="AK41" i="5"/>
  <c r="AJ41" i="5"/>
  <c r="AI41" i="5"/>
  <c r="AH41" i="5"/>
  <c r="AG41" i="5"/>
  <c r="AF41" i="5"/>
  <c r="AE41" i="5"/>
  <c r="AB41" i="5"/>
  <c r="N41" i="5"/>
  <c r="AO40" i="5"/>
  <c r="AN40" i="5"/>
  <c r="AM40" i="5"/>
  <c r="AL40" i="5"/>
  <c r="AK40" i="5"/>
  <c r="AJ40" i="5"/>
  <c r="AI40" i="5"/>
  <c r="AH40" i="5"/>
  <c r="AG40" i="5"/>
  <c r="AE40" i="5"/>
  <c r="AB40" i="5"/>
  <c r="N40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N39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B38" i="5"/>
  <c r="N38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B37" i="5"/>
  <c r="N37" i="5"/>
  <c r="AM36" i="5"/>
  <c r="AL36" i="5"/>
  <c r="AK36" i="5"/>
  <c r="AE36" i="5"/>
  <c r="AD36" i="5"/>
  <c r="AI36" i="5"/>
  <c r="N28" i="5"/>
  <c r="AB27" i="5"/>
  <c r="N27" i="5"/>
  <c r="AB26" i="5"/>
  <c r="N26" i="5"/>
  <c r="AB25" i="5"/>
  <c r="N25" i="5"/>
  <c r="AB24" i="5"/>
  <c r="N24" i="5"/>
  <c r="AB23" i="5"/>
  <c r="N23" i="5"/>
  <c r="AB22" i="5"/>
  <c r="N22" i="5"/>
  <c r="AB21" i="5"/>
  <c r="N21" i="5"/>
  <c r="AB20" i="5"/>
  <c r="N20" i="5"/>
  <c r="AB19" i="5"/>
  <c r="N19" i="5"/>
  <c r="AB18" i="5"/>
  <c r="N18" i="5"/>
  <c r="AB17" i="5"/>
  <c r="N17" i="5"/>
  <c r="AB16" i="5"/>
  <c r="N16" i="5"/>
  <c r="AB15" i="5"/>
  <c r="N15" i="5"/>
  <c r="AB14" i="5"/>
  <c r="N14" i="5"/>
  <c r="AB13" i="5"/>
  <c r="N13" i="5"/>
  <c r="AA12" i="5"/>
  <c r="Z12" i="5"/>
  <c r="Y12" i="5"/>
  <c r="X12" i="5"/>
  <c r="W12" i="5"/>
  <c r="V12" i="5"/>
  <c r="G12" i="5"/>
  <c r="E12" i="5"/>
  <c r="F12" i="5"/>
  <c r="D12" i="5"/>
  <c r="C12" i="5"/>
  <c r="B12" i="5"/>
  <c r="M12" i="5"/>
  <c r="L12" i="5"/>
  <c r="J12" i="5"/>
  <c r="K12" i="5"/>
  <c r="I12" i="5"/>
  <c r="H12" i="5"/>
  <c r="AP14" i="5" l="1"/>
  <c r="AJ12" i="5"/>
  <c r="AI12" i="5"/>
  <c r="AP37" i="5"/>
  <c r="AP45" i="5"/>
  <c r="AF12" i="5"/>
  <c r="AN12" i="5"/>
  <c r="AE12" i="5"/>
  <c r="AM12" i="5"/>
  <c r="AP39" i="5"/>
  <c r="AP43" i="5"/>
  <c r="AP47" i="5"/>
  <c r="AP51" i="5"/>
  <c r="AG12" i="5"/>
  <c r="AO12" i="5"/>
  <c r="AP24" i="5"/>
  <c r="AH12" i="5"/>
  <c r="AP13" i="5"/>
  <c r="AP17" i="5"/>
  <c r="AK12" i="5"/>
  <c r="AD12" i="5"/>
  <c r="AL12" i="5"/>
  <c r="AP15" i="5"/>
  <c r="AP38" i="5"/>
  <c r="AP49" i="5"/>
  <c r="AP48" i="5"/>
  <c r="AP21" i="5"/>
  <c r="AP46" i="5"/>
  <c r="AB12" i="5"/>
  <c r="AP23" i="5"/>
  <c r="AN36" i="5"/>
  <c r="AP41" i="5"/>
  <c r="AP50" i="5"/>
  <c r="N36" i="5"/>
  <c r="AP25" i="5"/>
  <c r="AP16" i="5"/>
  <c r="AB36" i="5"/>
  <c r="AJ36" i="5"/>
  <c r="AP44" i="5"/>
  <c r="AF36" i="5"/>
  <c r="AG36" i="5"/>
  <c r="AP22" i="5"/>
  <c r="AH36" i="5"/>
  <c r="AP40" i="5"/>
  <c r="AP42" i="5"/>
  <c r="AO36" i="5"/>
  <c r="AP26" i="5"/>
  <c r="AP20" i="5"/>
  <c r="AP19" i="5"/>
  <c r="N12" i="5"/>
  <c r="AP27" i="5"/>
  <c r="AP18" i="5"/>
  <c r="AP36" i="5" l="1"/>
  <c r="AP12" i="5"/>
</calcChain>
</file>

<file path=xl/sharedStrings.xml><?xml version="1.0" encoding="utf-8"?>
<sst xmlns="http://schemas.openxmlformats.org/spreadsheetml/2006/main" count="522" uniqueCount="64">
  <si>
    <t>Andacollo</t>
  </si>
  <si>
    <t>Canela</t>
  </si>
  <si>
    <t>Combarbalá</t>
  </si>
  <si>
    <t>Coquimbo</t>
  </si>
  <si>
    <t>Illapel</t>
  </si>
  <si>
    <t>La Serena</t>
  </si>
  <si>
    <t>Los Vilos</t>
  </si>
  <si>
    <t>Monte Patria</t>
  </si>
  <si>
    <t>Ovalle</t>
  </si>
  <si>
    <t>Paiguano</t>
  </si>
  <si>
    <t>Punitaqui</t>
  </si>
  <si>
    <t>Río Hurtado</t>
  </si>
  <si>
    <t>Salamanca</t>
  </si>
  <si>
    <t>Vicuña</t>
  </si>
  <si>
    <t>Nombre Comuna</t>
  </si>
  <si>
    <t>Población objetivo</t>
  </si>
  <si>
    <t>TOTAL</t>
  </si>
  <si>
    <t xml:space="preserve">Personal de Salud Publico </t>
  </si>
  <si>
    <t>Personal de Salud Privado</t>
  </si>
  <si>
    <t>Trabajadores de avícolas y de criaderos de cerdo</t>
  </si>
  <si>
    <t>Otras Prioridades</t>
  </si>
  <si>
    <t>Infantil</t>
  </si>
  <si>
    <t>Embarazadas</t>
  </si>
  <si>
    <t>Estrategia Capullo Prematuros</t>
  </si>
  <si>
    <t>Población Infantil 6 meses -5 años</t>
  </si>
  <si>
    <t>Población Escolar 6-10 años</t>
  </si>
  <si>
    <t>Región</t>
  </si>
  <si>
    <t>La Higuera</t>
  </si>
  <si>
    <t>País</t>
  </si>
  <si>
    <t>Enfermos Cronicos 11 a 59 años</t>
  </si>
  <si>
    <t>Trabajadores de la educación escolar y prescolar hasta 8° año básico</t>
  </si>
  <si>
    <t>Adultos 60 años y más</t>
  </si>
  <si>
    <t>Cuidadores de adultos mayores y funcionarios de ELEAM</t>
  </si>
  <si>
    <t>Rezagados Población objetivo</t>
  </si>
  <si>
    <t>Población Inmunizada</t>
  </si>
  <si>
    <t>% Vacunacion Población objetivo</t>
  </si>
  <si>
    <t>Comuna</t>
  </si>
  <si>
    <t>RECIEN NACIDOS</t>
  </si>
  <si>
    <t>LACTANTES MENORES A 6 MESES</t>
  </si>
  <si>
    <t>POBLACION OBJETIVO</t>
  </si>
  <si>
    <t xml:space="preserve">DOSIS ADMINISTRADAS </t>
  </si>
  <si>
    <t>COBERTURA</t>
  </si>
  <si>
    <t>Nota: Lactantes menores a 6 meses (Incluye lactantes y lactantes alto riesgo); Recien nacidos mas RN Nirsevimad maternidad</t>
  </si>
  <si>
    <t>Fuente: Bases de datos Filezilla corte al 20-07-2025</t>
  </si>
  <si>
    <t>Fuente: Bases de datos Filezilla corte al 30-06-2024</t>
  </si>
  <si>
    <t>1.- INMUNIZACIONES CAMPAÑA INFLUENZA REGIÓN DE COQUIMBO PORCENTAJE  COBERTURA POR GRUPOS OBJETIVOS, SEGÚN BASE DE DATOS OCURRENCIA Y RESIDENCIA</t>
  </si>
  <si>
    <t>2.- INMUNIZACIONES CAMPAÑA INFLUENZA REGIÓN DE COQUIMBO REZAGADOS POR GRUPOS OBJETIVOS, SEGÚN BASE DE DATOS OCURRENCIA Y RESIDENCIA</t>
  </si>
  <si>
    <t>CAMPAÑA INMUNIZACION  INFLUENZA 2024</t>
  </si>
  <si>
    <t>CAMPAÑA INMUNIZACION INFLUENZA 2025</t>
  </si>
  <si>
    <t>CAMPAÑA INMUNIZACION VRS</t>
  </si>
  <si>
    <t>Comuna de Residencia</t>
  </si>
  <si>
    <t>Embarazadas de 28 a 31 semanas</t>
  </si>
  <si>
    <t>Embarazadas de 32 a 36 semanas</t>
  </si>
  <si>
    <t>Embarazadas de 37 y más  semanas</t>
  </si>
  <si>
    <t>Total general</t>
  </si>
  <si>
    <t>INMUNIZACION EMBARAZADAS</t>
  </si>
  <si>
    <t>65 años</t>
  </si>
  <si>
    <t>66 años y más, sin vacuna previa</t>
  </si>
  <si>
    <t xml:space="preserve">1.- TOTAL INMUNIZACIONES NEUMO 23 REGIÓN DE COQUIMBO. BASE DE DATOS RESIDENCIA </t>
  </si>
  <si>
    <t xml:space="preserve">1.- TOTAL INMUNIZACIONES EMBARAZADAS  REGIÓN DE COQUIMBO. BASE DE DATOS RESIDENCIA </t>
  </si>
  <si>
    <t xml:space="preserve">1.- TOTAL INMUNIZACIONES CAMPAÑA VIRUS RESPIRATORIO SINCICIAL REGIÓN DE COQUIMBO AVANCE VACUNACION. BASE DE DATOS RESIDENCIA </t>
  </si>
  <si>
    <t>Fecha de corte 30 Junio 2025</t>
  </si>
  <si>
    <t>Fecha de corte 30 Junio 2024</t>
  </si>
  <si>
    <t>Fuente de datos File Zilla corte al 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</si>
</sst>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_ ;_ * \-#,##0_ ;_ * &quot;-&quot;_ ;_ @_ 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i/>
      <u/>
      <sz val="12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indexed="64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indexed="64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rgb="FF0070C0"/>
      </bottom>
      <diagonal/>
    </border>
    <border>
      <left style="thin">
        <color theme="0"/>
      </left>
      <right/>
      <top style="thin">
        <color indexed="64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indexed="64"/>
      </bottom>
      <diagonal/>
    </border>
    <border>
      <left style="thin">
        <color rgb="FF0070C0"/>
      </left>
      <right/>
      <top style="thin">
        <color indexed="64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0" fontId="1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0" fontId="1" fillId="3" borderId="14" xfId="0" applyFont="1" applyFill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/>
    <xf numFmtId="3" fontId="1" fillId="3" borderId="2" xfId="0" applyNumberFormat="1" applyFont="1" applyFill="1" applyBorder="1" applyAlignment="1">
      <alignment horizontal="center"/>
    </xf>
    <xf numFmtId="3" fontId="1" fillId="3" borderId="2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2" applyFont="1" applyFill="1" applyBorder="1" applyAlignment="1">
      <alignment horizontal="center"/>
    </xf>
    <xf numFmtId="164" fontId="1" fillId="3" borderId="2" xfId="2" applyFont="1" applyFill="1" applyBorder="1"/>
    <xf numFmtId="10" fontId="1" fillId="3" borderId="2" xfId="1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4" fontId="3" fillId="0" borderId="2" xfId="2" applyFont="1" applyBorder="1"/>
    <xf numFmtId="0" fontId="3" fillId="0" borderId="2" xfId="0" applyFont="1" applyBorder="1"/>
    <xf numFmtId="10" fontId="3" fillId="4" borderId="2" xfId="1" applyNumberFormat="1" applyFont="1" applyFill="1" applyBorder="1" applyAlignment="1">
      <alignment horizontal="center"/>
    </xf>
    <xf numFmtId="3" fontId="1" fillId="3" borderId="30" xfId="0" applyNumberFormat="1" applyFont="1" applyFill="1" applyBorder="1" applyAlignment="1">
      <alignment horizontal="center"/>
    </xf>
    <xf numFmtId="164" fontId="3" fillId="0" borderId="2" xfId="2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2" xfId="2" applyFont="1" applyFill="1" applyBorder="1"/>
    <xf numFmtId="164" fontId="3" fillId="0" borderId="0" xfId="0" applyNumberFormat="1" applyFont="1"/>
    <xf numFmtId="0" fontId="3" fillId="0" borderId="2" xfId="0" applyFont="1" applyFill="1" applyBorder="1"/>
    <xf numFmtId="0" fontId="1" fillId="0" borderId="0" xfId="0" applyFont="1" applyAlignment="1">
      <alignment horizontal="left"/>
    </xf>
    <xf numFmtId="0" fontId="1" fillId="8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/>
    </xf>
    <xf numFmtId="164" fontId="1" fillId="3" borderId="12" xfId="2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1" fontId="3" fillId="0" borderId="31" xfId="0" applyNumberFormat="1" applyFont="1" applyBorder="1"/>
    <xf numFmtId="0" fontId="3" fillId="0" borderId="31" xfId="0" applyFont="1" applyBorder="1"/>
    <xf numFmtId="3" fontId="3" fillId="4" borderId="32" xfId="0" applyNumberFormat="1" applyFont="1" applyFill="1" applyBorder="1" applyAlignment="1">
      <alignment horizontal="center"/>
    </xf>
    <xf numFmtId="3" fontId="3" fillId="4" borderId="14" xfId="0" applyNumberFormat="1" applyFont="1" applyFill="1" applyBorder="1" applyAlignment="1">
      <alignment horizontal="center"/>
    </xf>
    <xf numFmtId="0" fontId="3" fillId="9" borderId="14" xfId="0" applyFont="1" applyFill="1" applyBorder="1"/>
    <xf numFmtId="10" fontId="3" fillId="9" borderId="14" xfId="1" applyNumberFormat="1" applyFont="1" applyFill="1" applyBorder="1" applyAlignment="1">
      <alignment horizontal="center"/>
    </xf>
    <xf numFmtId="0" fontId="3" fillId="9" borderId="2" xfId="0" applyFont="1" applyFill="1" applyBorder="1"/>
    <xf numFmtId="10" fontId="3" fillId="9" borderId="2" xfId="1" applyNumberFormat="1" applyFont="1" applyFill="1" applyBorder="1" applyAlignment="1">
      <alignment horizontal="center"/>
    </xf>
    <xf numFmtId="0" fontId="1" fillId="9" borderId="14" xfId="0" applyFont="1" applyFill="1" applyBorder="1"/>
    <xf numFmtId="10" fontId="1" fillId="9" borderId="14" xfId="1" applyNumberFormat="1" applyFont="1" applyFill="1" applyBorder="1" applyAlignment="1">
      <alignment horizontal="center"/>
    </xf>
    <xf numFmtId="0" fontId="5" fillId="11" borderId="33" xfId="0" applyFont="1" applyFill="1" applyBorder="1" applyAlignment="1">
      <alignment horizontal="center"/>
    </xf>
    <xf numFmtId="0" fontId="5" fillId="12" borderId="33" xfId="0" applyFont="1" applyFill="1" applyBorder="1"/>
    <xf numFmtId="0" fontId="1" fillId="8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wrapText="1"/>
    </xf>
    <xf numFmtId="0" fontId="1" fillId="7" borderId="9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13" borderId="37" xfId="0" applyFont="1" applyFill="1" applyBorder="1" applyAlignment="1">
      <alignment horizontal="center" vertical="center" wrapText="1"/>
    </xf>
    <xf numFmtId="0" fontId="10" fillId="13" borderId="37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14" borderId="37" xfId="0" applyFont="1" applyFill="1" applyBorder="1" applyAlignment="1">
      <alignment horizontal="center"/>
    </xf>
    <xf numFmtId="0" fontId="10" fillId="13" borderId="37" xfId="0" applyFont="1" applyFill="1" applyBorder="1" applyAlignment="1">
      <alignment horizontal="center" wrapText="1"/>
    </xf>
    <xf numFmtId="0" fontId="10" fillId="5" borderId="37" xfId="0" applyFont="1" applyFill="1" applyBorder="1" applyAlignment="1">
      <alignment horizont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14" borderId="37" xfId="0" applyFont="1" applyFill="1" applyBorder="1" applyAlignment="1">
      <alignment horizontal="center" wrapText="1"/>
    </xf>
    <xf numFmtId="0" fontId="10" fillId="14" borderId="37" xfId="0" applyFont="1" applyFill="1" applyBorder="1" applyAlignment="1">
      <alignment horizontal="center" vertical="center" wrapText="1"/>
    </xf>
    <xf numFmtId="0" fontId="1" fillId="3" borderId="37" xfId="0" applyFont="1" applyFill="1" applyBorder="1"/>
    <xf numFmtId="166" fontId="1" fillId="3" borderId="37" xfId="3" applyNumberFormat="1" applyFont="1" applyFill="1" applyBorder="1" applyAlignment="1">
      <alignment horizontal="center"/>
    </xf>
    <xf numFmtId="10" fontId="1" fillId="3" borderId="37" xfId="1" applyNumberFormat="1" applyFont="1" applyFill="1" applyBorder="1" applyAlignment="1">
      <alignment horizontal="center"/>
    </xf>
    <xf numFmtId="10" fontId="1" fillId="3" borderId="37" xfId="1" applyNumberFormat="1" applyFont="1" applyFill="1" applyBorder="1"/>
    <xf numFmtId="166" fontId="1" fillId="3" borderId="37" xfId="0" applyNumberFormat="1" applyFont="1" applyFill="1" applyBorder="1"/>
    <xf numFmtId="0" fontId="1" fillId="10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0" fillId="0" borderId="0" xfId="0" applyFill="1"/>
    <xf numFmtId="0" fontId="1" fillId="0" borderId="0" xfId="0" applyFont="1" applyAlignment="1">
      <alignment wrapText="1"/>
    </xf>
    <xf numFmtId="0" fontId="1" fillId="15" borderId="33" xfId="0" applyFont="1" applyFill="1" applyBorder="1" applyAlignment="1">
      <alignment vertical="center" wrapText="1"/>
    </xf>
    <xf numFmtId="0" fontId="1" fillId="15" borderId="33" xfId="0" applyFont="1" applyFill="1" applyBorder="1" applyAlignment="1">
      <alignment horizontal="center" vertical="center" wrapText="1"/>
    </xf>
    <xf numFmtId="0" fontId="1" fillId="15" borderId="33" xfId="0" applyFont="1" applyFill="1" applyBorder="1" applyAlignment="1">
      <alignment horizontal="left"/>
    </xf>
    <xf numFmtId="0" fontId="1" fillId="15" borderId="33" xfId="0" applyFont="1" applyFill="1" applyBorder="1" applyAlignment="1">
      <alignment horizontal="center"/>
    </xf>
    <xf numFmtId="0" fontId="7" fillId="16" borderId="0" xfId="0" applyFont="1" applyFill="1" applyAlignment="1">
      <alignment horizontal="center" vertical="center" wrapText="1"/>
    </xf>
    <xf numFmtId="0" fontId="1" fillId="15" borderId="33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3" fillId="9" borderId="33" xfId="0" applyFont="1" applyFill="1" applyBorder="1" applyAlignment="1">
      <alignment horizontal="left"/>
    </xf>
    <xf numFmtId="0" fontId="3" fillId="9" borderId="3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1" fillId="9" borderId="37" xfId="0" applyFont="1" applyFill="1" applyBorder="1"/>
    <xf numFmtId="166" fontId="3" fillId="9" borderId="37" xfId="3" applyNumberFormat="1" applyFont="1" applyFill="1" applyBorder="1" applyAlignment="1">
      <alignment horizontal="center"/>
    </xf>
    <xf numFmtId="10" fontId="3" fillId="9" borderId="37" xfId="1" applyNumberFormat="1" applyFont="1" applyFill="1" applyBorder="1" applyAlignment="1">
      <alignment horizontal="center"/>
    </xf>
    <xf numFmtId="10" fontId="3" fillId="9" borderId="37" xfId="1" applyNumberFormat="1" applyFont="1" applyFill="1" applyBorder="1"/>
    <xf numFmtId="166" fontId="3" fillId="9" borderId="37" xfId="0" applyNumberFormat="1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left"/>
    </xf>
    <xf numFmtId="0" fontId="10" fillId="12" borderId="33" xfId="0" applyFont="1" applyFill="1" applyBorder="1"/>
    <xf numFmtId="0" fontId="1" fillId="9" borderId="2" xfId="0" applyFont="1" applyFill="1" applyBorder="1"/>
    <xf numFmtId="0" fontId="1" fillId="9" borderId="0" xfId="0" applyFont="1" applyFill="1" applyAlignment="1">
      <alignment horizontal="center"/>
    </xf>
    <xf numFmtId="0" fontId="14" fillId="0" borderId="0" xfId="0" applyFont="1"/>
    <xf numFmtId="0" fontId="10" fillId="17" borderId="14" xfId="0" applyFont="1" applyFill="1" applyBorder="1"/>
    <xf numFmtId="10" fontId="10" fillId="17" borderId="14" xfId="1" applyNumberFormat="1" applyFont="1" applyFill="1" applyBorder="1" applyAlignment="1">
      <alignment horizontal="center"/>
    </xf>
  </cellXfs>
  <cellStyles count="4">
    <cellStyle name="Millares" xfId="3" builtinId="3"/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INMUNIZACION INFLUENZA </a:t>
            </a:r>
          </a:p>
          <a:p>
            <a:pPr>
              <a:defRPr/>
            </a:pPr>
            <a:r>
              <a:rPr lang="en-US"/>
              <a:t>AÑOS 2024 Y 2025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'cuadro compativo'!$B$3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'cuadro compativo'!$A$4:$A$18</c:f>
              <c:strCache>
                <c:ptCount val="15"/>
                <c:pt idx="0">
                  <c:v>La Serena</c:v>
                </c:pt>
                <c:pt idx="1">
                  <c:v>Coquimbo</c:v>
                </c:pt>
                <c:pt idx="2">
                  <c:v>Andacollo</c:v>
                </c:pt>
                <c:pt idx="3">
                  <c:v>La Higuera</c:v>
                </c:pt>
                <c:pt idx="4">
                  <c:v>Paiguano</c:v>
                </c:pt>
                <c:pt idx="5">
                  <c:v>Vicuña</c:v>
                </c:pt>
                <c:pt idx="6">
                  <c:v>Illapel</c:v>
                </c:pt>
                <c:pt idx="7">
                  <c:v>Canela</c:v>
                </c:pt>
                <c:pt idx="8">
                  <c:v>Los Vilos</c:v>
                </c:pt>
                <c:pt idx="9">
                  <c:v>Salamanca</c:v>
                </c:pt>
                <c:pt idx="10">
                  <c:v>Ovalle</c:v>
                </c:pt>
                <c:pt idx="11">
                  <c:v>Combarbalá</c:v>
                </c:pt>
                <c:pt idx="12">
                  <c:v>Monte Patria</c:v>
                </c:pt>
                <c:pt idx="13">
                  <c:v>Punitaqui</c:v>
                </c:pt>
                <c:pt idx="14">
                  <c:v>Río Hurtado</c:v>
                </c:pt>
              </c:strCache>
            </c:strRef>
          </c:cat>
          <c:val>
            <c:numRef>
              <c:f>'cuadro compativo'!$B$4:$B$18</c:f>
              <c:numCache>
                <c:formatCode>0.00%</c:formatCode>
                <c:ptCount val="15"/>
                <c:pt idx="0">
                  <c:v>0.77028465128750867</c:v>
                </c:pt>
                <c:pt idx="1">
                  <c:v>0.72365272537764791</c:v>
                </c:pt>
                <c:pt idx="2">
                  <c:v>0.86885007278020376</c:v>
                </c:pt>
                <c:pt idx="3">
                  <c:v>0.77309985096870337</c:v>
                </c:pt>
                <c:pt idx="4">
                  <c:v>0.92094417384788307</c:v>
                </c:pt>
                <c:pt idx="5">
                  <c:v>0.85406668350593584</c:v>
                </c:pt>
                <c:pt idx="6">
                  <c:v>0.84478215576934856</c:v>
                </c:pt>
                <c:pt idx="7">
                  <c:v>0.91887620719929763</c:v>
                </c:pt>
                <c:pt idx="8">
                  <c:v>0.79212367216512647</c:v>
                </c:pt>
                <c:pt idx="9">
                  <c:v>0.80573311367380562</c:v>
                </c:pt>
                <c:pt idx="10">
                  <c:v>0.7809546761227687</c:v>
                </c:pt>
                <c:pt idx="11">
                  <c:v>0.78977489507821441</c:v>
                </c:pt>
                <c:pt idx="12">
                  <c:v>0.784690899442823</c:v>
                </c:pt>
                <c:pt idx="13">
                  <c:v>0.76851851851851849</c:v>
                </c:pt>
                <c:pt idx="14">
                  <c:v>0.89159519725557457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F-4EF4-827D-BAE732678800}"/>
            </c:ext>
          </c:extLst>
        </c:ser>
        <c:ser>
          <c:idx val="1"/>
          <c:order val="1"/>
          <c:tx>
            <c:strRef>
              <c:f>'cuadro compativo'!$C$3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'cuadro compativo'!$A$4:$A$18</c:f>
              <c:strCache>
                <c:ptCount val="15"/>
                <c:pt idx="0">
                  <c:v>La Serena</c:v>
                </c:pt>
                <c:pt idx="1">
                  <c:v>Coquimbo</c:v>
                </c:pt>
                <c:pt idx="2">
                  <c:v>Andacollo</c:v>
                </c:pt>
                <c:pt idx="3">
                  <c:v>La Higuera</c:v>
                </c:pt>
                <c:pt idx="4">
                  <c:v>Paiguano</c:v>
                </c:pt>
                <c:pt idx="5">
                  <c:v>Vicuña</c:v>
                </c:pt>
                <c:pt idx="6">
                  <c:v>Illapel</c:v>
                </c:pt>
                <c:pt idx="7">
                  <c:v>Canela</c:v>
                </c:pt>
                <c:pt idx="8">
                  <c:v>Los Vilos</c:v>
                </c:pt>
                <c:pt idx="9">
                  <c:v>Salamanca</c:v>
                </c:pt>
                <c:pt idx="10">
                  <c:v>Ovalle</c:v>
                </c:pt>
                <c:pt idx="11">
                  <c:v>Combarbalá</c:v>
                </c:pt>
                <c:pt idx="12">
                  <c:v>Monte Patria</c:v>
                </c:pt>
                <c:pt idx="13">
                  <c:v>Punitaqui</c:v>
                </c:pt>
                <c:pt idx="14">
                  <c:v>Río Hurtado</c:v>
                </c:pt>
              </c:strCache>
            </c:strRef>
          </c:cat>
          <c:val>
            <c:numRef>
              <c:f>'cuadro compativo'!$C$4:$C$18</c:f>
              <c:numCache>
                <c:formatCode>0.00%</c:formatCode>
                <c:ptCount val="15"/>
                <c:pt idx="0">
                  <c:v>0.73041963707064161</c:v>
                </c:pt>
                <c:pt idx="1">
                  <c:v>0.6861944536292931</c:v>
                </c:pt>
                <c:pt idx="2">
                  <c:v>0.76674658017204911</c:v>
                </c:pt>
                <c:pt idx="3">
                  <c:v>0.67117624953025179</c:v>
                </c:pt>
                <c:pt idx="4">
                  <c:v>0.75301412332070272</c:v>
                </c:pt>
                <c:pt idx="5">
                  <c:v>0.76067828215138977</c:v>
                </c:pt>
                <c:pt idx="6">
                  <c:v>0.73820166018459399</c:v>
                </c:pt>
                <c:pt idx="7">
                  <c:v>0.89871541501976282</c:v>
                </c:pt>
                <c:pt idx="8">
                  <c:v>0.72026610417004711</c:v>
                </c:pt>
                <c:pt idx="9">
                  <c:v>0.75990765679107353</c:v>
                </c:pt>
                <c:pt idx="10">
                  <c:v>0.69609768170942987</c:v>
                </c:pt>
                <c:pt idx="11">
                  <c:v>0.73292608430054984</c:v>
                </c:pt>
                <c:pt idx="12">
                  <c:v>0.7138382869926494</c:v>
                </c:pt>
                <c:pt idx="13">
                  <c:v>0.71965360340525464</c:v>
                </c:pt>
                <c:pt idx="14">
                  <c:v>0.75202069188490139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EF-4EF4-827D-BAE73267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6270576"/>
        <c:axId val="416255160"/>
      </c:barChart>
      <c:catAx>
        <c:axId val="416270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6255160"/>
        <c:crosses val="autoZero"/>
        <c:auto val="1"/>
        <c:lblAlgn val="ctr"/>
        <c:lblOffset val="100"/>
        <c:noMultiLvlLbl val="0"/>
      </c:catAx>
      <c:valAx>
        <c:axId val="416255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62705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VACUNACION INFLUENZA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'cuadro compativo'!$B$3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'cuadro compativo'!$A$4:$A$18</c:f>
              <c:strCache>
                <c:ptCount val="15"/>
                <c:pt idx="0">
                  <c:v>La Serena</c:v>
                </c:pt>
                <c:pt idx="1">
                  <c:v>Coquimbo</c:v>
                </c:pt>
                <c:pt idx="2">
                  <c:v>Andacollo</c:v>
                </c:pt>
                <c:pt idx="3">
                  <c:v>La Higuera</c:v>
                </c:pt>
                <c:pt idx="4">
                  <c:v>Paiguano</c:v>
                </c:pt>
                <c:pt idx="5">
                  <c:v>Vicuña</c:v>
                </c:pt>
                <c:pt idx="6">
                  <c:v>Illapel</c:v>
                </c:pt>
                <c:pt idx="7">
                  <c:v>Canela</c:v>
                </c:pt>
                <c:pt idx="8">
                  <c:v>Los Vilos</c:v>
                </c:pt>
                <c:pt idx="9">
                  <c:v>Salamanca</c:v>
                </c:pt>
                <c:pt idx="10">
                  <c:v>Ovalle</c:v>
                </c:pt>
                <c:pt idx="11">
                  <c:v>Combarbalá</c:v>
                </c:pt>
                <c:pt idx="12">
                  <c:v>Monte Patria</c:v>
                </c:pt>
                <c:pt idx="13">
                  <c:v>Punitaqui</c:v>
                </c:pt>
                <c:pt idx="14">
                  <c:v>Río Hurtado</c:v>
                </c:pt>
              </c:strCache>
            </c:strRef>
          </c:cat>
          <c:val>
            <c:numRef>
              <c:f>'cuadro compativo'!$B$4:$B$18</c:f>
              <c:numCache>
                <c:formatCode>0.00%</c:formatCode>
                <c:ptCount val="15"/>
                <c:pt idx="0">
                  <c:v>0.77028465128750867</c:v>
                </c:pt>
                <c:pt idx="1">
                  <c:v>0.72365272537764791</c:v>
                </c:pt>
                <c:pt idx="2">
                  <c:v>0.86885007278020376</c:v>
                </c:pt>
                <c:pt idx="3">
                  <c:v>0.77309985096870337</c:v>
                </c:pt>
                <c:pt idx="4">
                  <c:v>0.92094417384788307</c:v>
                </c:pt>
                <c:pt idx="5">
                  <c:v>0.85406668350593584</c:v>
                </c:pt>
                <c:pt idx="6">
                  <c:v>0.84478215576934856</c:v>
                </c:pt>
                <c:pt idx="7">
                  <c:v>0.91887620719929763</c:v>
                </c:pt>
                <c:pt idx="8">
                  <c:v>0.79212367216512647</c:v>
                </c:pt>
                <c:pt idx="9">
                  <c:v>0.80573311367380562</c:v>
                </c:pt>
                <c:pt idx="10">
                  <c:v>0.7809546761227687</c:v>
                </c:pt>
                <c:pt idx="11">
                  <c:v>0.78977489507821441</c:v>
                </c:pt>
                <c:pt idx="12">
                  <c:v>0.784690899442823</c:v>
                </c:pt>
                <c:pt idx="13">
                  <c:v>0.76851851851851849</c:v>
                </c:pt>
                <c:pt idx="14">
                  <c:v>0.89159519725557457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E-4AEB-BE08-7BCE1D5A1DF4}"/>
            </c:ext>
          </c:extLst>
        </c:ser>
        <c:ser>
          <c:idx val="1"/>
          <c:order val="1"/>
          <c:tx>
            <c:strRef>
              <c:f>'cuadro compativo'!$C$3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'cuadro compativo'!$A$4:$A$18</c:f>
              <c:strCache>
                <c:ptCount val="15"/>
                <c:pt idx="0">
                  <c:v>La Serena</c:v>
                </c:pt>
                <c:pt idx="1">
                  <c:v>Coquimbo</c:v>
                </c:pt>
                <c:pt idx="2">
                  <c:v>Andacollo</c:v>
                </c:pt>
                <c:pt idx="3">
                  <c:v>La Higuera</c:v>
                </c:pt>
                <c:pt idx="4">
                  <c:v>Paiguano</c:v>
                </c:pt>
                <c:pt idx="5">
                  <c:v>Vicuña</c:v>
                </c:pt>
                <c:pt idx="6">
                  <c:v>Illapel</c:v>
                </c:pt>
                <c:pt idx="7">
                  <c:v>Canela</c:v>
                </c:pt>
                <c:pt idx="8">
                  <c:v>Los Vilos</c:v>
                </c:pt>
                <c:pt idx="9">
                  <c:v>Salamanca</c:v>
                </c:pt>
                <c:pt idx="10">
                  <c:v>Ovalle</c:v>
                </c:pt>
                <c:pt idx="11">
                  <c:v>Combarbalá</c:v>
                </c:pt>
                <c:pt idx="12">
                  <c:v>Monte Patria</c:v>
                </c:pt>
                <c:pt idx="13">
                  <c:v>Punitaqui</c:v>
                </c:pt>
                <c:pt idx="14">
                  <c:v>Río Hurtado</c:v>
                </c:pt>
              </c:strCache>
            </c:strRef>
          </c:cat>
          <c:val>
            <c:numRef>
              <c:f>'cuadro compativo'!$C$4:$C$18</c:f>
              <c:numCache>
                <c:formatCode>0.00%</c:formatCode>
                <c:ptCount val="15"/>
                <c:pt idx="0">
                  <c:v>0.73041963707064161</c:v>
                </c:pt>
                <c:pt idx="1">
                  <c:v>0.6861944536292931</c:v>
                </c:pt>
                <c:pt idx="2">
                  <c:v>0.76674658017204911</c:v>
                </c:pt>
                <c:pt idx="3">
                  <c:v>0.67117624953025179</c:v>
                </c:pt>
                <c:pt idx="4">
                  <c:v>0.75301412332070272</c:v>
                </c:pt>
                <c:pt idx="5">
                  <c:v>0.76067828215138977</c:v>
                </c:pt>
                <c:pt idx="6">
                  <c:v>0.73820166018459399</c:v>
                </c:pt>
                <c:pt idx="7">
                  <c:v>0.89871541501976282</c:v>
                </c:pt>
                <c:pt idx="8">
                  <c:v>0.72026610417004711</c:v>
                </c:pt>
                <c:pt idx="9">
                  <c:v>0.75990765679107353</c:v>
                </c:pt>
                <c:pt idx="10">
                  <c:v>0.69609768170942987</c:v>
                </c:pt>
                <c:pt idx="11">
                  <c:v>0.73292608430054984</c:v>
                </c:pt>
                <c:pt idx="12">
                  <c:v>0.7138382869926494</c:v>
                </c:pt>
                <c:pt idx="13">
                  <c:v>0.71965360340525464</c:v>
                </c:pt>
                <c:pt idx="14">
                  <c:v>0.75202069188490139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9E-4AEB-BE08-7BCE1D5A1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6270576"/>
        <c:axId val="416255160"/>
      </c:barChart>
      <c:catAx>
        <c:axId val="416270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6255160"/>
        <c:crosses val="autoZero"/>
        <c:auto val="1"/>
        <c:lblAlgn val="ctr"/>
        <c:lblOffset val="100"/>
        <c:noMultiLvlLbl val="0"/>
      </c:catAx>
      <c:valAx>
        <c:axId val="416255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62705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108</xdr:row>
      <xdr:rowOff>88900</xdr:rowOff>
    </xdr:from>
    <xdr:to>
      <xdr:col>16</xdr:col>
      <xdr:colOff>50800</xdr:colOff>
      <xdr:row>140</xdr:row>
      <xdr:rowOff>43793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8221A26-8709-4000-8618-A724EED05D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257175</xdr:colOff>
      <xdr:row>15</xdr:row>
      <xdr:rowOff>180975</xdr:rowOff>
    </xdr:from>
    <xdr:ext cx="527631" cy="540785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230B91C-5138-4F23-A254-0C45804C2112}"/>
            </a:ext>
          </a:extLst>
        </xdr:cNvPr>
        <xdr:cNvSpPr txBox="1"/>
      </xdr:nvSpPr>
      <xdr:spPr>
        <a:xfrm>
          <a:off x="11753850" y="3152775"/>
          <a:ext cx="527631" cy="5407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L" sz="1100"/>
        </a:p>
      </xdr:txBody>
    </xdr:sp>
    <xdr:clientData/>
  </xdr:oneCellAnchor>
  <xdr:twoCellAnchor>
    <xdr:from>
      <xdr:col>4</xdr:col>
      <xdr:colOff>300036</xdr:colOff>
      <xdr:row>5</xdr:row>
      <xdr:rowOff>166686</xdr:rowOff>
    </xdr:from>
    <xdr:to>
      <xdr:col>17</xdr:col>
      <xdr:colOff>228600</xdr:colOff>
      <xdr:row>33</xdr:row>
      <xdr:rowOff>19049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2EE3563-523A-40A8-BAC0-5AD8B414AC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29"/>
  <sheetViews>
    <sheetView showGridLines="0" tabSelected="1" topLeftCell="A97" zoomScale="87" zoomScaleNormal="87" workbookViewId="0">
      <selection activeCell="B141" sqref="B141"/>
    </sheetView>
  </sheetViews>
  <sheetFormatPr baseColWidth="10" defaultRowHeight="15.75" x14ac:dyDescent="0.25"/>
  <cols>
    <col min="1" max="1" width="53.140625" style="1" customWidth="1"/>
    <col min="2" max="5" width="17.5703125" style="3" customWidth="1"/>
    <col min="6" max="6" width="14.7109375" style="3" customWidth="1"/>
    <col min="7" max="8" width="17.5703125" style="3" customWidth="1"/>
    <col min="9" max="9" width="15.85546875" style="3" customWidth="1"/>
    <col min="10" max="10" width="14.85546875" style="3" customWidth="1"/>
    <col min="11" max="11" width="16" style="3" customWidth="1"/>
    <col min="12" max="12" width="11.85546875" style="3" bestFit="1" customWidth="1"/>
    <col min="13" max="13" width="23.140625" style="3" customWidth="1"/>
    <col min="14" max="14" width="15" style="3" customWidth="1"/>
    <col min="15" max="15" width="17" style="3" customWidth="1"/>
    <col min="16" max="16" width="18.140625" style="3" customWidth="1"/>
    <col min="17" max="17" width="18.140625" style="2" customWidth="1"/>
    <col min="18" max="18" width="13.28515625" style="2" customWidth="1"/>
    <col min="19" max="19" width="20.42578125" style="2" customWidth="1"/>
    <col min="20" max="20" width="11.85546875" style="2" bestFit="1" customWidth="1"/>
    <col min="21" max="21" width="11.85546875" style="2" customWidth="1"/>
    <col min="22" max="23" width="11.42578125" style="2"/>
    <col min="24" max="24" width="15.42578125" style="2" customWidth="1"/>
    <col min="25" max="25" width="13.5703125" style="2" customWidth="1"/>
    <col min="26" max="26" width="11.42578125" style="2"/>
    <col min="27" max="27" width="17.42578125" style="2" customWidth="1"/>
    <col min="28" max="28" width="11.42578125" style="2"/>
    <col min="29" max="29" width="14.42578125" style="2" customWidth="1"/>
    <col min="30" max="37" width="21" style="2" customWidth="1"/>
    <col min="38" max="38" width="23.140625" style="2" customWidth="1"/>
    <col min="39" max="42" width="21" style="2" customWidth="1"/>
    <col min="43" max="16384" width="11.42578125" style="2"/>
  </cols>
  <sheetData>
    <row r="1" spans="1:42" ht="21" x14ac:dyDescent="0.35">
      <c r="A1" s="95" t="s">
        <v>47</v>
      </c>
      <c r="B1" s="95"/>
      <c r="C1" s="95"/>
      <c r="D1" s="95"/>
      <c r="E1" s="95"/>
      <c r="F1" s="95"/>
      <c r="G1" s="95"/>
      <c r="H1" s="95"/>
    </row>
    <row r="2" spans="1:42" x14ac:dyDescent="0.25">
      <c r="A2" s="155" t="s">
        <v>62</v>
      </c>
      <c r="B2" s="155"/>
      <c r="C2" s="155"/>
      <c r="D2" s="155"/>
      <c r="E2" s="155"/>
      <c r="F2" s="155"/>
      <c r="G2" s="155"/>
      <c r="H2" s="155"/>
    </row>
    <row r="3" spans="1:42" ht="12" customHeight="1" x14ac:dyDescent="0.25"/>
    <row r="4" spans="1:42" ht="14.25" customHeight="1" x14ac:dyDescent="0.25">
      <c r="A4" s="1" t="s">
        <v>44</v>
      </c>
    </row>
    <row r="5" spans="1:42" ht="14.25" customHeight="1" x14ac:dyDescent="0.25"/>
    <row r="6" spans="1:42" x14ac:dyDescent="0.25">
      <c r="J6" s="24"/>
    </row>
    <row r="7" spans="1:42" x14ac:dyDescent="0.25">
      <c r="A7" s="28" t="s">
        <v>45</v>
      </c>
    </row>
    <row r="9" spans="1:42" ht="15" customHeight="1" x14ac:dyDescent="0.25">
      <c r="A9" s="53" t="s">
        <v>14</v>
      </c>
      <c r="B9" s="96" t="s">
        <v>15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8"/>
      <c r="N9" s="53" t="s">
        <v>16</v>
      </c>
      <c r="O9" s="79" t="s">
        <v>14</v>
      </c>
      <c r="P9" s="57" t="s">
        <v>34</v>
      </c>
      <c r="Q9" s="57"/>
      <c r="R9" s="57"/>
      <c r="S9" s="57"/>
      <c r="T9" s="57"/>
      <c r="U9" s="57"/>
      <c r="V9" s="57"/>
      <c r="W9" s="57"/>
      <c r="X9" s="57"/>
      <c r="Y9" s="57"/>
      <c r="Z9" s="57"/>
      <c r="AA9" s="58"/>
      <c r="AB9" s="82" t="s">
        <v>16</v>
      </c>
      <c r="AC9" s="85" t="s">
        <v>14</v>
      </c>
      <c r="AD9" s="88" t="s">
        <v>35</v>
      </c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90"/>
      <c r="AP9" s="53" t="s">
        <v>16</v>
      </c>
    </row>
    <row r="10" spans="1:42" ht="15" customHeight="1" x14ac:dyDescent="0.25">
      <c r="A10" s="54"/>
      <c r="B10" s="60" t="s">
        <v>21</v>
      </c>
      <c r="C10" s="61"/>
      <c r="D10" s="62" t="s">
        <v>31</v>
      </c>
      <c r="E10" s="64" t="s">
        <v>29</v>
      </c>
      <c r="F10" s="66" t="s">
        <v>22</v>
      </c>
      <c r="G10" s="68" t="s">
        <v>23</v>
      </c>
      <c r="H10" s="70" t="s">
        <v>17</v>
      </c>
      <c r="I10" s="70" t="s">
        <v>18</v>
      </c>
      <c r="J10" s="124" t="s">
        <v>30</v>
      </c>
      <c r="K10" s="70" t="s">
        <v>19</v>
      </c>
      <c r="L10" s="70" t="s">
        <v>20</v>
      </c>
      <c r="M10" s="51" t="s">
        <v>32</v>
      </c>
      <c r="N10" s="54"/>
      <c r="O10" s="80"/>
      <c r="P10" s="125" t="s">
        <v>21</v>
      </c>
      <c r="Q10" s="125"/>
      <c r="R10" s="74" t="s">
        <v>31</v>
      </c>
      <c r="S10" s="75" t="s">
        <v>29</v>
      </c>
      <c r="T10" s="77" t="s">
        <v>22</v>
      </c>
      <c r="U10" s="74" t="s">
        <v>23</v>
      </c>
      <c r="V10" s="124" t="s">
        <v>17</v>
      </c>
      <c r="W10" s="49" t="s">
        <v>18</v>
      </c>
      <c r="X10" s="70" t="s">
        <v>30</v>
      </c>
      <c r="Y10" s="93" t="s">
        <v>19</v>
      </c>
      <c r="Z10" s="70" t="s">
        <v>20</v>
      </c>
      <c r="AA10" s="91" t="s">
        <v>32</v>
      </c>
      <c r="AB10" s="83"/>
      <c r="AC10" s="101"/>
      <c r="AD10" s="126" t="s">
        <v>21</v>
      </c>
      <c r="AE10" s="127"/>
      <c r="AF10" s="74" t="s">
        <v>31</v>
      </c>
      <c r="AG10" s="74" t="s">
        <v>29</v>
      </c>
      <c r="AH10" s="74" t="s">
        <v>22</v>
      </c>
      <c r="AI10" s="74" t="s">
        <v>23</v>
      </c>
      <c r="AJ10" s="49" t="s">
        <v>17</v>
      </c>
      <c r="AK10" s="49" t="s">
        <v>18</v>
      </c>
      <c r="AL10" s="49" t="s">
        <v>30</v>
      </c>
      <c r="AM10" s="49" t="s">
        <v>19</v>
      </c>
      <c r="AN10" s="49" t="s">
        <v>20</v>
      </c>
      <c r="AO10" s="51" t="s">
        <v>32</v>
      </c>
      <c r="AP10" s="54"/>
    </row>
    <row r="11" spans="1:42" ht="60" customHeight="1" x14ac:dyDescent="0.25">
      <c r="A11" s="54"/>
      <c r="B11" s="45" t="s">
        <v>24</v>
      </c>
      <c r="C11" s="7" t="s">
        <v>25</v>
      </c>
      <c r="D11" s="63"/>
      <c r="E11" s="65"/>
      <c r="F11" s="67"/>
      <c r="G11" s="69"/>
      <c r="H11" s="50"/>
      <c r="I11" s="50"/>
      <c r="J11" s="72"/>
      <c r="K11" s="50"/>
      <c r="L11" s="50"/>
      <c r="M11" s="52" t="s">
        <v>32</v>
      </c>
      <c r="N11" s="59"/>
      <c r="O11" s="81"/>
      <c r="P11" s="7" t="s">
        <v>24</v>
      </c>
      <c r="Q11" s="29" t="s">
        <v>25</v>
      </c>
      <c r="R11" s="69"/>
      <c r="S11" s="76"/>
      <c r="T11" s="78"/>
      <c r="U11" s="69"/>
      <c r="V11" s="72"/>
      <c r="W11" s="50"/>
      <c r="X11" s="50"/>
      <c r="Y11" s="94"/>
      <c r="Z11" s="50"/>
      <c r="AA11" s="92" t="s">
        <v>32</v>
      </c>
      <c r="AB11" s="84"/>
      <c r="AC11" s="87"/>
      <c r="AD11" s="128" t="s">
        <v>24</v>
      </c>
      <c r="AE11" s="129" t="s">
        <v>25</v>
      </c>
      <c r="AF11" s="69"/>
      <c r="AG11" s="69"/>
      <c r="AH11" s="69"/>
      <c r="AI11" s="69"/>
      <c r="AJ11" s="50"/>
      <c r="AK11" s="50"/>
      <c r="AL11" s="50"/>
      <c r="AM11" s="50"/>
      <c r="AN11" s="50"/>
      <c r="AO11" s="52" t="s">
        <v>32</v>
      </c>
      <c r="AP11" s="59"/>
    </row>
    <row r="12" spans="1:42" ht="15" customHeight="1" x14ac:dyDescent="0.25">
      <c r="A12" s="10" t="s">
        <v>26</v>
      </c>
      <c r="B12" s="11">
        <f t="shared" ref="B12:N12" si="0">SUM(B13:B27)</f>
        <v>56056</v>
      </c>
      <c r="C12" s="11">
        <f t="shared" si="0"/>
        <v>58591</v>
      </c>
      <c r="D12" s="11">
        <f t="shared" si="0"/>
        <v>175710</v>
      </c>
      <c r="E12" s="11">
        <f t="shared" si="0"/>
        <v>55608</v>
      </c>
      <c r="F12" s="11">
        <f t="shared" si="0"/>
        <v>7310</v>
      </c>
      <c r="G12" s="11">
        <f t="shared" si="0"/>
        <v>1926</v>
      </c>
      <c r="H12" s="11">
        <f t="shared" si="0"/>
        <v>14532</v>
      </c>
      <c r="I12" s="11">
        <f t="shared" si="0"/>
        <v>2147</v>
      </c>
      <c r="J12" s="11">
        <f t="shared" si="0"/>
        <v>13760</v>
      </c>
      <c r="K12" s="11">
        <f t="shared" si="0"/>
        <v>484</v>
      </c>
      <c r="L12" s="11">
        <f t="shared" si="0"/>
        <v>34482</v>
      </c>
      <c r="M12" s="11">
        <f t="shared" si="0"/>
        <v>2225</v>
      </c>
      <c r="N12" s="11">
        <f t="shared" si="0"/>
        <v>422831</v>
      </c>
      <c r="O12" s="13" t="s">
        <v>26</v>
      </c>
      <c r="P12" s="14">
        <f>SUM(P13:P27)</f>
        <v>39011</v>
      </c>
      <c r="Q12" s="15">
        <f>SUM(Q13:Q27)</f>
        <v>52202</v>
      </c>
      <c r="R12" s="15">
        <f>SUM(R13:R27)</f>
        <v>104233</v>
      </c>
      <c r="S12" s="15">
        <f>SUM(S13:S27)</f>
        <v>70244</v>
      </c>
      <c r="T12" s="15">
        <f>SUM(T13:T27)</f>
        <v>3366</v>
      </c>
      <c r="U12" s="15">
        <f t="shared" ref="U12:AA12" si="1">SUM(U13:U27)</f>
        <v>753</v>
      </c>
      <c r="V12" s="15">
        <f t="shared" si="1"/>
        <v>14668</v>
      </c>
      <c r="W12" s="15">
        <f t="shared" si="1"/>
        <v>2323</v>
      </c>
      <c r="X12" s="15">
        <f t="shared" si="1"/>
        <v>13302</v>
      </c>
      <c r="Y12" s="15">
        <f t="shared" si="1"/>
        <v>371</v>
      </c>
      <c r="Z12" s="15">
        <f t="shared" si="1"/>
        <v>21125</v>
      </c>
      <c r="AA12" s="15">
        <f t="shared" si="1"/>
        <v>4348</v>
      </c>
      <c r="AB12" s="15">
        <f>SUM(AB13:AB27)</f>
        <v>325946</v>
      </c>
      <c r="AC12" s="10" t="s">
        <v>26</v>
      </c>
      <c r="AD12" s="16">
        <f>+P12/B12</f>
        <v>0.69592907092907097</v>
      </c>
      <c r="AE12" s="16">
        <f t="shared" ref="AE12:AO27" si="2">+Q12/C12</f>
        <v>0.89095594886586682</v>
      </c>
      <c r="AF12" s="16">
        <f t="shared" si="2"/>
        <v>0.59321040350577658</v>
      </c>
      <c r="AG12" s="16">
        <f t="shared" si="2"/>
        <v>1.263199539634585</v>
      </c>
      <c r="AH12" s="16">
        <f t="shared" si="2"/>
        <v>0.46046511627906977</v>
      </c>
      <c r="AI12" s="16">
        <f t="shared" si="2"/>
        <v>0.3909657320872274</v>
      </c>
      <c r="AJ12" s="16">
        <f t="shared" si="2"/>
        <v>1.0093586567575006</v>
      </c>
      <c r="AK12" s="16">
        <f t="shared" si="2"/>
        <v>1.0819748486259897</v>
      </c>
      <c r="AL12" s="16">
        <f t="shared" si="2"/>
        <v>0.96671511627906981</v>
      </c>
      <c r="AM12" s="16">
        <f t="shared" si="2"/>
        <v>0.76652892561983466</v>
      </c>
      <c r="AN12" s="16">
        <f t="shared" si="2"/>
        <v>0.61263847804651705</v>
      </c>
      <c r="AO12" s="16">
        <f t="shared" si="2"/>
        <v>1.9541573033707864</v>
      </c>
      <c r="AP12" s="16">
        <f t="shared" ref="AP12:AP27" si="3">+AB12/N12</f>
        <v>0.77086590150674861</v>
      </c>
    </row>
    <row r="13" spans="1:42" x14ac:dyDescent="0.25">
      <c r="A13" s="151" t="s">
        <v>5</v>
      </c>
      <c r="B13" s="17">
        <v>16550</v>
      </c>
      <c r="C13" s="17">
        <v>17452</v>
      </c>
      <c r="D13" s="17">
        <v>50174</v>
      </c>
      <c r="E13" s="17">
        <v>15335</v>
      </c>
      <c r="F13" s="17">
        <v>2256</v>
      </c>
      <c r="G13" s="17">
        <v>627</v>
      </c>
      <c r="H13" s="17">
        <v>4796</v>
      </c>
      <c r="I13" s="17">
        <v>1413</v>
      </c>
      <c r="J13" s="17">
        <v>4106</v>
      </c>
      <c r="K13" s="17">
        <v>218</v>
      </c>
      <c r="L13" s="17">
        <v>5805</v>
      </c>
      <c r="M13" s="17">
        <v>607</v>
      </c>
      <c r="N13" s="17">
        <f t="shared" ref="N13:N28" si="4">SUM(B13:M13)</f>
        <v>119339</v>
      </c>
      <c r="O13" s="18" t="s">
        <v>5</v>
      </c>
      <c r="P13" s="23">
        <v>12202</v>
      </c>
      <c r="Q13" s="25">
        <v>16670</v>
      </c>
      <c r="R13" s="25">
        <v>29292</v>
      </c>
      <c r="S13" s="25">
        <v>17628</v>
      </c>
      <c r="T13" s="25">
        <v>1012</v>
      </c>
      <c r="U13" s="25">
        <v>77</v>
      </c>
      <c r="V13" s="27">
        <v>4632</v>
      </c>
      <c r="W13" s="27">
        <v>1508</v>
      </c>
      <c r="X13" s="27">
        <v>4018</v>
      </c>
      <c r="Y13" s="20">
        <v>127</v>
      </c>
      <c r="Z13" s="20">
        <v>3827</v>
      </c>
      <c r="AA13" s="20">
        <v>932</v>
      </c>
      <c r="AB13" s="19">
        <f t="shared" ref="AB13:AB27" si="5">SUM(P13:AA13)</f>
        <v>91925</v>
      </c>
      <c r="AC13" s="20" t="s">
        <v>5</v>
      </c>
      <c r="AD13" s="21">
        <f>+P13/B13</f>
        <v>0.73728096676737165</v>
      </c>
      <c r="AE13" s="21">
        <f t="shared" si="2"/>
        <v>0.95519138207655285</v>
      </c>
      <c r="AF13" s="21">
        <f t="shared" si="2"/>
        <v>0.58380834695260497</v>
      </c>
      <c r="AG13" s="21">
        <f t="shared" si="2"/>
        <v>1.1495272253015976</v>
      </c>
      <c r="AH13" s="21">
        <f t="shared" si="2"/>
        <v>0.44858156028368795</v>
      </c>
      <c r="AI13" s="21">
        <f t="shared" si="2"/>
        <v>0.12280701754385964</v>
      </c>
      <c r="AJ13" s="21">
        <f t="shared" si="2"/>
        <v>0.96580483736447043</v>
      </c>
      <c r="AK13" s="21">
        <f t="shared" si="2"/>
        <v>1.0672328379334748</v>
      </c>
      <c r="AL13" s="21">
        <f t="shared" si="2"/>
        <v>0.97856794934242575</v>
      </c>
      <c r="AM13" s="21">
        <f t="shared" si="2"/>
        <v>0.58256880733944949</v>
      </c>
      <c r="AN13" s="21">
        <f t="shared" si="2"/>
        <v>0.65925925925925921</v>
      </c>
      <c r="AO13" s="21">
        <f t="shared" si="2"/>
        <v>1.5354200988467874</v>
      </c>
      <c r="AP13" s="21">
        <f t="shared" si="3"/>
        <v>0.77028465128750867</v>
      </c>
    </row>
    <row r="14" spans="1:42" x14ac:dyDescent="0.25">
      <c r="A14" s="151" t="s">
        <v>3</v>
      </c>
      <c r="B14" s="17">
        <v>18600</v>
      </c>
      <c r="C14" s="17">
        <v>18828</v>
      </c>
      <c r="D14" s="17">
        <v>50859</v>
      </c>
      <c r="E14" s="17">
        <v>16908</v>
      </c>
      <c r="F14" s="17">
        <v>2287</v>
      </c>
      <c r="G14" s="17">
        <v>612</v>
      </c>
      <c r="H14" s="17">
        <v>3676</v>
      </c>
      <c r="I14" s="17">
        <v>258</v>
      </c>
      <c r="J14" s="17">
        <v>3241</v>
      </c>
      <c r="K14" s="17">
        <v>135</v>
      </c>
      <c r="L14" s="17">
        <v>20294</v>
      </c>
      <c r="M14" s="17">
        <v>540</v>
      </c>
      <c r="N14" s="17">
        <f t="shared" si="4"/>
        <v>136238</v>
      </c>
      <c r="O14" s="18" t="s">
        <v>3</v>
      </c>
      <c r="P14" s="23">
        <v>11205</v>
      </c>
      <c r="Q14" s="25">
        <v>15098</v>
      </c>
      <c r="R14" s="25">
        <v>27953</v>
      </c>
      <c r="S14" s="25">
        <v>24504</v>
      </c>
      <c r="T14" s="25">
        <v>985</v>
      </c>
      <c r="U14" s="25">
        <v>434</v>
      </c>
      <c r="V14" s="27">
        <v>3774</v>
      </c>
      <c r="W14" s="27">
        <v>300</v>
      </c>
      <c r="X14" s="27">
        <v>3107</v>
      </c>
      <c r="Y14" s="20">
        <v>143</v>
      </c>
      <c r="Z14" s="20">
        <v>9245</v>
      </c>
      <c r="AA14" s="20">
        <v>1841</v>
      </c>
      <c r="AB14" s="19">
        <f t="shared" si="5"/>
        <v>98589</v>
      </c>
      <c r="AC14" s="20" t="s">
        <v>3</v>
      </c>
      <c r="AD14" s="21">
        <f t="shared" ref="AD14:AD27" si="6">+P14/B14</f>
        <v>0.60241935483870968</v>
      </c>
      <c r="AE14" s="21">
        <f t="shared" si="2"/>
        <v>0.80189080093477794</v>
      </c>
      <c r="AF14" s="21">
        <f t="shared" si="2"/>
        <v>0.54961757014491042</v>
      </c>
      <c r="AG14" s="21">
        <f t="shared" si="2"/>
        <v>1.4492547906316537</v>
      </c>
      <c r="AH14" s="21">
        <f t="shared" si="2"/>
        <v>0.43069523393091386</v>
      </c>
      <c r="AI14" s="21">
        <f t="shared" si="2"/>
        <v>0.70915032679738566</v>
      </c>
      <c r="AJ14" s="21">
        <f t="shared" si="2"/>
        <v>1.0266594124047879</v>
      </c>
      <c r="AK14" s="21">
        <f t="shared" si="2"/>
        <v>1.1627906976744187</v>
      </c>
      <c r="AL14" s="21">
        <f t="shared" si="2"/>
        <v>0.95865473619253316</v>
      </c>
      <c r="AM14" s="21">
        <f t="shared" si="2"/>
        <v>1.0592592592592593</v>
      </c>
      <c r="AN14" s="21">
        <f t="shared" si="2"/>
        <v>0.45555336552675668</v>
      </c>
      <c r="AO14" s="21">
        <f t="shared" si="2"/>
        <v>3.4092592592592594</v>
      </c>
      <c r="AP14" s="21">
        <f t="shared" si="3"/>
        <v>0.72365272537764791</v>
      </c>
    </row>
    <row r="15" spans="1:42" x14ac:dyDescent="0.25">
      <c r="A15" s="151" t="s">
        <v>0</v>
      </c>
      <c r="B15" s="17">
        <v>755</v>
      </c>
      <c r="C15" s="17">
        <v>797</v>
      </c>
      <c r="D15" s="17">
        <v>2644</v>
      </c>
      <c r="E15" s="17">
        <v>1644</v>
      </c>
      <c r="F15" s="17">
        <v>96</v>
      </c>
      <c r="G15" s="17">
        <v>36</v>
      </c>
      <c r="H15" s="17">
        <v>188</v>
      </c>
      <c r="I15" s="17">
        <v>2</v>
      </c>
      <c r="J15" s="17">
        <v>307</v>
      </c>
      <c r="K15" s="17">
        <v>3</v>
      </c>
      <c r="L15" s="17">
        <v>253</v>
      </c>
      <c r="M15" s="17">
        <v>145</v>
      </c>
      <c r="N15" s="17">
        <f t="shared" si="4"/>
        <v>6870</v>
      </c>
      <c r="O15" s="18" t="s">
        <v>0</v>
      </c>
      <c r="P15" s="23">
        <v>478</v>
      </c>
      <c r="Q15" s="25">
        <v>787</v>
      </c>
      <c r="R15" s="25">
        <v>1890</v>
      </c>
      <c r="S15" s="25">
        <v>1999</v>
      </c>
      <c r="T15" s="25">
        <v>60</v>
      </c>
      <c r="U15" s="25">
        <v>5</v>
      </c>
      <c r="V15" s="27">
        <v>166</v>
      </c>
      <c r="W15" s="27"/>
      <c r="X15" s="27">
        <v>206</v>
      </c>
      <c r="Y15" s="20"/>
      <c r="Z15" s="20">
        <v>319</v>
      </c>
      <c r="AA15" s="20">
        <v>59</v>
      </c>
      <c r="AB15" s="19">
        <f t="shared" si="5"/>
        <v>5969</v>
      </c>
      <c r="AC15" s="20" t="s">
        <v>0</v>
      </c>
      <c r="AD15" s="21">
        <f t="shared" si="6"/>
        <v>0.63311258278145699</v>
      </c>
      <c r="AE15" s="21">
        <f t="shared" si="2"/>
        <v>0.98745294855708909</v>
      </c>
      <c r="AF15" s="21">
        <f t="shared" si="2"/>
        <v>0.71482602118003025</v>
      </c>
      <c r="AG15" s="21">
        <f t="shared" si="2"/>
        <v>1.2159367396593674</v>
      </c>
      <c r="AH15" s="21">
        <f t="shared" si="2"/>
        <v>0.625</v>
      </c>
      <c r="AI15" s="21">
        <f t="shared" si="2"/>
        <v>0.1388888888888889</v>
      </c>
      <c r="AJ15" s="21">
        <f t="shared" si="2"/>
        <v>0.88297872340425532</v>
      </c>
      <c r="AK15" s="21">
        <f t="shared" si="2"/>
        <v>0</v>
      </c>
      <c r="AL15" s="21">
        <f t="shared" si="2"/>
        <v>0.67100977198697065</v>
      </c>
      <c r="AM15" s="21">
        <f t="shared" si="2"/>
        <v>0</v>
      </c>
      <c r="AN15" s="21">
        <f t="shared" si="2"/>
        <v>1.2608695652173914</v>
      </c>
      <c r="AO15" s="21">
        <f t="shared" si="2"/>
        <v>0.40689655172413791</v>
      </c>
      <c r="AP15" s="21">
        <f t="shared" si="3"/>
        <v>0.86885007278020376</v>
      </c>
    </row>
    <row r="16" spans="1:42" x14ac:dyDescent="0.25">
      <c r="A16" s="151" t="s">
        <v>27</v>
      </c>
      <c r="B16" s="17">
        <v>305</v>
      </c>
      <c r="C16" s="17">
        <v>332</v>
      </c>
      <c r="D16" s="17">
        <v>1060</v>
      </c>
      <c r="E16" s="17">
        <v>465</v>
      </c>
      <c r="F16" s="17">
        <v>50</v>
      </c>
      <c r="G16" s="17">
        <v>9</v>
      </c>
      <c r="H16" s="17">
        <v>84</v>
      </c>
      <c r="I16" s="17">
        <v>0</v>
      </c>
      <c r="J16" s="17">
        <v>98</v>
      </c>
      <c r="K16" s="17">
        <v>18</v>
      </c>
      <c r="L16" s="17">
        <v>254</v>
      </c>
      <c r="M16" s="17">
        <v>9</v>
      </c>
      <c r="N16" s="17">
        <f t="shared" si="4"/>
        <v>2684</v>
      </c>
      <c r="O16" s="18" t="s">
        <v>27</v>
      </c>
      <c r="P16" s="23">
        <v>226</v>
      </c>
      <c r="Q16" s="25">
        <v>311</v>
      </c>
      <c r="R16" s="25">
        <v>646</v>
      </c>
      <c r="S16" s="25">
        <v>432</v>
      </c>
      <c r="T16" s="25">
        <v>36</v>
      </c>
      <c r="U16" s="25">
        <v>12</v>
      </c>
      <c r="V16" s="27">
        <v>80</v>
      </c>
      <c r="W16" s="27"/>
      <c r="X16" s="27">
        <v>101</v>
      </c>
      <c r="Y16" s="20">
        <v>17</v>
      </c>
      <c r="Z16" s="20">
        <v>199</v>
      </c>
      <c r="AA16" s="20">
        <v>15</v>
      </c>
      <c r="AB16" s="19">
        <f t="shared" si="5"/>
        <v>2075</v>
      </c>
      <c r="AC16" s="20" t="s">
        <v>27</v>
      </c>
      <c r="AD16" s="21">
        <f t="shared" si="6"/>
        <v>0.74098360655737705</v>
      </c>
      <c r="AE16" s="21">
        <f t="shared" si="2"/>
        <v>0.93674698795180722</v>
      </c>
      <c r="AF16" s="21">
        <f t="shared" si="2"/>
        <v>0.60943396226415092</v>
      </c>
      <c r="AG16" s="21">
        <f t="shared" si="2"/>
        <v>0.92903225806451617</v>
      </c>
      <c r="AH16" s="21">
        <f t="shared" si="2"/>
        <v>0.72</v>
      </c>
      <c r="AI16" s="21">
        <f t="shared" si="2"/>
        <v>1.3333333333333333</v>
      </c>
      <c r="AJ16" s="21">
        <f t="shared" si="2"/>
        <v>0.95238095238095233</v>
      </c>
      <c r="AK16" s="21" t="e">
        <f>+W16/I16</f>
        <v>#DIV/0!</v>
      </c>
      <c r="AL16" s="21">
        <f t="shared" si="2"/>
        <v>1.0306122448979591</v>
      </c>
      <c r="AM16" s="21">
        <f t="shared" si="2"/>
        <v>0.94444444444444442</v>
      </c>
      <c r="AN16" s="21">
        <f t="shared" si="2"/>
        <v>0.78346456692913391</v>
      </c>
      <c r="AO16" s="21">
        <f t="shared" si="2"/>
        <v>1.6666666666666667</v>
      </c>
      <c r="AP16" s="21">
        <f t="shared" si="3"/>
        <v>0.77309985096870337</v>
      </c>
    </row>
    <row r="17" spans="1:42" x14ac:dyDescent="0.25">
      <c r="A17" s="151" t="s">
        <v>9</v>
      </c>
      <c r="B17" s="17">
        <v>250</v>
      </c>
      <c r="C17" s="17">
        <v>286</v>
      </c>
      <c r="D17" s="17">
        <v>1136</v>
      </c>
      <c r="E17" s="17">
        <v>421</v>
      </c>
      <c r="F17" s="17">
        <v>40</v>
      </c>
      <c r="G17" s="17">
        <v>18</v>
      </c>
      <c r="H17" s="17">
        <v>74</v>
      </c>
      <c r="I17" s="17">
        <v>3</v>
      </c>
      <c r="J17" s="17">
        <v>135</v>
      </c>
      <c r="K17" s="17">
        <v>0</v>
      </c>
      <c r="L17" s="17">
        <v>279</v>
      </c>
      <c r="M17" s="17">
        <v>27</v>
      </c>
      <c r="N17" s="17">
        <f t="shared" si="4"/>
        <v>2669</v>
      </c>
      <c r="O17" s="18" t="s">
        <v>9</v>
      </c>
      <c r="P17" s="23">
        <v>259</v>
      </c>
      <c r="Q17" s="25">
        <v>198</v>
      </c>
      <c r="R17" s="25">
        <v>801</v>
      </c>
      <c r="S17" s="25">
        <v>537</v>
      </c>
      <c r="T17" s="25">
        <v>15</v>
      </c>
      <c r="U17" s="25">
        <v>29</v>
      </c>
      <c r="V17" s="27">
        <v>87</v>
      </c>
      <c r="W17" s="27">
        <v>5</v>
      </c>
      <c r="X17" s="27">
        <v>140</v>
      </c>
      <c r="Y17" s="20"/>
      <c r="Z17" s="20">
        <v>339</v>
      </c>
      <c r="AA17" s="20">
        <v>48</v>
      </c>
      <c r="AB17" s="19">
        <f t="shared" si="5"/>
        <v>2458</v>
      </c>
      <c r="AC17" s="20" t="s">
        <v>9</v>
      </c>
      <c r="AD17" s="21">
        <f t="shared" si="6"/>
        <v>1.036</v>
      </c>
      <c r="AE17" s="21">
        <f t="shared" si="2"/>
        <v>0.69230769230769229</v>
      </c>
      <c r="AF17" s="21">
        <f t="shared" si="2"/>
        <v>0.70510563380281688</v>
      </c>
      <c r="AG17" s="21">
        <f t="shared" si="2"/>
        <v>1.2755344418052257</v>
      </c>
      <c r="AH17" s="21">
        <f t="shared" si="2"/>
        <v>0.375</v>
      </c>
      <c r="AI17" s="21">
        <f t="shared" si="2"/>
        <v>1.6111111111111112</v>
      </c>
      <c r="AJ17" s="21">
        <f t="shared" si="2"/>
        <v>1.1756756756756757</v>
      </c>
      <c r="AK17" s="21">
        <f t="shared" si="2"/>
        <v>1.6666666666666667</v>
      </c>
      <c r="AL17" s="21">
        <f t="shared" si="2"/>
        <v>1.037037037037037</v>
      </c>
      <c r="AM17" s="21" t="e">
        <f t="shared" si="2"/>
        <v>#DIV/0!</v>
      </c>
      <c r="AN17" s="21">
        <f t="shared" si="2"/>
        <v>1.2150537634408602</v>
      </c>
      <c r="AO17" s="21">
        <f t="shared" si="2"/>
        <v>1.7777777777777777</v>
      </c>
      <c r="AP17" s="21">
        <f t="shared" si="3"/>
        <v>0.92094417384788307</v>
      </c>
    </row>
    <row r="18" spans="1:42" x14ac:dyDescent="0.25">
      <c r="A18" s="151" t="s">
        <v>13</v>
      </c>
      <c r="B18" s="17">
        <v>1909</v>
      </c>
      <c r="C18" s="17">
        <v>2106</v>
      </c>
      <c r="D18" s="17">
        <v>6410</v>
      </c>
      <c r="E18" s="17">
        <v>2707</v>
      </c>
      <c r="F18" s="17">
        <v>248</v>
      </c>
      <c r="G18" s="17">
        <v>60</v>
      </c>
      <c r="H18" s="17">
        <v>346</v>
      </c>
      <c r="I18" s="17">
        <v>41</v>
      </c>
      <c r="J18" s="17">
        <v>605</v>
      </c>
      <c r="K18" s="17">
        <v>1</v>
      </c>
      <c r="L18" s="17">
        <v>1341</v>
      </c>
      <c r="M18" s="17">
        <v>62</v>
      </c>
      <c r="N18" s="17">
        <f t="shared" si="4"/>
        <v>15836</v>
      </c>
      <c r="O18" s="18" t="s">
        <v>13</v>
      </c>
      <c r="P18" s="23">
        <v>1366</v>
      </c>
      <c r="Q18" s="25">
        <v>1787</v>
      </c>
      <c r="R18" s="25">
        <v>4187</v>
      </c>
      <c r="S18" s="25">
        <v>3773</v>
      </c>
      <c r="T18" s="25">
        <v>102</v>
      </c>
      <c r="U18" s="25">
        <v>31</v>
      </c>
      <c r="V18" s="27">
        <v>323</v>
      </c>
      <c r="W18" s="27">
        <v>48</v>
      </c>
      <c r="X18" s="27">
        <v>571</v>
      </c>
      <c r="Y18" s="20">
        <v>1</v>
      </c>
      <c r="Z18" s="20">
        <v>1280</v>
      </c>
      <c r="AA18" s="20">
        <v>56</v>
      </c>
      <c r="AB18" s="19">
        <f t="shared" si="5"/>
        <v>13525</v>
      </c>
      <c r="AC18" s="20" t="s">
        <v>13</v>
      </c>
      <c r="AD18" s="21">
        <f t="shared" si="6"/>
        <v>0.71555788370874807</v>
      </c>
      <c r="AE18" s="21">
        <f t="shared" si="2"/>
        <v>0.84852801519468191</v>
      </c>
      <c r="AF18" s="21">
        <f t="shared" si="2"/>
        <v>0.653198127925117</v>
      </c>
      <c r="AG18" s="21">
        <f t="shared" si="2"/>
        <v>1.393793867750277</v>
      </c>
      <c r="AH18" s="21">
        <f t="shared" si="2"/>
        <v>0.41129032258064518</v>
      </c>
      <c r="AI18" s="21">
        <f t="shared" si="2"/>
        <v>0.51666666666666672</v>
      </c>
      <c r="AJ18" s="21">
        <f t="shared" si="2"/>
        <v>0.93352601156069359</v>
      </c>
      <c r="AK18" s="21">
        <f t="shared" si="2"/>
        <v>1.1707317073170731</v>
      </c>
      <c r="AL18" s="21">
        <f t="shared" si="2"/>
        <v>0.94380165289256202</v>
      </c>
      <c r="AM18" s="21">
        <f t="shared" si="2"/>
        <v>1</v>
      </c>
      <c r="AN18" s="21">
        <f t="shared" si="2"/>
        <v>0.95451155853840419</v>
      </c>
      <c r="AO18" s="21">
        <f t="shared" si="2"/>
        <v>0.90322580645161288</v>
      </c>
      <c r="AP18" s="21">
        <f t="shared" si="3"/>
        <v>0.85406668350593584</v>
      </c>
    </row>
    <row r="19" spans="1:42" x14ac:dyDescent="0.25">
      <c r="A19" s="151" t="s">
        <v>4</v>
      </c>
      <c r="B19" s="17">
        <v>2012</v>
      </c>
      <c r="C19" s="17">
        <v>2164</v>
      </c>
      <c r="D19" s="17">
        <v>7650</v>
      </c>
      <c r="E19" s="17">
        <v>1926</v>
      </c>
      <c r="F19" s="17">
        <v>265</v>
      </c>
      <c r="G19" s="17">
        <v>87</v>
      </c>
      <c r="H19" s="17">
        <v>744</v>
      </c>
      <c r="I19" s="17">
        <v>47</v>
      </c>
      <c r="J19" s="17">
        <v>740</v>
      </c>
      <c r="K19" s="17">
        <v>3</v>
      </c>
      <c r="L19" s="17">
        <v>515</v>
      </c>
      <c r="M19" s="17">
        <v>166</v>
      </c>
      <c r="N19" s="17">
        <f t="shared" si="4"/>
        <v>16319</v>
      </c>
      <c r="O19" s="18" t="s">
        <v>4</v>
      </c>
      <c r="P19" s="23">
        <v>1560</v>
      </c>
      <c r="Q19" s="25">
        <v>2078</v>
      </c>
      <c r="R19" s="25">
        <v>5164</v>
      </c>
      <c r="S19" s="25">
        <v>2456</v>
      </c>
      <c r="T19" s="25">
        <v>145</v>
      </c>
      <c r="U19" s="25">
        <v>21</v>
      </c>
      <c r="V19" s="27">
        <v>697</v>
      </c>
      <c r="W19" s="27">
        <v>53</v>
      </c>
      <c r="X19" s="27">
        <v>714</v>
      </c>
      <c r="Y19" s="20">
        <v>1</v>
      </c>
      <c r="Z19" s="20">
        <v>699</v>
      </c>
      <c r="AA19" s="20">
        <v>198</v>
      </c>
      <c r="AB19" s="19">
        <f t="shared" si="5"/>
        <v>13786</v>
      </c>
      <c r="AC19" s="20" t="s">
        <v>4</v>
      </c>
      <c r="AD19" s="21">
        <f t="shared" si="6"/>
        <v>0.77534791252485091</v>
      </c>
      <c r="AE19" s="21">
        <f t="shared" si="2"/>
        <v>0.96025878003696863</v>
      </c>
      <c r="AF19" s="21">
        <f t="shared" si="2"/>
        <v>0.67503267973856207</v>
      </c>
      <c r="AG19" s="21">
        <f t="shared" si="2"/>
        <v>1.2751817237798546</v>
      </c>
      <c r="AH19" s="21">
        <f t="shared" si="2"/>
        <v>0.54716981132075471</v>
      </c>
      <c r="AI19" s="21">
        <f t="shared" si="2"/>
        <v>0.2413793103448276</v>
      </c>
      <c r="AJ19" s="21">
        <f t="shared" si="2"/>
        <v>0.93682795698924726</v>
      </c>
      <c r="AK19" s="21">
        <f t="shared" si="2"/>
        <v>1.1276595744680851</v>
      </c>
      <c r="AL19" s="21">
        <f t="shared" si="2"/>
        <v>0.96486486486486489</v>
      </c>
      <c r="AM19" s="21">
        <f t="shared" si="2"/>
        <v>0.33333333333333331</v>
      </c>
      <c r="AN19" s="21">
        <f t="shared" si="2"/>
        <v>1.3572815533980582</v>
      </c>
      <c r="AO19" s="21">
        <f t="shared" si="2"/>
        <v>1.1927710843373494</v>
      </c>
      <c r="AP19" s="21">
        <f t="shared" si="3"/>
        <v>0.84478215576934856</v>
      </c>
    </row>
    <row r="20" spans="1:42" x14ac:dyDescent="0.25">
      <c r="A20" s="151" t="s">
        <v>1</v>
      </c>
      <c r="B20" s="17">
        <v>466</v>
      </c>
      <c r="C20" s="17">
        <v>527</v>
      </c>
      <c r="D20" s="17">
        <v>2951</v>
      </c>
      <c r="E20" s="17">
        <v>1159</v>
      </c>
      <c r="F20" s="17">
        <v>65</v>
      </c>
      <c r="G20" s="17">
        <v>21</v>
      </c>
      <c r="H20" s="17">
        <v>109</v>
      </c>
      <c r="I20" s="17">
        <v>8</v>
      </c>
      <c r="J20" s="17">
        <v>192</v>
      </c>
      <c r="K20" s="17">
        <v>13</v>
      </c>
      <c r="L20" s="17">
        <v>173</v>
      </c>
      <c r="M20" s="17">
        <v>11</v>
      </c>
      <c r="N20" s="17">
        <f t="shared" si="4"/>
        <v>5695</v>
      </c>
      <c r="O20" s="18" t="s">
        <v>1</v>
      </c>
      <c r="P20" s="23">
        <v>434</v>
      </c>
      <c r="Q20" s="25">
        <v>567</v>
      </c>
      <c r="R20" s="25">
        <v>2215</v>
      </c>
      <c r="S20" s="25">
        <v>1474</v>
      </c>
      <c r="T20" s="25">
        <v>32</v>
      </c>
      <c r="U20" s="25">
        <v>8</v>
      </c>
      <c r="V20" s="27">
        <v>106</v>
      </c>
      <c r="W20" s="27">
        <v>5</v>
      </c>
      <c r="X20" s="27">
        <v>144</v>
      </c>
      <c r="Y20" s="20">
        <v>2</v>
      </c>
      <c r="Z20" s="20">
        <v>234</v>
      </c>
      <c r="AA20" s="20">
        <v>12</v>
      </c>
      <c r="AB20" s="19">
        <f t="shared" si="5"/>
        <v>5233</v>
      </c>
      <c r="AC20" s="20" t="s">
        <v>1</v>
      </c>
      <c r="AD20" s="21">
        <f t="shared" si="6"/>
        <v>0.93133047210300424</v>
      </c>
      <c r="AE20" s="21">
        <f t="shared" si="2"/>
        <v>1.0759013282732448</v>
      </c>
      <c r="AF20" s="21">
        <f t="shared" si="2"/>
        <v>0.75059301931548628</v>
      </c>
      <c r="AG20" s="21">
        <f t="shared" si="2"/>
        <v>1.2717860224331321</v>
      </c>
      <c r="AH20" s="21">
        <f t="shared" si="2"/>
        <v>0.49230769230769234</v>
      </c>
      <c r="AI20" s="21">
        <f t="shared" si="2"/>
        <v>0.38095238095238093</v>
      </c>
      <c r="AJ20" s="21">
        <f t="shared" si="2"/>
        <v>0.97247706422018354</v>
      </c>
      <c r="AK20" s="21">
        <f t="shared" si="2"/>
        <v>0.625</v>
      </c>
      <c r="AL20" s="21">
        <f t="shared" si="2"/>
        <v>0.75</v>
      </c>
      <c r="AM20" s="21">
        <f t="shared" si="2"/>
        <v>0.15384615384615385</v>
      </c>
      <c r="AN20" s="21">
        <f t="shared" si="2"/>
        <v>1.3526011560693643</v>
      </c>
      <c r="AO20" s="21">
        <f t="shared" si="2"/>
        <v>1.0909090909090908</v>
      </c>
      <c r="AP20" s="21">
        <f t="shared" si="3"/>
        <v>0.91887620719929763</v>
      </c>
    </row>
    <row r="21" spans="1:42" x14ac:dyDescent="0.25">
      <c r="A21" s="151" t="s">
        <v>6</v>
      </c>
      <c r="B21" s="17">
        <v>1513</v>
      </c>
      <c r="C21" s="17">
        <v>1640</v>
      </c>
      <c r="D21" s="17">
        <v>5343</v>
      </c>
      <c r="E21" s="17">
        <v>1429</v>
      </c>
      <c r="F21" s="17">
        <v>236</v>
      </c>
      <c r="G21" s="17">
        <v>45</v>
      </c>
      <c r="H21" s="17">
        <v>339</v>
      </c>
      <c r="I21" s="17">
        <v>27</v>
      </c>
      <c r="J21" s="17">
        <v>352</v>
      </c>
      <c r="K21" s="17">
        <v>1</v>
      </c>
      <c r="L21" s="17">
        <v>598</v>
      </c>
      <c r="M21" s="17">
        <v>56</v>
      </c>
      <c r="N21" s="17">
        <f t="shared" si="4"/>
        <v>11579</v>
      </c>
      <c r="O21" s="18" t="s">
        <v>6</v>
      </c>
      <c r="P21" s="23">
        <v>1173</v>
      </c>
      <c r="Q21" s="25">
        <v>1555</v>
      </c>
      <c r="R21" s="25">
        <v>3116</v>
      </c>
      <c r="S21" s="25">
        <v>1838</v>
      </c>
      <c r="T21" s="25">
        <v>97</v>
      </c>
      <c r="U21" s="25">
        <v>16</v>
      </c>
      <c r="V21" s="27">
        <v>371</v>
      </c>
      <c r="W21" s="27">
        <v>33</v>
      </c>
      <c r="X21" s="27">
        <v>309</v>
      </c>
      <c r="Y21" s="20">
        <v>6</v>
      </c>
      <c r="Z21" s="20">
        <v>578</v>
      </c>
      <c r="AA21" s="20">
        <v>80</v>
      </c>
      <c r="AB21" s="19">
        <f t="shared" si="5"/>
        <v>9172</v>
      </c>
      <c r="AC21" s="20" t="s">
        <v>6</v>
      </c>
      <c r="AD21" s="21">
        <f t="shared" si="6"/>
        <v>0.7752808988764045</v>
      </c>
      <c r="AE21" s="21">
        <f t="shared" si="2"/>
        <v>0.94817073170731703</v>
      </c>
      <c r="AF21" s="21">
        <f t="shared" si="2"/>
        <v>0.58319296275500654</v>
      </c>
      <c r="AG21" s="21">
        <f t="shared" si="2"/>
        <v>1.2862141357592722</v>
      </c>
      <c r="AH21" s="21">
        <f t="shared" si="2"/>
        <v>0.41101694915254239</v>
      </c>
      <c r="AI21" s="21">
        <f t="shared" si="2"/>
        <v>0.35555555555555557</v>
      </c>
      <c r="AJ21" s="21">
        <f t="shared" si="2"/>
        <v>1.0943952802359882</v>
      </c>
      <c r="AK21" s="21">
        <f t="shared" si="2"/>
        <v>1.2222222222222223</v>
      </c>
      <c r="AL21" s="21">
        <f t="shared" si="2"/>
        <v>0.87784090909090906</v>
      </c>
      <c r="AM21" s="21">
        <f t="shared" si="2"/>
        <v>6</v>
      </c>
      <c r="AN21" s="21">
        <f t="shared" si="2"/>
        <v>0.96655518394648832</v>
      </c>
      <c r="AO21" s="21">
        <f t="shared" si="2"/>
        <v>1.4285714285714286</v>
      </c>
      <c r="AP21" s="21">
        <f t="shared" si="3"/>
        <v>0.79212367216512647</v>
      </c>
    </row>
    <row r="22" spans="1:42" x14ac:dyDescent="0.25">
      <c r="A22" s="151" t="s">
        <v>12</v>
      </c>
      <c r="B22" s="17">
        <v>1777</v>
      </c>
      <c r="C22" s="17">
        <v>1945</v>
      </c>
      <c r="D22" s="17">
        <v>6700</v>
      </c>
      <c r="E22" s="17">
        <v>2793</v>
      </c>
      <c r="F22" s="17">
        <v>229</v>
      </c>
      <c r="G22" s="17">
        <v>63</v>
      </c>
      <c r="H22" s="17">
        <v>454</v>
      </c>
      <c r="I22" s="17">
        <v>12</v>
      </c>
      <c r="J22" s="17">
        <v>493</v>
      </c>
      <c r="K22" s="17">
        <v>11</v>
      </c>
      <c r="L22" s="17">
        <v>615</v>
      </c>
      <c r="M22" s="17">
        <v>83</v>
      </c>
      <c r="N22" s="17">
        <f t="shared" si="4"/>
        <v>15175</v>
      </c>
      <c r="O22" s="18" t="s">
        <v>12</v>
      </c>
      <c r="P22" s="23">
        <v>1369</v>
      </c>
      <c r="Q22" s="25">
        <v>1752</v>
      </c>
      <c r="R22" s="25">
        <v>4404</v>
      </c>
      <c r="S22" s="25">
        <v>2889</v>
      </c>
      <c r="T22" s="25">
        <v>142</v>
      </c>
      <c r="U22" s="25">
        <v>9</v>
      </c>
      <c r="V22" s="27">
        <v>455</v>
      </c>
      <c r="W22" s="27">
        <v>34</v>
      </c>
      <c r="X22" s="27">
        <v>515</v>
      </c>
      <c r="Y22" s="20">
        <v>9</v>
      </c>
      <c r="Z22" s="20">
        <v>498</v>
      </c>
      <c r="AA22" s="20">
        <v>151</v>
      </c>
      <c r="AB22" s="19">
        <f t="shared" si="5"/>
        <v>12227</v>
      </c>
      <c r="AC22" s="20" t="s">
        <v>12</v>
      </c>
      <c r="AD22" s="21">
        <f t="shared" si="6"/>
        <v>0.77039954980303882</v>
      </c>
      <c r="AE22" s="21">
        <f t="shared" si="2"/>
        <v>0.90077120822622103</v>
      </c>
      <c r="AF22" s="21">
        <f t="shared" si="2"/>
        <v>0.65731343283582089</v>
      </c>
      <c r="AG22" s="21">
        <f t="shared" si="2"/>
        <v>1.0343716433941998</v>
      </c>
      <c r="AH22" s="21">
        <f t="shared" si="2"/>
        <v>0.62008733624454149</v>
      </c>
      <c r="AI22" s="21">
        <f t="shared" si="2"/>
        <v>0.14285714285714285</v>
      </c>
      <c r="AJ22" s="21">
        <f t="shared" si="2"/>
        <v>1.0022026431718061</v>
      </c>
      <c r="AK22" s="21">
        <f t="shared" si="2"/>
        <v>2.8333333333333335</v>
      </c>
      <c r="AL22" s="21">
        <f t="shared" si="2"/>
        <v>1.0446247464503042</v>
      </c>
      <c r="AM22" s="21">
        <f t="shared" si="2"/>
        <v>0.81818181818181823</v>
      </c>
      <c r="AN22" s="21">
        <f t="shared" si="2"/>
        <v>0.80975609756097566</v>
      </c>
      <c r="AO22" s="21">
        <f t="shared" si="2"/>
        <v>1.8192771084337349</v>
      </c>
      <c r="AP22" s="21">
        <f t="shared" si="3"/>
        <v>0.80573311367380562</v>
      </c>
    </row>
    <row r="23" spans="1:42" x14ac:dyDescent="0.25">
      <c r="A23" s="151" t="s">
        <v>8</v>
      </c>
      <c r="B23" s="17">
        <v>8104</v>
      </c>
      <c r="C23" s="17">
        <v>8458</v>
      </c>
      <c r="D23" s="17">
        <v>25181</v>
      </c>
      <c r="E23" s="17">
        <v>6225</v>
      </c>
      <c r="F23" s="17">
        <v>1074</v>
      </c>
      <c r="G23" s="17">
        <v>267</v>
      </c>
      <c r="H23" s="17">
        <v>2813</v>
      </c>
      <c r="I23" s="17">
        <v>331</v>
      </c>
      <c r="J23" s="17">
        <v>2254</v>
      </c>
      <c r="K23" s="17">
        <v>66</v>
      </c>
      <c r="L23" s="17">
        <v>3074</v>
      </c>
      <c r="M23" s="17">
        <v>246</v>
      </c>
      <c r="N23" s="17">
        <f t="shared" si="4"/>
        <v>58093</v>
      </c>
      <c r="O23" s="18" t="s">
        <v>8</v>
      </c>
      <c r="P23" s="23">
        <v>5833</v>
      </c>
      <c r="Q23" s="25">
        <v>7747</v>
      </c>
      <c r="R23" s="25">
        <v>14888</v>
      </c>
      <c r="S23" s="25">
        <v>7648</v>
      </c>
      <c r="T23" s="25">
        <v>487</v>
      </c>
      <c r="U23" s="25">
        <v>58</v>
      </c>
      <c r="V23" s="27">
        <v>3052</v>
      </c>
      <c r="W23" s="27">
        <v>320</v>
      </c>
      <c r="X23" s="27">
        <v>2254</v>
      </c>
      <c r="Y23" s="20">
        <v>54</v>
      </c>
      <c r="Z23" s="20">
        <v>2489</v>
      </c>
      <c r="AA23" s="20">
        <v>538</v>
      </c>
      <c r="AB23" s="19">
        <f t="shared" si="5"/>
        <v>45368</v>
      </c>
      <c r="AC23" s="20" t="s">
        <v>8</v>
      </c>
      <c r="AD23" s="21">
        <f t="shared" si="6"/>
        <v>0.71976801579466931</v>
      </c>
      <c r="AE23" s="21">
        <f t="shared" si="2"/>
        <v>0.91593757389453767</v>
      </c>
      <c r="AF23" s="21">
        <f t="shared" si="2"/>
        <v>0.5912394265517652</v>
      </c>
      <c r="AG23" s="21">
        <f t="shared" si="2"/>
        <v>1.2285943775100401</v>
      </c>
      <c r="AH23" s="21">
        <f t="shared" si="2"/>
        <v>0.45344506517690875</v>
      </c>
      <c r="AI23" s="21">
        <f t="shared" si="2"/>
        <v>0.21722846441947566</v>
      </c>
      <c r="AJ23" s="21">
        <f t="shared" si="2"/>
        <v>1.0849626733025239</v>
      </c>
      <c r="AK23" s="21">
        <f t="shared" si="2"/>
        <v>0.96676737160120851</v>
      </c>
      <c r="AL23" s="21">
        <f t="shared" si="2"/>
        <v>1</v>
      </c>
      <c r="AM23" s="21">
        <f t="shared" si="2"/>
        <v>0.81818181818181823</v>
      </c>
      <c r="AN23" s="21">
        <f t="shared" si="2"/>
        <v>0.80969420949902404</v>
      </c>
      <c r="AO23" s="21">
        <f t="shared" si="2"/>
        <v>2.1869918699186992</v>
      </c>
      <c r="AP23" s="21">
        <f t="shared" si="3"/>
        <v>0.7809546761227687</v>
      </c>
    </row>
    <row r="24" spans="1:42" x14ac:dyDescent="0.25">
      <c r="A24" s="151" t="s">
        <v>2</v>
      </c>
      <c r="B24" s="17">
        <v>695</v>
      </c>
      <c r="C24" s="17">
        <v>776</v>
      </c>
      <c r="D24" s="17">
        <v>4136</v>
      </c>
      <c r="E24" s="17">
        <v>1161</v>
      </c>
      <c r="F24" s="17">
        <v>68</v>
      </c>
      <c r="G24" s="17">
        <v>24</v>
      </c>
      <c r="H24" s="17">
        <v>262</v>
      </c>
      <c r="I24" s="17">
        <v>1</v>
      </c>
      <c r="J24" s="17">
        <v>313</v>
      </c>
      <c r="K24" s="17">
        <v>4</v>
      </c>
      <c r="L24" s="17">
        <v>302</v>
      </c>
      <c r="M24" s="17">
        <v>121</v>
      </c>
      <c r="N24" s="17">
        <f t="shared" si="4"/>
        <v>7863</v>
      </c>
      <c r="O24" s="18" t="s">
        <v>2</v>
      </c>
      <c r="P24" s="23">
        <v>575</v>
      </c>
      <c r="Q24" s="25">
        <v>743</v>
      </c>
      <c r="R24" s="25">
        <v>2500</v>
      </c>
      <c r="S24" s="25">
        <v>1384</v>
      </c>
      <c r="T24" s="25">
        <v>46</v>
      </c>
      <c r="U24" s="25">
        <v>24</v>
      </c>
      <c r="V24" s="27">
        <v>282</v>
      </c>
      <c r="W24" s="27">
        <v>11</v>
      </c>
      <c r="X24" s="27">
        <v>299</v>
      </c>
      <c r="Y24" s="20">
        <v>2</v>
      </c>
      <c r="Z24" s="20">
        <v>218</v>
      </c>
      <c r="AA24" s="20">
        <v>126</v>
      </c>
      <c r="AB24" s="19">
        <f t="shared" si="5"/>
        <v>6210</v>
      </c>
      <c r="AC24" s="20" t="s">
        <v>2</v>
      </c>
      <c r="AD24" s="21">
        <f t="shared" si="6"/>
        <v>0.82733812949640284</v>
      </c>
      <c r="AE24" s="21">
        <f t="shared" si="2"/>
        <v>0.95747422680412375</v>
      </c>
      <c r="AF24" s="21">
        <f t="shared" si="2"/>
        <v>0.60444874274661509</v>
      </c>
      <c r="AG24" s="21">
        <f t="shared" si="2"/>
        <v>1.1920757967269595</v>
      </c>
      <c r="AH24" s="21">
        <f t="shared" si="2"/>
        <v>0.67647058823529416</v>
      </c>
      <c r="AI24" s="21">
        <f t="shared" si="2"/>
        <v>1</v>
      </c>
      <c r="AJ24" s="21">
        <f t="shared" si="2"/>
        <v>1.0763358778625953</v>
      </c>
      <c r="AK24" s="21">
        <f>+W24/I24</f>
        <v>11</v>
      </c>
      <c r="AL24" s="21">
        <f t="shared" si="2"/>
        <v>0.95527156549520764</v>
      </c>
      <c r="AM24" s="21">
        <f t="shared" si="2"/>
        <v>0.5</v>
      </c>
      <c r="AN24" s="21">
        <f t="shared" si="2"/>
        <v>0.72185430463576161</v>
      </c>
      <c r="AO24" s="21">
        <f t="shared" si="2"/>
        <v>1.0413223140495869</v>
      </c>
      <c r="AP24" s="21">
        <f>+AB24/N24</f>
        <v>0.78977489507821441</v>
      </c>
    </row>
    <row r="25" spans="1:42" x14ac:dyDescent="0.25">
      <c r="A25" s="151" t="s">
        <v>7</v>
      </c>
      <c r="B25" s="17">
        <v>2151</v>
      </c>
      <c r="C25" s="17">
        <v>2167</v>
      </c>
      <c r="D25" s="17">
        <v>7053</v>
      </c>
      <c r="E25" s="17">
        <v>1876</v>
      </c>
      <c r="F25" s="17">
        <v>262</v>
      </c>
      <c r="G25" s="17">
        <v>39</v>
      </c>
      <c r="H25" s="17">
        <v>422</v>
      </c>
      <c r="I25" s="17">
        <v>0</v>
      </c>
      <c r="J25" s="17">
        <v>604</v>
      </c>
      <c r="K25" s="17">
        <v>7</v>
      </c>
      <c r="L25" s="17">
        <v>373</v>
      </c>
      <c r="M25" s="17">
        <v>122</v>
      </c>
      <c r="N25" s="17">
        <f t="shared" si="4"/>
        <v>15076</v>
      </c>
      <c r="O25" s="18" t="s">
        <v>7</v>
      </c>
      <c r="P25" s="23">
        <v>1572</v>
      </c>
      <c r="Q25" s="25">
        <v>1984</v>
      </c>
      <c r="R25" s="25">
        <v>4432</v>
      </c>
      <c r="S25" s="25">
        <v>2012</v>
      </c>
      <c r="T25" s="25">
        <v>141</v>
      </c>
      <c r="U25" s="25"/>
      <c r="V25" s="27">
        <v>417</v>
      </c>
      <c r="W25" s="27">
        <v>3</v>
      </c>
      <c r="X25" s="27">
        <v>602</v>
      </c>
      <c r="Y25" s="20">
        <v>4</v>
      </c>
      <c r="Z25" s="20">
        <v>440</v>
      </c>
      <c r="AA25" s="20">
        <v>223</v>
      </c>
      <c r="AB25" s="19">
        <f t="shared" si="5"/>
        <v>11830</v>
      </c>
      <c r="AC25" s="20" t="s">
        <v>7</v>
      </c>
      <c r="AD25" s="21">
        <f t="shared" si="6"/>
        <v>0.73082287308228733</v>
      </c>
      <c r="AE25" s="21">
        <f t="shared" si="2"/>
        <v>0.91555145362251966</v>
      </c>
      <c r="AF25" s="21">
        <f t="shared" si="2"/>
        <v>0.62838508436126472</v>
      </c>
      <c r="AG25" s="21">
        <f t="shared" si="2"/>
        <v>1.0724946695095949</v>
      </c>
      <c r="AH25" s="21">
        <f t="shared" si="2"/>
        <v>0.53816793893129766</v>
      </c>
      <c r="AI25" s="21">
        <f t="shared" si="2"/>
        <v>0</v>
      </c>
      <c r="AJ25" s="21">
        <f t="shared" si="2"/>
        <v>0.98815165876777256</v>
      </c>
      <c r="AK25" s="21" t="e">
        <f t="shared" si="2"/>
        <v>#DIV/0!</v>
      </c>
      <c r="AL25" s="21">
        <f t="shared" si="2"/>
        <v>0.99668874172185429</v>
      </c>
      <c r="AM25" s="21">
        <f t="shared" si="2"/>
        <v>0.5714285714285714</v>
      </c>
      <c r="AN25" s="21">
        <f t="shared" si="2"/>
        <v>1.1796246648793565</v>
      </c>
      <c r="AO25" s="21">
        <f t="shared" si="2"/>
        <v>1.8278688524590163</v>
      </c>
      <c r="AP25" s="21">
        <f t="shared" si="3"/>
        <v>0.784690899442823</v>
      </c>
    </row>
    <row r="26" spans="1:42" x14ac:dyDescent="0.25">
      <c r="A26" s="151" t="s">
        <v>10</v>
      </c>
      <c r="B26" s="17">
        <v>776</v>
      </c>
      <c r="C26" s="17">
        <v>890</v>
      </c>
      <c r="D26" s="17">
        <v>3048</v>
      </c>
      <c r="E26" s="17">
        <v>1015</v>
      </c>
      <c r="F26" s="17">
        <v>111</v>
      </c>
      <c r="G26" s="17">
        <v>12</v>
      </c>
      <c r="H26" s="17">
        <v>138</v>
      </c>
      <c r="I26" s="17">
        <v>4</v>
      </c>
      <c r="J26" s="17">
        <v>261</v>
      </c>
      <c r="K26" s="17">
        <v>4</v>
      </c>
      <c r="L26" s="17">
        <v>191</v>
      </c>
      <c r="M26" s="17">
        <v>30</v>
      </c>
      <c r="N26" s="17">
        <f t="shared" si="4"/>
        <v>6480</v>
      </c>
      <c r="O26" s="18" t="s">
        <v>10</v>
      </c>
      <c r="P26" s="23">
        <v>606</v>
      </c>
      <c r="Q26" s="25">
        <v>713</v>
      </c>
      <c r="R26" s="25">
        <v>1782</v>
      </c>
      <c r="S26" s="25">
        <v>944</v>
      </c>
      <c r="T26" s="25">
        <v>58</v>
      </c>
      <c r="U26" s="25">
        <v>29</v>
      </c>
      <c r="V26" s="27">
        <v>148</v>
      </c>
      <c r="W26" s="27">
        <v>2</v>
      </c>
      <c r="X26" s="27">
        <v>250</v>
      </c>
      <c r="Y26" s="20">
        <v>2</v>
      </c>
      <c r="Z26" s="20">
        <v>389</v>
      </c>
      <c r="AA26" s="20">
        <v>57</v>
      </c>
      <c r="AB26" s="19">
        <f t="shared" si="5"/>
        <v>4980</v>
      </c>
      <c r="AC26" s="20" t="s">
        <v>10</v>
      </c>
      <c r="AD26" s="21">
        <f t="shared" si="6"/>
        <v>0.78092783505154639</v>
      </c>
      <c r="AE26" s="21">
        <f t="shared" si="2"/>
        <v>0.80112359550561796</v>
      </c>
      <c r="AF26" s="21">
        <f t="shared" si="2"/>
        <v>0.58464566929133854</v>
      </c>
      <c r="AG26" s="21">
        <f t="shared" si="2"/>
        <v>0.93004926108374386</v>
      </c>
      <c r="AH26" s="21">
        <f t="shared" si="2"/>
        <v>0.52252252252252251</v>
      </c>
      <c r="AI26" s="21">
        <f t="shared" si="2"/>
        <v>2.4166666666666665</v>
      </c>
      <c r="AJ26" s="21">
        <f t="shared" si="2"/>
        <v>1.0724637681159421</v>
      </c>
      <c r="AK26" s="21">
        <f t="shared" si="2"/>
        <v>0.5</v>
      </c>
      <c r="AL26" s="21">
        <f t="shared" si="2"/>
        <v>0.95785440613026818</v>
      </c>
      <c r="AM26" s="21">
        <f t="shared" si="2"/>
        <v>0.5</v>
      </c>
      <c r="AN26" s="21">
        <f t="shared" si="2"/>
        <v>2.0366492146596857</v>
      </c>
      <c r="AO26" s="21">
        <f t="shared" si="2"/>
        <v>1.9</v>
      </c>
      <c r="AP26" s="21">
        <f t="shared" si="3"/>
        <v>0.76851851851851849</v>
      </c>
    </row>
    <row r="27" spans="1:42" x14ac:dyDescent="0.25">
      <c r="A27" s="151" t="s">
        <v>11</v>
      </c>
      <c r="B27" s="17">
        <v>193</v>
      </c>
      <c r="C27" s="17">
        <v>223</v>
      </c>
      <c r="D27" s="17">
        <v>1365</v>
      </c>
      <c r="E27" s="17">
        <v>544</v>
      </c>
      <c r="F27" s="17">
        <v>23</v>
      </c>
      <c r="G27" s="17">
        <v>6</v>
      </c>
      <c r="H27" s="17">
        <v>87</v>
      </c>
      <c r="I27" s="17">
        <v>0</v>
      </c>
      <c r="J27" s="17">
        <v>59</v>
      </c>
      <c r="K27" s="17">
        <v>0</v>
      </c>
      <c r="L27" s="17">
        <v>415</v>
      </c>
      <c r="M27" s="17">
        <v>0</v>
      </c>
      <c r="N27" s="17">
        <f t="shared" si="4"/>
        <v>2915</v>
      </c>
      <c r="O27" s="18" t="s">
        <v>11</v>
      </c>
      <c r="P27" s="23">
        <v>153</v>
      </c>
      <c r="Q27" s="25">
        <v>212</v>
      </c>
      <c r="R27" s="25">
        <v>963</v>
      </c>
      <c r="S27" s="25">
        <v>726</v>
      </c>
      <c r="T27" s="25">
        <v>8</v>
      </c>
      <c r="U27" s="25"/>
      <c r="V27" s="27">
        <v>78</v>
      </c>
      <c r="W27" s="27">
        <v>1</v>
      </c>
      <c r="X27" s="27">
        <v>72</v>
      </c>
      <c r="Y27" s="20">
        <v>3</v>
      </c>
      <c r="Z27" s="20">
        <v>371</v>
      </c>
      <c r="AA27" s="20">
        <v>12</v>
      </c>
      <c r="AB27" s="19">
        <f t="shared" si="5"/>
        <v>2599</v>
      </c>
      <c r="AC27" s="20" t="s">
        <v>11</v>
      </c>
      <c r="AD27" s="21">
        <f t="shared" si="6"/>
        <v>0.79274611398963735</v>
      </c>
      <c r="AE27" s="21">
        <f t="shared" si="2"/>
        <v>0.95067264573991028</v>
      </c>
      <c r="AF27" s="21">
        <f t="shared" si="2"/>
        <v>0.70549450549450554</v>
      </c>
      <c r="AG27" s="21">
        <f t="shared" si="2"/>
        <v>1.3345588235294117</v>
      </c>
      <c r="AH27" s="21">
        <f t="shared" si="2"/>
        <v>0.34782608695652173</v>
      </c>
      <c r="AI27" s="21">
        <f t="shared" si="2"/>
        <v>0</v>
      </c>
      <c r="AJ27" s="21">
        <f t="shared" si="2"/>
        <v>0.89655172413793105</v>
      </c>
      <c r="AK27" s="21" t="e">
        <f t="shared" si="2"/>
        <v>#DIV/0!</v>
      </c>
      <c r="AL27" s="21">
        <f t="shared" si="2"/>
        <v>1.2203389830508475</v>
      </c>
      <c r="AM27" s="21" t="e">
        <f t="shared" si="2"/>
        <v>#DIV/0!</v>
      </c>
      <c r="AN27" s="21">
        <f t="shared" si="2"/>
        <v>0.89397590361445778</v>
      </c>
      <c r="AO27" s="21" t="e">
        <f t="shared" si="2"/>
        <v>#DIV/0!</v>
      </c>
      <c r="AP27" s="21">
        <f t="shared" si="3"/>
        <v>0.89159519725557457</v>
      </c>
    </row>
    <row r="28" spans="1:42" x14ac:dyDescent="0.25">
      <c r="A28" s="8" t="s">
        <v>28</v>
      </c>
      <c r="B28" s="22">
        <v>1299547</v>
      </c>
      <c r="C28" s="12">
        <v>1243974</v>
      </c>
      <c r="D28" s="12">
        <v>3857662</v>
      </c>
      <c r="E28" s="12">
        <v>1475044</v>
      </c>
      <c r="F28" s="12">
        <v>170013</v>
      </c>
      <c r="G28" s="12">
        <v>51540</v>
      </c>
      <c r="H28" s="12">
        <v>332645</v>
      </c>
      <c r="I28" s="12">
        <v>119901</v>
      </c>
      <c r="J28" s="12">
        <v>271100</v>
      </c>
      <c r="K28" s="12">
        <v>36705</v>
      </c>
      <c r="L28" s="12">
        <v>545446</v>
      </c>
      <c r="M28" s="12">
        <v>64545</v>
      </c>
      <c r="N28" s="12">
        <f t="shared" si="4"/>
        <v>9468122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30" spans="1:42" x14ac:dyDescent="0.25">
      <c r="Y30" s="26"/>
    </row>
    <row r="31" spans="1:42" x14ac:dyDescent="0.25">
      <c r="A31" s="28" t="s">
        <v>46</v>
      </c>
    </row>
    <row r="32" spans="1:42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42" ht="15" customHeight="1" x14ac:dyDescent="0.25">
      <c r="A33" s="47" t="s">
        <v>14</v>
      </c>
      <c r="B33" s="55" t="s">
        <v>15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47" t="s">
        <v>16</v>
      </c>
      <c r="O33" s="56" t="s">
        <v>14</v>
      </c>
      <c r="P33" s="57" t="s">
        <v>34</v>
      </c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8"/>
      <c r="AB33" s="56" t="s">
        <v>16</v>
      </c>
      <c r="AC33" s="47" t="s">
        <v>14</v>
      </c>
      <c r="AD33" s="55" t="s">
        <v>33</v>
      </c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47" t="s">
        <v>16</v>
      </c>
    </row>
    <row r="34" spans="1:42" ht="15" customHeight="1" x14ac:dyDescent="0.25">
      <c r="A34" s="47"/>
      <c r="B34" s="100" t="s">
        <v>21</v>
      </c>
      <c r="C34" s="100"/>
      <c r="D34" s="100" t="s">
        <v>31</v>
      </c>
      <c r="E34" s="100" t="s">
        <v>29</v>
      </c>
      <c r="F34" s="100" t="s">
        <v>22</v>
      </c>
      <c r="G34" s="100" t="s">
        <v>23</v>
      </c>
      <c r="H34" s="48" t="s">
        <v>17</v>
      </c>
      <c r="I34" s="48" t="s">
        <v>18</v>
      </c>
      <c r="J34" s="48" t="s">
        <v>30</v>
      </c>
      <c r="K34" s="48" t="s">
        <v>19</v>
      </c>
      <c r="L34" s="48" t="s">
        <v>20</v>
      </c>
      <c r="M34" s="48" t="s">
        <v>32</v>
      </c>
      <c r="N34" s="47"/>
      <c r="O34" s="56"/>
      <c r="P34" s="100" t="s">
        <v>21</v>
      </c>
      <c r="Q34" s="100"/>
      <c r="R34" s="100" t="s">
        <v>31</v>
      </c>
      <c r="S34" s="100" t="s">
        <v>29</v>
      </c>
      <c r="T34" s="100" t="s">
        <v>22</v>
      </c>
      <c r="U34" s="100" t="s">
        <v>23</v>
      </c>
      <c r="V34" s="48" t="s">
        <v>17</v>
      </c>
      <c r="W34" s="48" t="s">
        <v>18</v>
      </c>
      <c r="X34" s="48" t="s">
        <v>30</v>
      </c>
      <c r="Y34" s="48" t="s">
        <v>19</v>
      </c>
      <c r="Z34" s="48" t="s">
        <v>20</v>
      </c>
      <c r="AA34" s="48" t="s">
        <v>32</v>
      </c>
      <c r="AB34" s="56"/>
      <c r="AC34" s="47"/>
      <c r="AD34" s="100" t="s">
        <v>21</v>
      </c>
      <c r="AE34" s="100"/>
      <c r="AF34" s="100" t="s">
        <v>31</v>
      </c>
      <c r="AG34" s="100" t="s">
        <v>29</v>
      </c>
      <c r="AH34" s="100" t="s">
        <v>22</v>
      </c>
      <c r="AI34" s="100" t="s">
        <v>23</v>
      </c>
      <c r="AJ34" s="48" t="s">
        <v>17</v>
      </c>
      <c r="AK34" s="48" t="s">
        <v>18</v>
      </c>
      <c r="AL34" s="48" t="s">
        <v>30</v>
      </c>
      <c r="AM34" s="48" t="s">
        <v>19</v>
      </c>
      <c r="AN34" s="48" t="s">
        <v>20</v>
      </c>
      <c r="AO34" s="48" t="s">
        <v>32</v>
      </c>
      <c r="AP34" s="47"/>
    </row>
    <row r="35" spans="1:42" ht="60" customHeight="1" x14ac:dyDescent="0.25">
      <c r="A35" s="47"/>
      <c r="B35" s="45" t="s">
        <v>24</v>
      </c>
      <c r="C35" s="45" t="s">
        <v>25</v>
      </c>
      <c r="D35" s="100"/>
      <c r="E35" s="100"/>
      <c r="F35" s="100"/>
      <c r="G35" s="100"/>
      <c r="H35" s="48"/>
      <c r="I35" s="48"/>
      <c r="J35" s="48"/>
      <c r="K35" s="48"/>
      <c r="L35" s="48"/>
      <c r="M35" s="48" t="s">
        <v>32</v>
      </c>
      <c r="N35" s="47"/>
      <c r="O35" s="56"/>
      <c r="P35" s="45" t="s">
        <v>24</v>
      </c>
      <c r="Q35" s="45" t="s">
        <v>25</v>
      </c>
      <c r="R35" s="100"/>
      <c r="S35" s="100"/>
      <c r="T35" s="100"/>
      <c r="U35" s="100"/>
      <c r="V35" s="48"/>
      <c r="W35" s="48"/>
      <c r="X35" s="48"/>
      <c r="Y35" s="48"/>
      <c r="Z35" s="48"/>
      <c r="AA35" s="48" t="s">
        <v>32</v>
      </c>
      <c r="AB35" s="56"/>
      <c r="AC35" s="47"/>
      <c r="AD35" s="45" t="s">
        <v>24</v>
      </c>
      <c r="AE35" s="45" t="s">
        <v>25</v>
      </c>
      <c r="AF35" s="100"/>
      <c r="AG35" s="100"/>
      <c r="AH35" s="100"/>
      <c r="AI35" s="100"/>
      <c r="AJ35" s="48"/>
      <c r="AK35" s="48"/>
      <c r="AL35" s="48"/>
      <c r="AM35" s="48"/>
      <c r="AN35" s="48"/>
      <c r="AO35" s="48" t="s">
        <v>32</v>
      </c>
      <c r="AP35" s="47"/>
    </row>
    <row r="36" spans="1:42" x14ac:dyDescent="0.25">
      <c r="A36" s="10" t="s">
        <v>26</v>
      </c>
      <c r="B36" s="11">
        <f t="shared" ref="B36" si="7">SUM(B37:B51)</f>
        <v>56056</v>
      </c>
      <c r="C36" s="11">
        <f t="shared" ref="C36" si="8">SUM(C37:C51)</f>
        <v>58591</v>
      </c>
      <c r="D36" s="11">
        <f t="shared" ref="D36" si="9">SUM(D37:D51)</f>
        <v>175710</v>
      </c>
      <c r="E36" s="11">
        <f t="shared" ref="E36" si="10">SUM(E37:E51)</f>
        <v>55608</v>
      </c>
      <c r="F36" s="11">
        <f t="shared" ref="F36" si="11">SUM(F37:F51)</f>
        <v>7310</v>
      </c>
      <c r="G36" s="11">
        <f t="shared" ref="G36" si="12">SUM(G37:G51)</f>
        <v>1926</v>
      </c>
      <c r="H36" s="11">
        <f t="shared" ref="H36" si="13">SUM(H37:H51)</f>
        <v>14532</v>
      </c>
      <c r="I36" s="11">
        <f t="shared" ref="I36" si="14">SUM(I37:I51)</f>
        <v>2147</v>
      </c>
      <c r="J36" s="11">
        <f t="shared" ref="J36" si="15">SUM(J37:J51)</f>
        <v>13760</v>
      </c>
      <c r="K36" s="11">
        <f t="shared" ref="K36" si="16">SUM(K37:K51)</f>
        <v>484</v>
      </c>
      <c r="L36" s="11">
        <f t="shared" ref="L36" si="17">SUM(L37:L51)</f>
        <v>34482</v>
      </c>
      <c r="M36" s="11">
        <f t="shared" ref="M36" si="18">SUM(M37:M51)</f>
        <v>2225</v>
      </c>
      <c r="N36" s="11">
        <f t="shared" ref="N36" si="19">SUM(N37:N51)</f>
        <v>422831</v>
      </c>
      <c r="O36" s="13" t="s">
        <v>26</v>
      </c>
      <c r="P36" s="14">
        <f>SUM(P37:P51)</f>
        <v>39011</v>
      </c>
      <c r="Q36" s="15">
        <f>SUM(Q37:Q51)</f>
        <v>52202</v>
      </c>
      <c r="R36" s="15">
        <f>SUM(R37:R51)</f>
        <v>104233</v>
      </c>
      <c r="S36" s="15">
        <f>SUM(S37:S51)</f>
        <v>70244</v>
      </c>
      <c r="T36" s="15">
        <f>SUM(T37:T51)</f>
        <v>3366</v>
      </c>
      <c r="U36" s="15">
        <f t="shared" ref="U36:AA36" si="20">SUM(U37:U51)</f>
        <v>753</v>
      </c>
      <c r="V36" s="15">
        <f t="shared" si="20"/>
        <v>14668</v>
      </c>
      <c r="W36" s="15">
        <f t="shared" si="20"/>
        <v>2323</v>
      </c>
      <c r="X36" s="15">
        <f>SUM(X37:X51)</f>
        <v>13302</v>
      </c>
      <c r="Y36" s="15">
        <f t="shared" si="20"/>
        <v>371</v>
      </c>
      <c r="Z36" s="15">
        <f t="shared" si="20"/>
        <v>21125</v>
      </c>
      <c r="AA36" s="15">
        <f t="shared" si="20"/>
        <v>4348</v>
      </c>
      <c r="AB36" s="15">
        <f t="shared" ref="AB36" si="21">SUM(AB37:AB51)</f>
        <v>325946</v>
      </c>
      <c r="AC36" s="10" t="s">
        <v>26</v>
      </c>
      <c r="AD36" s="14">
        <f t="shared" ref="AD36:AD51" si="22">+B36-P36</f>
        <v>17045</v>
      </c>
      <c r="AE36" s="14">
        <f t="shared" ref="AE36:AE51" si="23">+C36-Q36</f>
        <v>6389</v>
      </c>
      <c r="AF36" s="14">
        <f t="shared" ref="AF36:AF51" si="24">+D36-R36</f>
        <v>71477</v>
      </c>
      <c r="AG36" s="14">
        <f t="shared" ref="AG36:AG51" si="25">+E36-S36</f>
        <v>-14636</v>
      </c>
      <c r="AH36" s="14">
        <f t="shared" ref="AH36:AH51" si="26">+F36-T36</f>
        <v>3944</v>
      </c>
      <c r="AI36" s="14">
        <f t="shared" ref="AI36:AI51" si="27">+G36-U36</f>
        <v>1173</v>
      </c>
      <c r="AJ36" s="14">
        <f t="shared" ref="AJ36:AJ51" si="28">+H36-V36</f>
        <v>-136</v>
      </c>
      <c r="AK36" s="14">
        <f t="shared" ref="AK36:AK51" si="29">+I36-W36</f>
        <v>-176</v>
      </c>
      <c r="AL36" s="14">
        <f t="shared" ref="AL36:AL51" si="30">+J36-X36</f>
        <v>458</v>
      </c>
      <c r="AM36" s="14">
        <f t="shared" ref="AM36:AM51" si="31">+K36-Y36</f>
        <v>113</v>
      </c>
      <c r="AN36" s="14">
        <f t="shared" ref="AN36:AN51" si="32">+L36-Z36</f>
        <v>13357</v>
      </c>
      <c r="AO36" s="14">
        <f t="shared" ref="AO36:AO51" si="33">+M36-AA36</f>
        <v>-2123</v>
      </c>
      <c r="AP36" s="14">
        <f t="shared" ref="AP36:AP51" si="34">+N36-AB36</f>
        <v>96885</v>
      </c>
    </row>
    <row r="37" spans="1:42" x14ac:dyDescent="0.25">
      <c r="A37" s="151" t="s">
        <v>5</v>
      </c>
      <c r="B37" s="17">
        <v>16550</v>
      </c>
      <c r="C37" s="17">
        <v>17452</v>
      </c>
      <c r="D37" s="17">
        <v>50174</v>
      </c>
      <c r="E37" s="17">
        <v>15335</v>
      </c>
      <c r="F37" s="17">
        <v>2256</v>
      </c>
      <c r="G37" s="17">
        <v>627</v>
      </c>
      <c r="H37" s="17">
        <v>4796</v>
      </c>
      <c r="I37" s="17">
        <v>1413</v>
      </c>
      <c r="J37" s="17">
        <v>4106</v>
      </c>
      <c r="K37" s="17">
        <v>218</v>
      </c>
      <c r="L37" s="17">
        <v>5805</v>
      </c>
      <c r="M37" s="17">
        <v>607</v>
      </c>
      <c r="N37" s="17">
        <f t="shared" ref="N37:N52" si="35">SUM(B37:M37)</f>
        <v>119339</v>
      </c>
      <c r="O37" s="9" t="s">
        <v>5</v>
      </c>
      <c r="P37" s="19">
        <f t="shared" ref="P37:AA37" si="36">+P13</f>
        <v>12202</v>
      </c>
      <c r="Q37" s="19">
        <f t="shared" si="36"/>
        <v>16670</v>
      </c>
      <c r="R37" s="19">
        <f t="shared" si="36"/>
        <v>29292</v>
      </c>
      <c r="S37" s="19">
        <f t="shared" si="36"/>
        <v>17628</v>
      </c>
      <c r="T37" s="19">
        <f t="shared" si="36"/>
        <v>1012</v>
      </c>
      <c r="U37" s="19">
        <f t="shared" si="36"/>
        <v>77</v>
      </c>
      <c r="V37" s="19">
        <f t="shared" si="36"/>
        <v>4632</v>
      </c>
      <c r="W37" s="19">
        <f t="shared" si="36"/>
        <v>1508</v>
      </c>
      <c r="X37" s="19">
        <f t="shared" si="36"/>
        <v>4018</v>
      </c>
      <c r="Y37" s="19">
        <f t="shared" si="36"/>
        <v>127</v>
      </c>
      <c r="Z37" s="19">
        <f t="shared" si="36"/>
        <v>3827</v>
      </c>
      <c r="AA37" s="19">
        <f t="shared" si="36"/>
        <v>932</v>
      </c>
      <c r="AB37" s="19">
        <f>SUM(P37:AA37)</f>
        <v>91925</v>
      </c>
      <c r="AC37" s="20" t="s">
        <v>5</v>
      </c>
      <c r="AD37" s="23">
        <f t="shared" si="22"/>
        <v>4348</v>
      </c>
      <c r="AE37" s="23">
        <f t="shared" si="23"/>
        <v>782</v>
      </c>
      <c r="AF37" s="23">
        <f t="shared" si="24"/>
        <v>20882</v>
      </c>
      <c r="AG37" s="23">
        <f t="shared" si="25"/>
        <v>-2293</v>
      </c>
      <c r="AH37" s="23">
        <f t="shared" si="26"/>
        <v>1244</v>
      </c>
      <c r="AI37" s="23">
        <f t="shared" si="27"/>
        <v>550</v>
      </c>
      <c r="AJ37" s="23">
        <f t="shared" si="28"/>
        <v>164</v>
      </c>
      <c r="AK37" s="23">
        <f t="shared" si="29"/>
        <v>-95</v>
      </c>
      <c r="AL37" s="23">
        <f t="shared" si="30"/>
        <v>88</v>
      </c>
      <c r="AM37" s="23">
        <f t="shared" si="31"/>
        <v>91</v>
      </c>
      <c r="AN37" s="23">
        <f t="shared" si="32"/>
        <v>1978</v>
      </c>
      <c r="AO37" s="23">
        <f t="shared" si="33"/>
        <v>-325</v>
      </c>
      <c r="AP37" s="23">
        <f t="shared" si="34"/>
        <v>27414</v>
      </c>
    </row>
    <row r="38" spans="1:42" x14ac:dyDescent="0.25">
      <c r="A38" s="151" t="s">
        <v>3</v>
      </c>
      <c r="B38" s="17">
        <v>18600</v>
      </c>
      <c r="C38" s="17">
        <v>18828</v>
      </c>
      <c r="D38" s="17">
        <v>50859</v>
      </c>
      <c r="E38" s="17">
        <v>16908</v>
      </c>
      <c r="F38" s="17">
        <v>2287</v>
      </c>
      <c r="G38" s="17">
        <v>612</v>
      </c>
      <c r="H38" s="17">
        <v>3676</v>
      </c>
      <c r="I38" s="17">
        <v>258</v>
      </c>
      <c r="J38" s="17">
        <v>3241</v>
      </c>
      <c r="K38" s="17">
        <v>135</v>
      </c>
      <c r="L38" s="17">
        <v>20294</v>
      </c>
      <c r="M38" s="17">
        <v>540</v>
      </c>
      <c r="N38" s="17">
        <f t="shared" si="35"/>
        <v>136238</v>
      </c>
      <c r="O38" s="9" t="s">
        <v>3</v>
      </c>
      <c r="P38" s="19">
        <f t="shared" ref="P38:V38" si="37">+P14</f>
        <v>11205</v>
      </c>
      <c r="Q38" s="19">
        <f t="shared" si="37"/>
        <v>15098</v>
      </c>
      <c r="R38" s="19">
        <f t="shared" si="37"/>
        <v>27953</v>
      </c>
      <c r="S38" s="19">
        <f t="shared" si="37"/>
        <v>24504</v>
      </c>
      <c r="T38" s="19">
        <f t="shared" si="37"/>
        <v>985</v>
      </c>
      <c r="U38" s="19">
        <f t="shared" si="37"/>
        <v>434</v>
      </c>
      <c r="V38" s="19">
        <f t="shared" si="37"/>
        <v>3774</v>
      </c>
      <c r="W38" s="19">
        <f t="shared" ref="W38:AA38" si="38">+W14</f>
        <v>300</v>
      </c>
      <c r="X38" s="19">
        <f t="shared" si="38"/>
        <v>3107</v>
      </c>
      <c r="Y38" s="19">
        <f t="shared" si="38"/>
        <v>143</v>
      </c>
      <c r="Z38" s="19">
        <f t="shared" si="38"/>
        <v>9245</v>
      </c>
      <c r="AA38" s="19">
        <f t="shared" si="38"/>
        <v>1841</v>
      </c>
      <c r="AB38" s="19">
        <f t="shared" ref="AB38:AB51" si="39">SUM(P38:AA38)</f>
        <v>98589</v>
      </c>
      <c r="AC38" s="20" t="s">
        <v>3</v>
      </c>
      <c r="AD38" s="23">
        <f t="shared" si="22"/>
        <v>7395</v>
      </c>
      <c r="AE38" s="23">
        <f t="shared" si="23"/>
        <v>3730</v>
      </c>
      <c r="AF38" s="23">
        <f t="shared" si="24"/>
        <v>22906</v>
      </c>
      <c r="AG38" s="23">
        <f t="shared" si="25"/>
        <v>-7596</v>
      </c>
      <c r="AH38" s="23">
        <f t="shared" si="26"/>
        <v>1302</v>
      </c>
      <c r="AI38" s="23">
        <f t="shared" si="27"/>
        <v>178</v>
      </c>
      <c r="AJ38" s="23">
        <f t="shared" si="28"/>
        <v>-98</v>
      </c>
      <c r="AK38" s="23">
        <f t="shared" si="29"/>
        <v>-42</v>
      </c>
      <c r="AL38" s="23">
        <f t="shared" si="30"/>
        <v>134</v>
      </c>
      <c r="AM38" s="23">
        <f t="shared" si="31"/>
        <v>-8</v>
      </c>
      <c r="AN38" s="23">
        <f t="shared" si="32"/>
        <v>11049</v>
      </c>
      <c r="AO38" s="23">
        <f t="shared" si="33"/>
        <v>-1301</v>
      </c>
      <c r="AP38" s="23">
        <f t="shared" si="34"/>
        <v>37649</v>
      </c>
    </row>
    <row r="39" spans="1:42" x14ac:dyDescent="0.25">
      <c r="A39" s="151" t="s">
        <v>0</v>
      </c>
      <c r="B39" s="17">
        <v>755</v>
      </c>
      <c r="C39" s="17">
        <v>797</v>
      </c>
      <c r="D39" s="17">
        <v>2644</v>
      </c>
      <c r="E39" s="17">
        <v>1644</v>
      </c>
      <c r="F39" s="17">
        <v>96</v>
      </c>
      <c r="G39" s="17">
        <v>36</v>
      </c>
      <c r="H39" s="17">
        <v>188</v>
      </c>
      <c r="I39" s="17">
        <v>2</v>
      </c>
      <c r="J39" s="17">
        <v>307</v>
      </c>
      <c r="K39" s="17">
        <v>3</v>
      </c>
      <c r="L39" s="17">
        <v>253</v>
      </c>
      <c r="M39" s="17">
        <v>145</v>
      </c>
      <c r="N39" s="17">
        <f t="shared" si="35"/>
        <v>6870</v>
      </c>
      <c r="O39" s="9" t="s">
        <v>0</v>
      </c>
      <c r="P39" s="19">
        <f t="shared" ref="P39:V39" si="40">+P15</f>
        <v>478</v>
      </c>
      <c r="Q39" s="19">
        <f t="shared" si="40"/>
        <v>787</v>
      </c>
      <c r="R39" s="19">
        <f t="shared" si="40"/>
        <v>1890</v>
      </c>
      <c r="S39" s="19">
        <f t="shared" si="40"/>
        <v>1999</v>
      </c>
      <c r="T39" s="19">
        <f t="shared" si="40"/>
        <v>60</v>
      </c>
      <c r="U39" s="19">
        <f t="shared" si="40"/>
        <v>5</v>
      </c>
      <c r="V39" s="19">
        <f t="shared" si="40"/>
        <v>166</v>
      </c>
      <c r="W39" s="19">
        <f t="shared" ref="W39:AA39" si="41">+W15</f>
        <v>0</v>
      </c>
      <c r="X39" s="19">
        <f t="shared" si="41"/>
        <v>206</v>
      </c>
      <c r="Y39" s="19">
        <f t="shared" si="41"/>
        <v>0</v>
      </c>
      <c r="Z39" s="19">
        <f t="shared" si="41"/>
        <v>319</v>
      </c>
      <c r="AA39" s="19">
        <f t="shared" si="41"/>
        <v>59</v>
      </c>
      <c r="AB39" s="19">
        <f>SUM(P39:AA39)</f>
        <v>5969</v>
      </c>
      <c r="AC39" s="20" t="s">
        <v>0</v>
      </c>
      <c r="AD39" s="23">
        <f t="shared" si="22"/>
        <v>277</v>
      </c>
      <c r="AE39" s="23">
        <f t="shared" si="23"/>
        <v>10</v>
      </c>
      <c r="AF39" s="23">
        <f t="shared" si="24"/>
        <v>754</v>
      </c>
      <c r="AG39" s="23">
        <f t="shared" si="25"/>
        <v>-355</v>
      </c>
      <c r="AH39" s="23">
        <f t="shared" si="26"/>
        <v>36</v>
      </c>
      <c r="AI39" s="23">
        <f t="shared" si="27"/>
        <v>31</v>
      </c>
      <c r="AJ39" s="23">
        <f t="shared" si="28"/>
        <v>22</v>
      </c>
      <c r="AK39" s="23">
        <f t="shared" si="29"/>
        <v>2</v>
      </c>
      <c r="AL39" s="23">
        <f t="shared" si="30"/>
        <v>101</v>
      </c>
      <c r="AM39" s="23">
        <f t="shared" si="31"/>
        <v>3</v>
      </c>
      <c r="AN39" s="23">
        <f t="shared" si="32"/>
        <v>-66</v>
      </c>
      <c r="AO39" s="23">
        <f t="shared" si="33"/>
        <v>86</v>
      </c>
      <c r="AP39" s="23">
        <f t="shared" si="34"/>
        <v>901</v>
      </c>
    </row>
    <row r="40" spans="1:42" x14ac:dyDescent="0.25">
      <c r="A40" s="151" t="s">
        <v>27</v>
      </c>
      <c r="B40" s="17">
        <v>305</v>
      </c>
      <c r="C40" s="17">
        <v>332</v>
      </c>
      <c r="D40" s="17">
        <v>1060</v>
      </c>
      <c r="E40" s="17">
        <v>465</v>
      </c>
      <c r="F40" s="17">
        <v>50</v>
      </c>
      <c r="G40" s="17">
        <v>9</v>
      </c>
      <c r="H40" s="17">
        <v>84</v>
      </c>
      <c r="I40" s="17">
        <v>0</v>
      </c>
      <c r="J40" s="17">
        <v>98</v>
      </c>
      <c r="K40" s="17">
        <v>18</v>
      </c>
      <c r="L40" s="17">
        <v>254</v>
      </c>
      <c r="M40" s="17">
        <v>9</v>
      </c>
      <c r="N40" s="17">
        <f t="shared" si="35"/>
        <v>2684</v>
      </c>
      <c r="O40" s="9" t="s">
        <v>27</v>
      </c>
      <c r="P40" s="19">
        <f t="shared" ref="P40:V40" si="42">+P16</f>
        <v>226</v>
      </c>
      <c r="Q40" s="19">
        <f t="shared" si="42"/>
        <v>311</v>
      </c>
      <c r="R40" s="19">
        <f t="shared" si="42"/>
        <v>646</v>
      </c>
      <c r="S40" s="19">
        <f t="shared" si="42"/>
        <v>432</v>
      </c>
      <c r="T40" s="19">
        <f t="shared" si="42"/>
        <v>36</v>
      </c>
      <c r="U40" s="19">
        <f t="shared" si="42"/>
        <v>12</v>
      </c>
      <c r="V40" s="19">
        <f t="shared" si="42"/>
        <v>80</v>
      </c>
      <c r="W40" s="19">
        <f t="shared" ref="W40:AA40" si="43">+W16</f>
        <v>0</v>
      </c>
      <c r="X40" s="19">
        <f t="shared" si="43"/>
        <v>101</v>
      </c>
      <c r="Y40" s="19">
        <f t="shared" si="43"/>
        <v>17</v>
      </c>
      <c r="Z40" s="19">
        <f t="shared" si="43"/>
        <v>199</v>
      </c>
      <c r="AA40" s="19">
        <f t="shared" si="43"/>
        <v>15</v>
      </c>
      <c r="AB40" s="19">
        <f t="shared" si="39"/>
        <v>2075</v>
      </c>
      <c r="AC40" s="20" t="s">
        <v>27</v>
      </c>
      <c r="AD40" s="23">
        <f>+B40-P40</f>
        <v>79</v>
      </c>
      <c r="AE40" s="23">
        <f t="shared" si="23"/>
        <v>21</v>
      </c>
      <c r="AF40" s="23">
        <f>+D40-R40</f>
        <v>414</v>
      </c>
      <c r="AG40" s="23">
        <f t="shared" si="25"/>
        <v>33</v>
      </c>
      <c r="AH40" s="23">
        <f t="shared" si="26"/>
        <v>14</v>
      </c>
      <c r="AI40" s="23">
        <f t="shared" si="27"/>
        <v>-3</v>
      </c>
      <c r="AJ40" s="23">
        <f t="shared" si="28"/>
        <v>4</v>
      </c>
      <c r="AK40" s="23">
        <f t="shared" si="29"/>
        <v>0</v>
      </c>
      <c r="AL40" s="23">
        <f t="shared" si="30"/>
        <v>-3</v>
      </c>
      <c r="AM40" s="23">
        <f t="shared" si="31"/>
        <v>1</v>
      </c>
      <c r="AN40" s="23">
        <f t="shared" si="32"/>
        <v>55</v>
      </c>
      <c r="AO40" s="23">
        <f t="shared" si="33"/>
        <v>-6</v>
      </c>
      <c r="AP40" s="23">
        <f t="shared" si="34"/>
        <v>609</v>
      </c>
    </row>
    <row r="41" spans="1:42" x14ac:dyDescent="0.25">
      <c r="A41" s="151" t="s">
        <v>9</v>
      </c>
      <c r="B41" s="17">
        <v>250</v>
      </c>
      <c r="C41" s="17">
        <v>286</v>
      </c>
      <c r="D41" s="17">
        <v>1136</v>
      </c>
      <c r="E41" s="17">
        <v>421</v>
      </c>
      <c r="F41" s="17">
        <v>40</v>
      </c>
      <c r="G41" s="17">
        <v>18</v>
      </c>
      <c r="H41" s="17">
        <v>74</v>
      </c>
      <c r="I41" s="17">
        <v>3</v>
      </c>
      <c r="J41" s="17">
        <v>135</v>
      </c>
      <c r="K41" s="17">
        <v>0</v>
      </c>
      <c r="L41" s="17">
        <v>279</v>
      </c>
      <c r="M41" s="17">
        <v>27</v>
      </c>
      <c r="N41" s="17">
        <f t="shared" si="35"/>
        <v>2669</v>
      </c>
      <c r="O41" s="9" t="s">
        <v>9</v>
      </c>
      <c r="P41" s="19">
        <f t="shared" ref="P41:V41" si="44">+P17</f>
        <v>259</v>
      </c>
      <c r="Q41" s="19">
        <f t="shared" si="44"/>
        <v>198</v>
      </c>
      <c r="R41" s="19">
        <f t="shared" si="44"/>
        <v>801</v>
      </c>
      <c r="S41" s="19">
        <f t="shared" si="44"/>
        <v>537</v>
      </c>
      <c r="T41" s="19">
        <f t="shared" si="44"/>
        <v>15</v>
      </c>
      <c r="U41" s="19">
        <f t="shared" si="44"/>
        <v>29</v>
      </c>
      <c r="V41" s="19">
        <f t="shared" si="44"/>
        <v>87</v>
      </c>
      <c r="W41" s="19">
        <f t="shared" ref="W41:AA41" si="45">+W17</f>
        <v>5</v>
      </c>
      <c r="X41" s="19">
        <f t="shared" si="45"/>
        <v>140</v>
      </c>
      <c r="Y41" s="19">
        <f t="shared" si="45"/>
        <v>0</v>
      </c>
      <c r="Z41" s="19">
        <f t="shared" si="45"/>
        <v>339</v>
      </c>
      <c r="AA41" s="19">
        <f t="shared" si="45"/>
        <v>48</v>
      </c>
      <c r="AB41" s="19">
        <f t="shared" si="39"/>
        <v>2458</v>
      </c>
      <c r="AC41" s="20" t="s">
        <v>9</v>
      </c>
      <c r="AD41" s="23">
        <f>+B41-P41</f>
        <v>-9</v>
      </c>
      <c r="AE41" s="23">
        <f t="shared" si="23"/>
        <v>88</v>
      </c>
      <c r="AF41" s="23">
        <f t="shared" si="24"/>
        <v>335</v>
      </c>
      <c r="AG41" s="23">
        <f t="shared" si="25"/>
        <v>-116</v>
      </c>
      <c r="AH41" s="23">
        <f t="shared" si="26"/>
        <v>25</v>
      </c>
      <c r="AI41" s="23">
        <f t="shared" si="27"/>
        <v>-11</v>
      </c>
      <c r="AJ41" s="23">
        <f t="shared" si="28"/>
        <v>-13</v>
      </c>
      <c r="AK41" s="23">
        <f t="shared" si="29"/>
        <v>-2</v>
      </c>
      <c r="AL41" s="23">
        <f t="shared" si="30"/>
        <v>-5</v>
      </c>
      <c r="AM41" s="23">
        <f t="shared" si="31"/>
        <v>0</v>
      </c>
      <c r="AN41" s="23">
        <f t="shared" si="32"/>
        <v>-60</v>
      </c>
      <c r="AO41" s="23">
        <f t="shared" si="33"/>
        <v>-21</v>
      </c>
      <c r="AP41" s="23">
        <f t="shared" si="34"/>
        <v>211</v>
      </c>
    </row>
    <row r="42" spans="1:42" x14ac:dyDescent="0.25">
      <c r="A42" s="151" t="s">
        <v>13</v>
      </c>
      <c r="B42" s="17">
        <v>1909</v>
      </c>
      <c r="C42" s="17">
        <v>2106</v>
      </c>
      <c r="D42" s="17">
        <v>6410</v>
      </c>
      <c r="E42" s="17">
        <v>2707</v>
      </c>
      <c r="F42" s="17">
        <v>248</v>
      </c>
      <c r="G42" s="17">
        <v>60</v>
      </c>
      <c r="H42" s="17">
        <v>346</v>
      </c>
      <c r="I42" s="17">
        <v>41</v>
      </c>
      <c r="J42" s="17">
        <v>605</v>
      </c>
      <c r="K42" s="17">
        <v>1</v>
      </c>
      <c r="L42" s="17">
        <v>1341</v>
      </c>
      <c r="M42" s="17">
        <v>62</v>
      </c>
      <c r="N42" s="17">
        <f t="shared" si="35"/>
        <v>15836</v>
      </c>
      <c r="O42" s="9" t="s">
        <v>13</v>
      </c>
      <c r="P42" s="19">
        <f t="shared" ref="P42:V42" si="46">+P18</f>
        <v>1366</v>
      </c>
      <c r="Q42" s="19">
        <f t="shared" si="46"/>
        <v>1787</v>
      </c>
      <c r="R42" s="19">
        <f t="shared" si="46"/>
        <v>4187</v>
      </c>
      <c r="S42" s="19">
        <f t="shared" si="46"/>
        <v>3773</v>
      </c>
      <c r="T42" s="19">
        <f t="shared" si="46"/>
        <v>102</v>
      </c>
      <c r="U42" s="19">
        <f t="shared" si="46"/>
        <v>31</v>
      </c>
      <c r="V42" s="19">
        <f t="shared" si="46"/>
        <v>323</v>
      </c>
      <c r="W42" s="19">
        <f t="shared" ref="W42:AA42" si="47">+W18</f>
        <v>48</v>
      </c>
      <c r="X42" s="19">
        <f t="shared" si="47"/>
        <v>571</v>
      </c>
      <c r="Y42" s="19">
        <f t="shared" si="47"/>
        <v>1</v>
      </c>
      <c r="Z42" s="19">
        <f t="shared" si="47"/>
        <v>1280</v>
      </c>
      <c r="AA42" s="19">
        <f t="shared" si="47"/>
        <v>56</v>
      </c>
      <c r="AB42" s="19">
        <f t="shared" si="39"/>
        <v>13525</v>
      </c>
      <c r="AC42" s="20" t="s">
        <v>13</v>
      </c>
      <c r="AD42" s="23">
        <f t="shared" si="22"/>
        <v>543</v>
      </c>
      <c r="AE42" s="23">
        <f t="shared" si="23"/>
        <v>319</v>
      </c>
      <c r="AF42" s="23">
        <f t="shared" si="24"/>
        <v>2223</v>
      </c>
      <c r="AG42" s="23">
        <f t="shared" si="25"/>
        <v>-1066</v>
      </c>
      <c r="AH42" s="23">
        <f t="shared" si="26"/>
        <v>146</v>
      </c>
      <c r="AI42" s="23">
        <f t="shared" si="27"/>
        <v>29</v>
      </c>
      <c r="AJ42" s="23">
        <f t="shared" si="28"/>
        <v>23</v>
      </c>
      <c r="AK42" s="23">
        <f t="shared" si="29"/>
        <v>-7</v>
      </c>
      <c r="AL42" s="23">
        <f t="shared" si="30"/>
        <v>34</v>
      </c>
      <c r="AM42" s="23">
        <f t="shared" si="31"/>
        <v>0</v>
      </c>
      <c r="AN42" s="23">
        <f t="shared" si="32"/>
        <v>61</v>
      </c>
      <c r="AO42" s="23">
        <f t="shared" si="33"/>
        <v>6</v>
      </c>
      <c r="AP42" s="23">
        <f t="shared" si="34"/>
        <v>2311</v>
      </c>
    </row>
    <row r="43" spans="1:42" x14ac:dyDescent="0.25">
      <c r="A43" s="151" t="s">
        <v>4</v>
      </c>
      <c r="B43" s="17">
        <v>2012</v>
      </c>
      <c r="C43" s="17">
        <v>2164</v>
      </c>
      <c r="D43" s="17">
        <v>7650</v>
      </c>
      <c r="E43" s="17">
        <v>1926</v>
      </c>
      <c r="F43" s="17">
        <v>265</v>
      </c>
      <c r="G43" s="17">
        <v>87</v>
      </c>
      <c r="H43" s="17">
        <v>744</v>
      </c>
      <c r="I43" s="17">
        <v>47</v>
      </c>
      <c r="J43" s="17">
        <v>740</v>
      </c>
      <c r="K43" s="17">
        <v>3</v>
      </c>
      <c r="L43" s="17">
        <v>515</v>
      </c>
      <c r="M43" s="17">
        <v>166</v>
      </c>
      <c r="N43" s="17">
        <f t="shared" si="35"/>
        <v>16319</v>
      </c>
      <c r="O43" s="9" t="s">
        <v>4</v>
      </c>
      <c r="P43" s="19">
        <f t="shared" ref="P43:V43" si="48">+P19</f>
        <v>1560</v>
      </c>
      <c r="Q43" s="19">
        <f t="shared" si="48"/>
        <v>2078</v>
      </c>
      <c r="R43" s="19">
        <f t="shared" si="48"/>
        <v>5164</v>
      </c>
      <c r="S43" s="19">
        <f t="shared" si="48"/>
        <v>2456</v>
      </c>
      <c r="T43" s="19">
        <f t="shared" si="48"/>
        <v>145</v>
      </c>
      <c r="U43" s="19">
        <f t="shared" si="48"/>
        <v>21</v>
      </c>
      <c r="V43" s="19">
        <f t="shared" si="48"/>
        <v>697</v>
      </c>
      <c r="W43" s="19">
        <f t="shared" ref="W43:AA43" si="49">+W19</f>
        <v>53</v>
      </c>
      <c r="X43" s="19">
        <f t="shared" si="49"/>
        <v>714</v>
      </c>
      <c r="Y43" s="19">
        <f t="shared" si="49"/>
        <v>1</v>
      </c>
      <c r="Z43" s="19">
        <f t="shared" si="49"/>
        <v>699</v>
      </c>
      <c r="AA43" s="19">
        <f t="shared" si="49"/>
        <v>198</v>
      </c>
      <c r="AB43" s="19">
        <f t="shared" si="39"/>
        <v>13786</v>
      </c>
      <c r="AC43" s="20" t="s">
        <v>4</v>
      </c>
      <c r="AD43" s="23">
        <f t="shared" si="22"/>
        <v>452</v>
      </c>
      <c r="AE43" s="23">
        <f t="shared" si="23"/>
        <v>86</v>
      </c>
      <c r="AF43" s="23">
        <f t="shared" si="24"/>
        <v>2486</v>
      </c>
      <c r="AG43" s="23">
        <f t="shared" si="25"/>
        <v>-530</v>
      </c>
      <c r="AH43" s="23">
        <f t="shared" si="26"/>
        <v>120</v>
      </c>
      <c r="AI43" s="23">
        <f t="shared" si="27"/>
        <v>66</v>
      </c>
      <c r="AJ43" s="23">
        <f t="shared" si="28"/>
        <v>47</v>
      </c>
      <c r="AK43" s="23">
        <f t="shared" si="29"/>
        <v>-6</v>
      </c>
      <c r="AL43" s="23">
        <f t="shared" si="30"/>
        <v>26</v>
      </c>
      <c r="AM43" s="23">
        <f t="shared" si="31"/>
        <v>2</v>
      </c>
      <c r="AN43" s="23">
        <f t="shared" si="32"/>
        <v>-184</v>
      </c>
      <c r="AO43" s="23">
        <f t="shared" si="33"/>
        <v>-32</v>
      </c>
      <c r="AP43" s="23">
        <f t="shared" si="34"/>
        <v>2533</v>
      </c>
    </row>
    <row r="44" spans="1:42" x14ac:dyDescent="0.25">
      <c r="A44" s="151" t="s">
        <v>1</v>
      </c>
      <c r="B44" s="17">
        <v>466</v>
      </c>
      <c r="C44" s="17">
        <v>527</v>
      </c>
      <c r="D44" s="17">
        <v>2951</v>
      </c>
      <c r="E44" s="17">
        <v>1159</v>
      </c>
      <c r="F44" s="17">
        <v>65</v>
      </c>
      <c r="G44" s="17">
        <v>21</v>
      </c>
      <c r="H44" s="17">
        <v>109</v>
      </c>
      <c r="I44" s="17">
        <v>8</v>
      </c>
      <c r="J44" s="17">
        <v>192</v>
      </c>
      <c r="K44" s="17">
        <v>13</v>
      </c>
      <c r="L44" s="17">
        <v>173</v>
      </c>
      <c r="M44" s="17">
        <v>11</v>
      </c>
      <c r="N44" s="17">
        <f t="shared" si="35"/>
        <v>5695</v>
      </c>
      <c r="O44" s="9" t="s">
        <v>1</v>
      </c>
      <c r="P44" s="19">
        <f t="shared" ref="P44:V44" si="50">+P20</f>
        <v>434</v>
      </c>
      <c r="Q44" s="19">
        <f t="shared" si="50"/>
        <v>567</v>
      </c>
      <c r="R44" s="19">
        <f t="shared" si="50"/>
        <v>2215</v>
      </c>
      <c r="S44" s="19">
        <f t="shared" si="50"/>
        <v>1474</v>
      </c>
      <c r="T44" s="19">
        <f t="shared" si="50"/>
        <v>32</v>
      </c>
      <c r="U44" s="19">
        <f t="shared" si="50"/>
        <v>8</v>
      </c>
      <c r="V44" s="19">
        <f t="shared" si="50"/>
        <v>106</v>
      </c>
      <c r="W44" s="19">
        <f t="shared" ref="W44:AA44" si="51">+W20</f>
        <v>5</v>
      </c>
      <c r="X44" s="19">
        <f t="shared" si="51"/>
        <v>144</v>
      </c>
      <c r="Y44" s="19">
        <f t="shared" si="51"/>
        <v>2</v>
      </c>
      <c r="Z44" s="19">
        <f t="shared" si="51"/>
        <v>234</v>
      </c>
      <c r="AA44" s="19">
        <f t="shared" si="51"/>
        <v>12</v>
      </c>
      <c r="AB44" s="19">
        <f t="shared" si="39"/>
        <v>5233</v>
      </c>
      <c r="AC44" s="20" t="s">
        <v>1</v>
      </c>
      <c r="AD44" s="23">
        <f t="shared" si="22"/>
        <v>32</v>
      </c>
      <c r="AE44" s="23">
        <f t="shared" si="23"/>
        <v>-40</v>
      </c>
      <c r="AF44" s="23">
        <f t="shared" si="24"/>
        <v>736</v>
      </c>
      <c r="AG44" s="23">
        <f t="shared" si="25"/>
        <v>-315</v>
      </c>
      <c r="AH44" s="23">
        <f t="shared" si="26"/>
        <v>33</v>
      </c>
      <c r="AI44" s="23">
        <f t="shared" si="27"/>
        <v>13</v>
      </c>
      <c r="AJ44" s="23">
        <f t="shared" si="28"/>
        <v>3</v>
      </c>
      <c r="AK44" s="23">
        <f t="shared" si="29"/>
        <v>3</v>
      </c>
      <c r="AL44" s="23">
        <f t="shared" si="30"/>
        <v>48</v>
      </c>
      <c r="AM44" s="23">
        <f t="shared" si="31"/>
        <v>11</v>
      </c>
      <c r="AN44" s="23">
        <f t="shared" si="32"/>
        <v>-61</v>
      </c>
      <c r="AO44" s="23">
        <f t="shared" si="33"/>
        <v>-1</v>
      </c>
      <c r="AP44" s="23">
        <f t="shared" si="34"/>
        <v>462</v>
      </c>
    </row>
    <row r="45" spans="1:42" x14ac:dyDescent="0.25">
      <c r="A45" s="151" t="s">
        <v>6</v>
      </c>
      <c r="B45" s="17">
        <v>1513</v>
      </c>
      <c r="C45" s="17">
        <v>1640</v>
      </c>
      <c r="D45" s="17">
        <v>5343</v>
      </c>
      <c r="E45" s="17">
        <v>1429</v>
      </c>
      <c r="F45" s="17">
        <v>236</v>
      </c>
      <c r="G45" s="17">
        <v>45</v>
      </c>
      <c r="H45" s="17">
        <v>339</v>
      </c>
      <c r="I45" s="17">
        <v>27</v>
      </c>
      <c r="J45" s="17">
        <v>352</v>
      </c>
      <c r="K45" s="17">
        <v>1</v>
      </c>
      <c r="L45" s="17">
        <v>598</v>
      </c>
      <c r="M45" s="17">
        <v>56</v>
      </c>
      <c r="N45" s="17">
        <f t="shared" si="35"/>
        <v>11579</v>
      </c>
      <c r="O45" s="9" t="s">
        <v>6</v>
      </c>
      <c r="P45" s="19">
        <f t="shared" ref="P45:V45" si="52">+P21</f>
        <v>1173</v>
      </c>
      <c r="Q45" s="19">
        <f t="shared" si="52"/>
        <v>1555</v>
      </c>
      <c r="R45" s="19">
        <f t="shared" si="52"/>
        <v>3116</v>
      </c>
      <c r="S45" s="19">
        <f t="shared" si="52"/>
        <v>1838</v>
      </c>
      <c r="T45" s="19">
        <f t="shared" si="52"/>
        <v>97</v>
      </c>
      <c r="U45" s="19">
        <f t="shared" si="52"/>
        <v>16</v>
      </c>
      <c r="V45" s="19">
        <f t="shared" si="52"/>
        <v>371</v>
      </c>
      <c r="W45" s="19">
        <f t="shared" ref="W45:AA45" si="53">+W21</f>
        <v>33</v>
      </c>
      <c r="X45" s="19">
        <f t="shared" si="53"/>
        <v>309</v>
      </c>
      <c r="Y45" s="19">
        <f t="shared" si="53"/>
        <v>6</v>
      </c>
      <c r="Z45" s="19">
        <f t="shared" si="53"/>
        <v>578</v>
      </c>
      <c r="AA45" s="19">
        <f t="shared" si="53"/>
        <v>80</v>
      </c>
      <c r="AB45" s="19">
        <f t="shared" si="39"/>
        <v>9172</v>
      </c>
      <c r="AC45" s="20" t="s">
        <v>6</v>
      </c>
      <c r="AD45" s="23">
        <f t="shared" si="22"/>
        <v>340</v>
      </c>
      <c r="AE45" s="23">
        <f t="shared" si="23"/>
        <v>85</v>
      </c>
      <c r="AF45" s="23">
        <f t="shared" si="24"/>
        <v>2227</v>
      </c>
      <c r="AG45" s="23">
        <f t="shared" si="25"/>
        <v>-409</v>
      </c>
      <c r="AH45" s="23">
        <f t="shared" si="26"/>
        <v>139</v>
      </c>
      <c r="AI45" s="23">
        <f t="shared" si="27"/>
        <v>29</v>
      </c>
      <c r="AJ45" s="23">
        <f t="shared" si="28"/>
        <v>-32</v>
      </c>
      <c r="AK45" s="23">
        <f t="shared" si="29"/>
        <v>-6</v>
      </c>
      <c r="AL45" s="23">
        <f t="shared" si="30"/>
        <v>43</v>
      </c>
      <c r="AM45" s="23">
        <f t="shared" si="31"/>
        <v>-5</v>
      </c>
      <c r="AN45" s="23">
        <f t="shared" si="32"/>
        <v>20</v>
      </c>
      <c r="AO45" s="23">
        <f t="shared" si="33"/>
        <v>-24</v>
      </c>
      <c r="AP45" s="23">
        <f t="shared" si="34"/>
        <v>2407</v>
      </c>
    </row>
    <row r="46" spans="1:42" x14ac:dyDescent="0.25">
      <c r="A46" s="151" t="s">
        <v>12</v>
      </c>
      <c r="B46" s="17">
        <v>1777</v>
      </c>
      <c r="C46" s="17">
        <v>1945</v>
      </c>
      <c r="D46" s="17">
        <v>6700</v>
      </c>
      <c r="E46" s="17">
        <v>2793</v>
      </c>
      <c r="F46" s="17">
        <v>229</v>
      </c>
      <c r="G46" s="17">
        <v>63</v>
      </c>
      <c r="H46" s="17">
        <v>454</v>
      </c>
      <c r="I46" s="17">
        <v>12</v>
      </c>
      <c r="J46" s="17">
        <v>493</v>
      </c>
      <c r="K46" s="17">
        <v>11</v>
      </c>
      <c r="L46" s="17">
        <v>615</v>
      </c>
      <c r="M46" s="17">
        <v>83</v>
      </c>
      <c r="N46" s="17">
        <f t="shared" si="35"/>
        <v>15175</v>
      </c>
      <c r="O46" s="9" t="s">
        <v>12</v>
      </c>
      <c r="P46" s="19">
        <f t="shared" ref="P46:V46" si="54">+P22</f>
        <v>1369</v>
      </c>
      <c r="Q46" s="19">
        <f t="shared" si="54"/>
        <v>1752</v>
      </c>
      <c r="R46" s="19">
        <f t="shared" si="54"/>
        <v>4404</v>
      </c>
      <c r="S46" s="19">
        <f t="shared" si="54"/>
        <v>2889</v>
      </c>
      <c r="T46" s="19">
        <f t="shared" si="54"/>
        <v>142</v>
      </c>
      <c r="U46" s="19">
        <f t="shared" si="54"/>
        <v>9</v>
      </c>
      <c r="V46" s="19">
        <f t="shared" si="54"/>
        <v>455</v>
      </c>
      <c r="W46" s="19">
        <f t="shared" ref="W46:AA46" si="55">+W22</f>
        <v>34</v>
      </c>
      <c r="X46" s="19">
        <f t="shared" si="55"/>
        <v>515</v>
      </c>
      <c r="Y46" s="19">
        <f t="shared" si="55"/>
        <v>9</v>
      </c>
      <c r="Z46" s="19">
        <f t="shared" si="55"/>
        <v>498</v>
      </c>
      <c r="AA46" s="19">
        <f t="shared" si="55"/>
        <v>151</v>
      </c>
      <c r="AB46" s="19">
        <f t="shared" si="39"/>
        <v>12227</v>
      </c>
      <c r="AC46" s="20" t="s">
        <v>12</v>
      </c>
      <c r="AD46" s="23">
        <f t="shared" si="22"/>
        <v>408</v>
      </c>
      <c r="AE46" s="23">
        <f>+C46-Q46</f>
        <v>193</v>
      </c>
      <c r="AF46" s="23">
        <f t="shared" si="24"/>
        <v>2296</v>
      </c>
      <c r="AG46" s="23">
        <f t="shared" si="25"/>
        <v>-96</v>
      </c>
      <c r="AH46" s="23">
        <f t="shared" si="26"/>
        <v>87</v>
      </c>
      <c r="AI46" s="23">
        <f t="shared" si="27"/>
        <v>54</v>
      </c>
      <c r="AJ46" s="23">
        <f t="shared" si="28"/>
        <v>-1</v>
      </c>
      <c r="AK46" s="23">
        <f t="shared" si="29"/>
        <v>-22</v>
      </c>
      <c r="AL46" s="23">
        <f t="shared" si="30"/>
        <v>-22</v>
      </c>
      <c r="AM46" s="23">
        <f t="shared" si="31"/>
        <v>2</v>
      </c>
      <c r="AN46" s="23">
        <f t="shared" si="32"/>
        <v>117</v>
      </c>
      <c r="AO46" s="23">
        <f t="shared" si="33"/>
        <v>-68</v>
      </c>
      <c r="AP46" s="23">
        <f t="shared" si="34"/>
        <v>2948</v>
      </c>
    </row>
    <row r="47" spans="1:42" x14ac:dyDescent="0.25">
      <c r="A47" s="151" t="s">
        <v>8</v>
      </c>
      <c r="B47" s="17">
        <v>8104</v>
      </c>
      <c r="C47" s="17">
        <v>8458</v>
      </c>
      <c r="D47" s="17">
        <v>25181</v>
      </c>
      <c r="E47" s="17">
        <v>6225</v>
      </c>
      <c r="F47" s="17">
        <v>1074</v>
      </c>
      <c r="G47" s="17">
        <v>267</v>
      </c>
      <c r="H47" s="17">
        <v>2813</v>
      </c>
      <c r="I47" s="17">
        <v>331</v>
      </c>
      <c r="J47" s="17">
        <v>2254</v>
      </c>
      <c r="K47" s="17">
        <v>66</v>
      </c>
      <c r="L47" s="17">
        <v>3074</v>
      </c>
      <c r="M47" s="17">
        <v>246</v>
      </c>
      <c r="N47" s="17">
        <f t="shared" si="35"/>
        <v>58093</v>
      </c>
      <c r="O47" s="9" t="s">
        <v>8</v>
      </c>
      <c r="P47" s="19">
        <f t="shared" ref="P47:V47" si="56">+P23</f>
        <v>5833</v>
      </c>
      <c r="Q47" s="19">
        <f t="shared" si="56"/>
        <v>7747</v>
      </c>
      <c r="R47" s="19">
        <f t="shared" si="56"/>
        <v>14888</v>
      </c>
      <c r="S47" s="19">
        <f t="shared" si="56"/>
        <v>7648</v>
      </c>
      <c r="T47" s="19">
        <f t="shared" si="56"/>
        <v>487</v>
      </c>
      <c r="U47" s="19">
        <f t="shared" si="56"/>
        <v>58</v>
      </c>
      <c r="V47" s="19">
        <f t="shared" si="56"/>
        <v>3052</v>
      </c>
      <c r="W47" s="19">
        <f t="shared" ref="W47:AA47" si="57">+W23</f>
        <v>320</v>
      </c>
      <c r="X47" s="19">
        <f t="shared" si="57"/>
        <v>2254</v>
      </c>
      <c r="Y47" s="19">
        <f t="shared" si="57"/>
        <v>54</v>
      </c>
      <c r="Z47" s="19">
        <f t="shared" si="57"/>
        <v>2489</v>
      </c>
      <c r="AA47" s="19">
        <f t="shared" si="57"/>
        <v>538</v>
      </c>
      <c r="AB47" s="19">
        <f t="shared" si="39"/>
        <v>45368</v>
      </c>
      <c r="AC47" s="20" t="s">
        <v>8</v>
      </c>
      <c r="AD47" s="23">
        <f t="shared" si="22"/>
        <v>2271</v>
      </c>
      <c r="AE47" s="23">
        <f t="shared" si="23"/>
        <v>711</v>
      </c>
      <c r="AF47" s="23">
        <f t="shared" si="24"/>
        <v>10293</v>
      </c>
      <c r="AG47" s="23">
        <f t="shared" si="25"/>
        <v>-1423</v>
      </c>
      <c r="AH47" s="23">
        <f t="shared" si="26"/>
        <v>587</v>
      </c>
      <c r="AI47" s="23">
        <f t="shared" si="27"/>
        <v>209</v>
      </c>
      <c r="AJ47" s="23">
        <f t="shared" si="28"/>
        <v>-239</v>
      </c>
      <c r="AK47" s="23">
        <f t="shared" si="29"/>
        <v>11</v>
      </c>
      <c r="AL47" s="23">
        <f t="shared" si="30"/>
        <v>0</v>
      </c>
      <c r="AM47" s="23">
        <f t="shared" si="31"/>
        <v>12</v>
      </c>
      <c r="AN47" s="23">
        <f t="shared" si="32"/>
        <v>585</v>
      </c>
      <c r="AO47" s="23">
        <f t="shared" si="33"/>
        <v>-292</v>
      </c>
      <c r="AP47" s="23">
        <f t="shared" si="34"/>
        <v>12725</v>
      </c>
    </row>
    <row r="48" spans="1:42" x14ac:dyDescent="0.25">
      <c r="A48" s="151" t="s">
        <v>2</v>
      </c>
      <c r="B48" s="17">
        <v>695</v>
      </c>
      <c r="C48" s="17">
        <v>776</v>
      </c>
      <c r="D48" s="17">
        <v>4136</v>
      </c>
      <c r="E48" s="17">
        <v>1161</v>
      </c>
      <c r="F48" s="17">
        <v>68</v>
      </c>
      <c r="G48" s="17">
        <v>24</v>
      </c>
      <c r="H48" s="17">
        <v>262</v>
      </c>
      <c r="I48" s="17">
        <v>1</v>
      </c>
      <c r="J48" s="17">
        <v>313</v>
      </c>
      <c r="K48" s="17">
        <v>4</v>
      </c>
      <c r="L48" s="17">
        <v>302</v>
      </c>
      <c r="M48" s="17">
        <v>121</v>
      </c>
      <c r="N48" s="17">
        <f t="shared" si="35"/>
        <v>7863</v>
      </c>
      <c r="O48" s="9" t="s">
        <v>2</v>
      </c>
      <c r="P48" s="19">
        <f t="shared" ref="P48:V48" si="58">+P24</f>
        <v>575</v>
      </c>
      <c r="Q48" s="19">
        <f t="shared" si="58"/>
        <v>743</v>
      </c>
      <c r="R48" s="19">
        <f t="shared" si="58"/>
        <v>2500</v>
      </c>
      <c r="S48" s="19">
        <f t="shared" si="58"/>
        <v>1384</v>
      </c>
      <c r="T48" s="19">
        <f t="shared" si="58"/>
        <v>46</v>
      </c>
      <c r="U48" s="19">
        <f t="shared" si="58"/>
        <v>24</v>
      </c>
      <c r="V48" s="19">
        <f t="shared" si="58"/>
        <v>282</v>
      </c>
      <c r="W48" s="19">
        <f t="shared" ref="W48:AA48" si="59">+W24</f>
        <v>11</v>
      </c>
      <c r="X48" s="19">
        <f t="shared" si="59"/>
        <v>299</v>
      </c>
      <c r="Y48" s="19">
        <f t="shared" si="59"/>
        <v>2</v>
      </c>
      <c r="Z48" s="19">
        <f t="shared" si="59"/>
        <v>218</v>
      </c>
      <c r="AA48" s="19">
        <f t="shared" si="59"/>
        <v>126</v>
      </c>
      <c r="AB48" s="19">
        <f t="shared" si="39"/>
        <v>6210</v>
      </c>
      <c r="AC48" s="20" t="s">
        <v>2</v>
      </c>
      <c r="AD48" s="23">
        <f t="shared" si="22"/>
        <v>120</v>
      </c>
      <c r="AE48" s="23">
        <f t="shared" si="23"/>
        <v>33</v>
      </c>
      <c r="AF48" s="23">
        <f t="shared" si="24"/>
        <v>1636</v>
      </c>
      <c r="AG48" s="23">
        <f t="shared" si="25"/>
        <v>-223</v>
      </c>
      <c r="AH48" s="23">
        <f t="shared" si="26"/>
        <v>22</v>
      </c>
      <c r="AI48" s="23">
        <f t="shared" si="27"/>
        <v>0</v>
      </c>
      <c r="AJ48" s="23">
        <f t="shared" si="28"/>
        <v>-20</v>
      </c>
      <c r="AK48" s="23">
        <f t="shared" si="29"/>
        <v>-10</v>
      </c>
      <c r="AL48" s="23">
        <f t="shared" si="30"/>
        <v>14</v>
      </c>
      <c r="AM48" s="23">
        <f t="shared" si="31"/>
        <v>2</v>
      </c>
      <c r="AN48" s="23">
        <f t="shared" si="32"/>
        <v>84</v>
      </c>
      <c r="AO48" s="23">
        <f t="shared" si="33"/>
        <v>-5</v>
      </c>
      <c r="AP48" s="23">
        <f t="shared" si="34"/>
        <v>1653</v>
      </c>
    </row>
    <row r="49" spans="1:42" x14ac:dyDescent="0.25">
      <c r="A49" s="151" t="s">
        <v>7</v>
      </c>
      <c r="B49" s="17">
        <v>2151</v>
      </c>
      <c r="C49" s="17">
        <v>2167</v>
      </c>
      <c r="D49" s="17">
        <v>7053</v>
      </c>
      <c r="E49" s="17">
        <v>1876</v>
      </c>
      <c r="F49" s="17">
        <v>262</v>
      </c>
      <c r="G49" s="17">
        <v>39</v>
      </c>
      <c r="H49" s="17">
        <v>422</v>
      </c>
      <c r="I49" s="17">
        <v>0</v>
      </c>
      <c r="J49" s="17">
        <v>604</v>
      </c>
      <c r="K49" s="17">
        <v>7</v>
      </c>
      <c r="L49" s="17">
        <v>373</v>
      </c>
      <c r="M49" s="17">
        <v>122</v>
      </c>
      <c r="N49" s="17">
        <f t="shared" si="35"/>
        <v>15076</v>
      </c>
      <c r="O49" s="9" t="s">
        <v>7</v>
      </c>
      <c r="P49" s="19">
        <f t="shared" ref="P49:V49" si="60">+P25</f>
        <v>1572</v>
      </c>
      <c r="Q49" s="19">
        <f t="shared" si="60"/>
        <v>1984</v>
      </c>
      <c r="R49" s="19">
        <f t="shared" si="60"/>
        <v>4432</v>
      </c>
      <c r="S49" s="19">
        <f t="shared" si="60"/>
        <v>2012</v>
      </c>
      <c r="T49" s="19">
        <f t="shared" si="60"/>
        <v>141</v>
      </c>
      <c r="U49" s="19">
        <f t="shared" si="60"/>
        <v>0</v>
      </c>
      <c r="V49" s="19">
        <f t="shared" si="60"/>
        <v>417</v>
      </c>
      <c r="W49" s="19">
        <f t="shared" ref="W49:AA49" si="61">+W25</f>
        <v>3</v>
      </c>
      <c r="X49" s="19">
        <f t="shared" si="61"/>
        <v>602</v>
      </c>
      <c r="Y49" s="19">
        <f t="shared" si="61"/>
        <v>4</v>
      </c>
      <c r="Z49" s="19">
        <f t="shared" si="61"/>
        <v>440</v>
      </c>
      <c r="AA49" s="19">
        <f t="shared" si="61"/>
        <v>223</v>
      </c>
      <c r="AB49" s="19">
        <f t="shared" si="39"/>
        <v>11830</v>
      </c>
      <c r="AC49" s="20" t="s">
        <v>7</v>
      </c>
      <c r="AD49" s="23">
        <f t="shared" si="22"/>
        <v>579</v>
      </c>
      <c r="AE49" s="23">
        <f t="shared" si="23"/>
        <v>183</v>
      </c>
      <c r="AF49" s="23">
        <f t="shared" si="24"/>
        <v>2621</v>
      </c>
      <c r="AG49" s="23">
        <f t="shared" si="25"/>
        <v>-136</v>
      </c>
      <c r="AH49" s="23">
        <f t="shared" si="26"/>
        <v>121</v>
      </c>
      <c r="AI49" s="23">
        <f t="shared" si="27"/>
        <v>39</v>
      </c>
      <c r="AJ49" s="23">
        <f t="shared" si="28"/>
        <v>5</v>
      </c>
      <c r="AK49" s="23">
        <f t="shared" si="29"/>
        <v>-3</v>
      </c>
      <c r="AL49" s="23">
        <f t="shared" si="30"/>
        <v>2</v>
      </c>
      <c r="AM49" s="23">
        <f t="shared" si="31"/>
        <v>3</v>
      </c>
      <c r="AN49" s="23">
        <f t="shared" si="32"/>
        <v>-67</v>
      </c>
      <c r="AO49" s="23">
        <f t="shared" si="33"/>
        <v>-101</v>
      </c>
      <c r="AP49" s="23">
        <f t="shared" si="34"/>
        <v>3246</v>
      </c>
    </row>
    <row r="50" spans="1:42" x14ac:dyDescent="0.25">
      <c r="A50" s="151" t="s">
        <v>10</v>
      </c>
      <c r="B50" s="17">
        <v>776</v>
      </c>
      <c r="C50" s="17">
        <v>890</v>
      </c>
      <c r="D50" s="17">
        <v>3048</v>
      </c>
      <c r="E50" s="17">
        <v>1015</v>
      </c>
      <c r="F50" s="17">
        <v>111</v>
      </c>
      <c r="G50" s="17">
        <v>12</v>
      </c>
      <c r="H50" s="17">
        <v>138</v>
      </c>
      <c r="I50" s="17">
        <v>4</v>
      </c>
      <c r="J50" s="17">
        <v>261</v>
      </c>
      <c r="K50" s="17">
        <v>4</v>
      </c>
      <c r="L50" s="17">
        <v>191</v>
      </c>
      <c r="M50" s="17">
        <v>30</v>
      </c>
      <c r="N50" s="17">
        <f t="shared" si="35"/>
        <v>6480</v>
      </c>
      <c r="O50" s="9" t="s">
        <v>10</v>
      </c>
      <c r="P50" s="19">
        <f t="shared" ref="P50:V50" si="62">+P26</f>
        <v>606</v>
      </c>
      <c r="Q50" s="19">
        <f t="shared" si="62"/>
        <v>713</v>
      </c>
      <c r="R50" s="19">
        <f t="shared" si="62"/>
        <v>1782</v>
      </c>
      <c r="S50" s="19">
        <f t="shared" si="62"/>
        <v>944</v>
      </c>
      <c r="T50" s="19">
        <f t="shared" si="62"/>
        <v>58</v>
      </c>
      <c r="U50" s="19">
        <f t="shared" si="62"/>
        <v>29</v>
      </c>
      <c r="V50" s="19">
        <f t="shared" si="62"/>
        <v>148</v>
      </c>
      <c r="W50" s="19">
        <f t="shared" ref="W50:AA50" si="63">+W26</f>
        <v>2</v>
      </c>
      <c r="X50" s="19">
        <f t="shared" si="63"/>
        <v>250</v>
      </c>
      <c r="Y50" s="19">
        <f t="shared" si="63"/>
        <v>2</v>
      </c>
      <c r="Z50" s="19">
        <f t="shared" si="63"/>
        <v>389</v>
      </c>
      <c r="AA50" s="19">
        <f t="shared" si="63"/>
        <v>57</v>
      </c>
      <c r="AB50" s="19">
        <f t="shared" si="39"/>
        <v>4980</v>
      </c>
      <c r="AC50" s="20" t="s">
        <v>10</v>
      </c>
      <c r="AD50" s="23">
        <f t="shared" si="22"/>
        <v>170</v>
      </c>
      <c r="AE50" s="23">
        <f t="shared" si="23"/>
        <v>177</v>
      </c>
      <c r="AF50" s="23">
        <f t="shared" si="24"/>
        <v>1266</v>
      </c>
      <c r="AG50" s="23">
        <f t="shared" si="25"/>
        <v>71</v>
      </c>
      <c r="AH50" s="23">
        <f t="shared" si="26"/>
        <v>53</v>
      </c>
      <c r="AI50" s="23">
        <f t="shared" si="27"/>
        <v>-17</v>
      </c>
      <c r="AJ50" s="23">
        <f t="shared" si="28"/>
        <v>-10</v>
      </c>
      <c r="AK50" s="23">
        <f t="shared" si="29"/>
        <v>2</v>
      </c>
      <c r="AL50" s="23">
        <f t="shared" si="30"/>
        <v>11</v>
      </c>
      <c r="AM50" s="23">
        <f t="shared" si="31"/>
        <v>2</v>
      </c>
      <c r="AN50" s="23">
        <f t="shared" si="32"/>
        <v>-198</v>
      </c>
      <c r="AO50" s="23">
        <f t="shared" si="33"/>
        <v>-27</v>
      </c>
      <c r="AP50" s="23">
        <f t="shared" si="34"/>
        <v>1500</v>
      </c>
    </row>
    <row r="51" spans="1:42" x14ac:dyDescent="0.25">
      <c r="A51" s="151" t="s">
        <v>11</v>
      </c>
      <c r="B51" s="17">
        <v>193</v>
      </c>
      <c r="C51" s="17">
        <v>223</v>
      </c>
      <c r="D51" s="17">
        <v>1365</v>
      </c>
      <c r="E51" s="17">
        <v>544</v>
      </c>
      <c r="F51" s="17">
        <v>23</v>
      </c>
      <c r="G51" s="17">
        <v>6</v>
      </c>
      <c r="H51" s="17">
        <v>87</v>
      </c>
      <c r="I51" s="17">
        <v>0</v>
      </c>
      <c r="J51" s="17">
        <v>59</v>
      </c>
      <c r="K51" s="17">
        <v>0</v>
      </c>
      <c r="L51" s="17">
        <v>415</v>
      </c>
      <c r="M51" s="17">
        <v>0</v>
      </c>
      <c r="N51" s="17">
        <f t="shared" si="35"/>
        <v>2915</v>
      </c>
      <c r="O51" s="9" t="s">
        <v>11</v>
      </c>
      <c r="P51" s="19">
        <f t="shared" ref="P51:V51" si="64">+P27</f>
        <v>153</v>
      </c>
      <c r="Q51" s="19">
        <f t="shared" si="64"/>
        <v>212</v>
      </c>
      <c r="R51" s="19">
        <f t="shared" si="64"/>
        <v>963</v>
      </c>
      <c r="S51" s="19">
        <f t="shared" si="64"/>
        <v>726</v>
      </c>
      <c r="T51" s="19">
        <f t="shared" si="64"/>
        <v>8</v>
      </c>
      <c r="U51" s="19">
        <f t="shared" si="64"/>
        <v>0</v>
      </c>
      <c r="V51" s="19">
        <f t="shared" si="64"/>
        <v>78</v>
      </c>
      <c r="W51" s="19">
        <f t="shared" ref="W51:AA51" si="65">+W27</f>
        <v>1</v>
      </c>
      <c r="X51" s="19">
        <f t="shared" si="65"/>
        <v>72</v>
      </c>
      <c r="Y51" s="19">
        <f t="shared" si="65"/>
        <v>3</v>
      </c>
      <c r="Z51" s="19">
        <f t="shared" si="65"/>
        <v>371</v>
      </c>
      <c r="AA51" s="19">
        <f t="shared" si="65"/>
        <v>12</v>
      </c>
      <c r="AB51" s="19">
        <f t="shared" si="39"/>
        <v>2599</v>
      </c>
      <c r="AC51" s="20" t="s">
        <v>11</v>
      </c>
      <c r="AD51" s="23">
        <f t="shared" si="22"/>
        <v>40</v>
      </c>
      <c r="AE51" s="23">
        <f t="shared" si="23"/>
        <v>11</v>
      </c>
      <c r="AF51" s="23">
        <f t="shared" si="24"/>
        <v>402</v>
      </c>
      <c r="AG51" s="23">
        <f t="shared" si="25"/>
        <v>-182</v>
      </c>
      <c r="AH51" s="23">
        <f t="shared" si="26"/>
        <v>15</v>
      </c>
      <c r="AI51" s="23">
        <f t="shared" si="27"/>
        <v>6</v>
      </c>
      <c r="AJ51" s="23">
        <f t="shared" si="28"/>
        <v>9</v>
      </c>
      <c r="AK51" s="23">
        <f t="shared" si="29"/>
        <v>-1</v>
      </c>
      <c r="AL51" s="23">
        <f t="shared" si="30"/>
        <v>-13</v>
      </c>
      <c r="AM51" s="23">
        <f t="shared" si="31"/>
        <v>-3</v>
      </c>
      <c r="AN51" s="23">
        <f t="shared" si="32"/>
        <v>44</v>
      </c>
      <c r="AO51" s="23">
        <f t="shared" si="33"/>
        <v>-12</v>
      </c>
      <c r="AP51" s="23">
        <f t="shared" si="34"/>
        <v>316</v>
      </c>
    </row>
    <row r="52" spans="1:42" x14ac:dyDescent="0.25">
      <c r="A52" s="10" t="s">
        <v>28</v>
      </c>
      <c r="B52" s="11">
        <v>1299547</v>
      </c>
      <c r="C52" s="11">
        <v>1243974</v>
      </c>
      <c r="D52" s="11">
        <v>3857662</v>
      </c>
      <c r="E52" s="11">
        <v>1475044</v>
      </c>
      <c r="F52" s="11">
        <v>170013</v>
      </c>
      <c r="G52" s="11">
        <v>51540</v>
      </c>
      <c r="H52" s="11">
        <v>332645</v>
      </c>
      <c r="I52" s="11">
        <v>119901</v>
      </c>
      <c r="J52" s="11">
        <v>271100</v>
      </c>
      <c r="K52" s="11">
        <v>36705</v>
      </c>
      <c r="L52" s="11">
        <v>545446</v>
      </c>
      <c r="M52" s="11">
        <v>64545</v>
      </c>
      <c r="N52" s="11">
        <f t="shared" si="35"/>
        <v>9468122</v>
      </c>
    </row>
    <row r="53" spans="1:42" x14ac:dyDescent="0.25">
      <c r="AD53" s="46"/>
      <c r="AE53" s="46"/>
      <c r="AF53" s="46"/>
      <c r="AG53" s="46"/>
      <c r="AH53" s="46"/>
      <c r="AI53" s="46"/>
      <c r="AJ53" s="99"/>
      <c r="AK53" s="99"/>
      <c r="AL53" s="46"/>
      <c r="AM53" s="46"/>
      <c r="AN53" s="46"/>
      <c r="AO53" s="5"/>
    </row>
    <row r="54" spans="1:42" x14ac:dyDescent="0.25"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5"/>
    </row>
    <row r="56" spans="1:42" ht="21" x14ac:dyDescent="0.35">
      <c r="A56" s="95" t="s">
        <v>48</v>
      </c>
      <c r="B56" s="95"/>
      <c r="C56" s="95"/>
      <c r="D56" s="95"/>
      <c r="E56" s="95"/>
      <c r="F56" s="95"/>
      <c r="G56" s="95"/>
      <c r="H56" s="95"/>
    </row>
    <row r="57" spans="1:42" x14ac:dyDescent="0.25">
      <c r="A57" s="155" t="s">
        <v>61</v>
      </c>
      <c r="B57" s="155"/>
      <c r="C57" s="155"/>
      <c r="D57" s="155"/>
      <c r="E57" s="155"/>
      <c r="F57" s="155"/>
      <c r="G57" s="155"/>
      <c r="H57" s="155"/>
    </row>
    <row r="59" spans="1:42" x14ac:dyDescent="0.25">
      <c r="A59" s="1" t="s">
        <v>63</v>
      </c>
    </row>
    <row r="62" spans="1:42" x14ac:dyDescent="0.25">
      <c r="A62" s="28" t="s">
        <v>45</v>
      </c>
    </row>
    <row r="63" spans="1:42" x14ac:dyDescent="0.25">
      <c r="A63" s="28"/>
    </row>
    <row r="64" spans="1:42" x14ac:dyDescent="0.25">
      <c r="A64" s="53" t="s">
        <v>14</v>
      </c>
      <c r="B64" s="96" t="s">
        <v>15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8"/>
      <c r="N64" s="53" t="s">
        <v>16</v>
      </c>
      <c r="O64" s="79" t="s">
        <v>14</v>
      </c>
      <c r="P64" s="57" t="s">
        <v>34</v>
      </c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8"/>
      <c r="AB64" s="82" t="s">
        <v>16</v>
      </c>
      <c r="AC64" s="85" t="s">
        <v>14</v>
      </c>
      <c r="AD64" s="88" t="s">
        <v>35</v>
      </c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90"/>
      <c r="AP64" s="53" t="s">
        <v>16</v>
      </c>
    </row>
    <row r="65" spans="1:42" x14ac:dyDescent="0.25">
      <c r="A65" s="54"/>
      <c r="B65" s="60" t="s">
        <v>21</v>
      </c>
      <c r="C65" s="61"/>
      <c r="D65" s="62" t="s">
        <v>31</v>
      </c>
      <c r="E65" s="64" t="s">
        <v>29</v>
      </c>
      <c r="F65" s="66" t="s">
        <v>22</v>
      </c>
      <c r="G65" s="68" t="s">
        <v>23</v>
      </c>
      <c r="H65" s="70" t="s">
        <v>17</v>
      </c>
      <c r="I65" s="70" t="s">
        <v>18</v>
      </c>
      <c r="J65" s="71" t="s">
        <v>30</v>
      </c>
      <c r="K65" s="70" t="s">
        <v>19</v>
      </c>
      <c r="L65" s="70" t="s">
        <v>20</v>
      </c>
      <c r="M65" s="51" t="s">
        <v>32</v>
      </c>
      <c r="N65" s="54"/>
      <c r="O65" s="80"/>
      <c r="P65" s="73" t="s">
        <v>21</v>
      </c>
      <c r="Q65" s="73"/>
      <c r="R65" s="74" t="s">
        <v>31</v>
      </c>
      <c r="S65" s="75" t="s">
        <v>29</v>
      </c>
      <c r="T65" s="77" t="s">
        <v>22</v>
      </c>
      <c r="U65" s="74" t="s">
        <v>23</v>
      </c>
      <c r="V65" s="71" t="s">
        <v>17</v>
      </c>
      <c r="W65" s="49" t="s">
        <v>18</v>
      </c>
      <c r="X65" s="70" t="s">
        <v>30</v>
      </c>
      <c r="Y65" s="93" t="s">
        <v>19</v>
      </c>
      <c r="Z65" s="70" t="s">
        <v>20</v>
      </c>
      <c r="AA65" s="91" t="s">
        <v>32</v>
      </c>
      <c r="AB65" s="83"/>
      <c r="AC65" s="86"/>
      <c r="AD65" s="126" t="s">
        <v>21</v>
      </c>
      <c r="AE65" s="127"/>
      <c r="AF65" s="74" t="s">
        <v>31</v>
      </c>
      <c r="AG65" s="74" t="s">
        <v>29</v>
      </c>
      <c r="AH65" s="74" t="s">
        <v>22</v>
      </c>
      <c r="AI65" s="74" t="s">
        <v>23</v>
      </c>
      <c r="AJ65" s="49" t="s">
        <v>17</v>
      </c>
      <c r="AK65" s="49" t="s">
        <v>18</v>
      </c>
      <c r="AL65" s="49" t="s">
        <v>30</v>
      </c>
      <c r="AM65" s="49" t="s">
        <v>19</v>
      </c>
      <c r="AN65" s="49" t="s">
        <v>20</v>
      </c>
      <c r="AO65" s="51" t="s">
        <v>32</v>
      </c>
      <c r="AP65" s="54"/>
    </row>
    <row r="66" spans="1:42" ht="47.25" x14ac:dyDescent="0.25">
      <c r="A66" s="54"/>
      <c r="B66" s="45" t="s">
        <v>24</v>
      </c>
      <c r="C66" s="7" t="s">
        <v>25</v>
      </c>
      <c r="D66" s="63"/>
      <c r="E66" s="65"/>
      <c r="F66" s="67"/>
      <c r="G66" s="69"/>
      <c r="H66" s="50"/>
      <c r="I66" s="50"/>
      <c r="J66" s="72"/>
      <c r="K66" s="50"/>
      <c r="L66" s="50"/>
      <c r="M66" s="52" t="s">
        <v>32</v>
      </c>
      <c r="N66" s="59"/>
      <c r="O66" s="81"/>
      <c r="P66" s="7" t="s">
        <v>24</v>
      </c>
      <c r="Q66" s="29" t="s">
        <v>25</v>
      </c>
      <c r="R66" s="69"/>
      <c r="S66" s="76"/>
      <c r="T66" s="78"/>
      <c r="U66" s="69"/>
      <c r="V66" s="72"/>
      <c r="W66" s="50"/>
      <c r="X66" s="50"/>
      <c r="Y66" s="94"/>
      <c r="Z66" s="50"/>
      <c r="AA66" s="92" t="s">
        <v>32</v>
      </c>
      <c r="AB66" s="84"/>
      <c r="AC66" s="87"/>
      <c r="AD66" s="128" t="s">
        <v>24</v>
      </c>
      <c r="AE66" s="129" t="s">
        <v>25</v>
      </c>
      <c r="AF66" s="69"/>
      <c r="AG66" s="69"/>
      <c r="AH66" s="69"/>
      <c r="AI66" s="69"/>
      <c r="AJ66" s="50"/>
      <c r="AK66" s="50"/>
      <c r="AL66" s="50"/>
      <c r="AM66" s="50"/>
      <c r="AN66" s="50"/>
      <c r="AO66" s="52" t="s">
        <v>32</v>
      </c>
      <c r="AP66" s="59"/>
    </row>
    <row r="67" spans="1:42" x14ac:dyDescent="0.25">
      <c r="A67" s="30" t="s">
        <v>26</v>
      </c>
      <c r="B67" s="11">
        <f t="shared" ref="B67:N67" si="66">SUM(B68:B82)</f>
        <v>56226</v>
      </c>
      <c r="C67" s="11">
        <f t="shared" si="66"/>
        <v>56822</v>
      </c>
      <c r="D67" s="11">
        <f t="shared" si="66"/>
        <v>182713</v>
      </c>
      <c r="E67" s="11">
        <f t="shared" si="66"/>
        <v>74613</v>
      </c>
      <c r="F67" s="11">
        <f t="shared" si="66"/>
        <v>5767</v>
      </c>
      <c r="G67" s="11">
        <f t="shared" si="66"/>
        <v>1767</v>
      </c>
      <c r="H67" s="11">
        <f t="shared" si="66"/>
        <v>15068</v>
      </c>
      <c r="I67" s="11">
        <f t="shared" si="66"/>
        <v>2369</v>
      </c>
      <c r="J67" s="11">
        <f t="shared" si="66"/>
        <v>13454</v>
      </c>
      <c r="K67" s="11">
        <f t="shared" si="66"/>
        <v>376</v>
      </c>
      <c r="L67" s="11">
        <f t="shared" si="66"/>
        <v>24111</v>
      </c>
      <c r="M67" s="11">
        <f t="shared" si="66"/>
        <v>4648</v>
      </c>
      <c r="N67" s="11">
        <f t="shared" si="66"/>
        <v>437934</v>
      </c>
      <c r="O67" s="13" t="s">
        <v>26</v>
      </c>
      <c r="P67" s="31">
        <f>+SUM(P68:P82)</f>
        <v>36667</v>
      </c>
      <c r="Q67" s="31">
        <f>+SUM(Q68:Q82)</f>
        <v>50288</v>
      </c>
      <c r="R67" s="31">
        <f>SUM(R68:R82)</f>
        <v>100791</v>
      </c>
      <c r="S67" s="31">
        <f>SUM(S68:S82)</f>
        <v>64516</v>
      </c>
      <c r="T67" s="31">
        <f>SUM(T68:T82)</f>
        <v>3361</v>
      </c>
      <c r="U67" s="31">
        <f>SUM(U68:U82)</f>
        <v>403</v>
      </c>
      <c r="V67" s="15">
        <f>SUM(V68:V82)</f>
        <v>14812</v>
      </c>
      <c r="W67" s="15">
        <f t="shared" ref="W67:AA67" si="67">SUM(W68:W82)</f>
        <v>2477</v>
      </c>
      <c r="X67" s="15">
        <f t="shared" si="67"/>
        <v>13257</v>
      </c>
      <c r="Y67" s="15">
        <f t="shared" si="67"/>
        <v>744</v>
      </c>
      <c r="Z67" s="15">
        <f t="shared" si="67"/>
        <v>21223</v>
      </c>
      <c r="AA67" s="15">
        <f t="shared" si="67"/>
        <v>5034</v>
      </c>
      <c r="AB67" s="15">
        <f>SUM(AB68:AB82)</f>
        <v>313573</v>
      </c>
      <c r="AC67" s="10" t="s">
        <v>26</v>
      </c>
      <c r="AD67" s="16">
        <f>+P67/B67</f>
        <v>0.6521360224807029</v>
      </c>
      <c r="AE67" s="16">
        <f t="shared" ref="AE67:AP82" si="68">+Q67/C67</f>
        <v>0.88500932737320048</v>
      </c>
      <c r="AF67" s="16">
        <f t="shared" si="68"/>
        <v>0.55163562527023258</v>
      </c>
      <c r="AG67" s="16">
        <f t="shared" si="68"/>
        <v>0.86467505662552102</v>
      </c>
      <c r="AH67" s="16">
        <f t="shared" si="68"/>
        <v>0.58279868215710073</v>
      </c>
      <c r="AI67" s="16">
        <f t="shared" si="68"/>
        <v>0.22807017543859648</v>
      </c>
      <c r="AJ67" s="16">
        <f t="shared" si="68"/>
        <v>0.9830103530661003</v>
      </c>
      <c r="AK67" s="16">
        <f t="shared" si="68"/>
        <v>1.0455888560574083</v>
      </c>
      <c r="AL67" s="16">
        <f t="shared" si="68"/>
        <v>0.9853575144938308</v>
      </c>
      <c r="AM67" s="16">
        <f t="shared" si="68"/>
        <v>1.9787234042553192</v>
      </c>
      <c r="AN67" s="16">
        <f t="shared" si="68"/>
        <v>0.88022064617809304</v>
      </c>
      <c r="AO67" s="16">
        <f t="shared" si="68"/>
        <v>1.0830464716006885</v>
      </c>
      <c r="AP67" s="16">
        <f t="shared" si="68"/>
        <v>0.71602798595222106</v>
      </c>
    </row>
    <row r="68" spans="1:42" x14ac:dyDescent="0.25">
      <c r="A68" s="152" t="s">
        <v>5</v>
      </c>
      <c r="B68" s="17">
        <v>16675</v>
      </c>
      <c r="C68" s="17">
        <v>17004</v>
      </c>
      <c r="D68" s="17">
        <v>52457</v>
      </c>
      <c r="E68" s="17">
        <v>19110</v>
      </c>
      <c r="F68" s="17">
        <v>1731</v>
      </c>
      <c r="G68" s="17">
        <v>537</v>
      </c>
      <c r="H68" s="17">
        <v>4743</v>
      </c>
      <c r="I68" s="17">
        <v>1540</v>
      </c>
      <c r="J68" s="17">
        <v>4106</v>
      </c>
      <c r="K68" s="17">
        <v>127</v>
      </c>
      <c r="L68" s="17">
        <v>4375</v>
      </c>
      <c r="M68" s="17">
        <v>1035</v>
      </c>
      <c r="N68" s="17">
        <f t="shared" ref="N68:N82" si="69">SUM(B68:M68)</f>
        <v>123440</v>
      </c>
      <c r="O68" s="32" t="s">
        <v>5</v>
      </c>
      <c r="P68" s="33">
        <v>11409</v>
      </c>
      <c r="Q68" s="33">
        <v>16119</v>
      </c>
      <c r="R68" s="33">
        <v>28247</v>
      </c>
      <c r="S68" s="33">
        <v>17655</v>
      </c>
      <c r="T68" s="33">
        <v>1077</v>
      </c>
      <c r="U68" s="33">
        <v>88</v>
      </c>
      <c r="V68" s="34">
        <v>4990</v>
      </c>
      <c r="W68" s="34">
        <v>1625</v>
      </c>
      <c r="X68" s="34">
        <v>4224</v>
      </c>
      <c r="Y68" s="34">
        <v>210</v>
      </c>
      <c r="Z68" s="34">
        <v>3268</v>
      </c>
      <c r="AA68" s="34">
        <v>1251</v>
      </c>
      <c r="AB68" s="19">
        <f>SUM(P68:AA68)</f>
        <v>90163</v>
      </c>
      <c r="AC68" s="20" t="s">
        <v>5</v>
      </c>
      <c r="AD68" s="21">
        <f>+P68/B68</f>
        <v>0.68419790104947531</v>
      </c>
      <c r="AE68" s="21">
        <f t="shared" si="68"/>
        <v>0.94795342272406491</v>
      </c>
      <c r="AF68" s="21">
        <f t="shared" si="68"/>
        <v>0.53847913529176272</v>
      </c>
      <c r="AG68" s="21">
        <f t="shared" si="68"/>
        <v>0.92386185243328101</v>
      </c>
      <c r="AH68" s="21">
        <f t="shared" si="68"/>
        <v>0.62218370883882146</v>
      </c>
      <c r="AI68" s="21">
        <f t="shared" si="68"/>
        <v>0.16387337057728119</v>
      </c>
      <c r="AJ68" s="21">
        <f t="shared" si="68"/>
        <v>1.0520767446763652</v>
      </c>
      <c r="AK68" s="21">
        <f t="shared" si="68"/>
        <v>1.0551948051948052</v>
      </c>
      <c r="AL68" s="21">
        <f t="shared" si="68"/>
        <v>1.0287384315635655</v>
      </c>
      <c r="AM68" s="21">
        <f t="shared" si="68"/>
        <v>1.6535433070866141</v>
      </c>
      <c r="AN68" s="21">
        <f t="shared" si="68"/>
        <v>0.74697142857142862</v>
      </c>
      <c r="AO68" s="21">
        <f t="shared" si="68"/>
        <v>1.2086956521739129</v>
      </c>
      <c r="AP68" s="21">
        <f t="shared" si="68"/>
        <v>0.73041963707064161</v>
      </c>
    </row>
    <row r="69" spans="1:42" x14ac:dyDescent="0.25">
      <c r="A69" s="152" t="s">
        <v>3</v>
      </c>
      <c r="B69" s="17">
        <v>18759</v>
      </c>
      <c r="C69" s="17">
        <v>18360</v>
      </c>
      <c r="D69" s="17">
        <v>53203</v>
      </c>
      <c r="E69" s="17">
        <v>25976</v>
      </c>
      <c r="F69" s="17">
        <v>1872</v>
      </c>
      <c r="G69" s="17">
        <v>549</v>
      </c>
      <c r="H69" s="17">
        <v>3918</v>
      </c>
      <c r="I69" s="17">
        <v>306</v>
      </c>
      <c r="J69" s="17">
        <v>3122</v>
      </c>
      <c r="K69" s="17">
        <v>143</v>
      </c>
      <c r="L69" s="17">
        <v>11003</v>
      </c>
      <c r="M69" s="17">
        <v>1907</v>
      </c>
      <c r="N69" s="17">
        <f t="shared" si="69"/>
        <v>139118</v>
      </c>
      <c r="O69" s="32" t="s">
        <v>3</v>
      </c>
      <c r="P69" s="33">
        <v>10916</v>
      </c>
      <c r="Q69" s="33">
        <v>14643</v>
      </c>
      <c r="R69" s="33">
        <v>27595</v>
      </c>
      <c r="S69" s="33">
        <v>21082</v>
      </c>
      <c r="T69" s="33">
        <v>1008</v>
      </c>
      <c r="U69" s="33">
        <v>115</v>
      </c>
      <c r="V69" s="34">
        <v>3441</v>
      </c>
      <c r="W69" s="34">
        <v>379</v>
      </c>
      <c r="X69" s="34">
        <v>3019</v>
      </c>
      <c r="Y69" s="34">
        <v>439</v>
      </c>
      <c r="Z69" s="34">
        <v>10690</v>
      </c>
      <c r="AA69" s="34">
        <v>2135</v>
      </c>
      <c r="AB69" s="19">
        <f t="shared" ref="AB69:AB82" si="70">SUM(P69:AA69)</f>
        <v>95462</v>
      </c>
      <c r="AC69" s="20" t="s">
        <v>3</v>
      </c>
      <c r="AD69" s="21">
        <f t="shared" ref="AD69:AD82" si="71">+P69/B69</f>
        <v>0.58190735113812042</v>
      </c>
      <c r="AE69" s="21">
        <f t="shared" si="68"/>
        <v>0.79754901960784319</v>
      </c>
      <c r="AF69" s="21">
        <f t="shared" si="68"/>
        <v>0.51867375899855273</v>
      </c>
      <c r="AG69" s="21">
        <f t="shared" si="68"/>
        <v>0.81159531875577451</v>
      </c>
      <c r="AH69" s="21">
        <f t="shared" si="68"/>
        <v>0.53846153846153844</v>
      </c>
      <c r="AI69" s="21">
        <f t="shared" si="68"/>
        <v>0.20947176684881602</v>
      </c>
      <c r="AJ69" s="21">
        <f t="shared" si="68"/>
        <v>0.87825421133231241</v>
      </c>
      <c r="AK69" s="21">
        <f t="shared" si="68"/>
        <v>1.238562091503268</v>
      </c>
      <c r="AL69" s="21">
        <f t="shared" si="68"/>
        <v>0.96700832799487513</v>
      </c>
      <c r="AM69" s="21">
        <f t="shared" si="68"/>
        <v>3.06993006993007</v>
      </c>
      <c r="AN69" s="21">
        <f t="shared" si="68"/>
        <v>0.97155321276015627</v>
      </c>
      <c r="AO69" s="21">
        <f t="shared" si="68"/>
        <v>1.1195595175668589</v>
      </c>
      <c r="AP69" s="21">
        <f t="shared" si="68"/>
        <v>0.6861944536292931</v>
      </c>
    </row>
    <row r="70" spans="1:42" x14ac:dyDescent="0.25">
      <c r="A70" s="152" t="s">
        <v>0</v>
      </c>
      <c r="B70" s="17">
        <v>748</v>
      </c>
      <c r="C70" s="17">
        <v>764</v>
      </c>
      <c r="D70" s="17">
        <v>2717</v>
      </c>
      <c r="E70" s="17">
        <v>2031</v>
      </c>
      <c r="F70" s="17">
        <v>66</v>
      </c>
      <c r="G70" s="17">
        <v>6</v>
      </c>
      <c r="H70" s="17">
        <v>170</v>
      </c>
      <c r="I70" s="17">
        <v>0</v>
      </c>
      <c r="J70" s="17">
        <v>206</v>
      </c>
      <c r="K70" s="17">
        <v>0</v>
      </c>
      <c r="L70" s="17">
        <v>319</v>
      </c>
      <c r="M70" s="17">
        <v>64</v>
      </c>
      <c r="N70" s="17">
        <f t="shared" si="69"/>
        <v>7091</v>
      </c>
      <c r="O70" s="32" t="s">
        <v>0</v>
      </c>
      <c r="P70" s="33">
        <v>500</v>
      </c>
      <c r="Q70" s="33">
        <v>693</v>
      </c>
      <c r="R70" s="33">
        <v>1862</v>
      </c>
      <c r="S70" s="33">
        <v>1467</v>
      </c>
      <c r="T70" s="33">
        <v>40</v>
      </c>
      <c r="U70" s="33"/>
      <c r="V70" s="34">
        <v>199</v>
      </c>
      <c r="W70" s="34"/>
      <c r="X70" s="34">
        <v>207</v>
      </c>
      <c r="Y70" s="34"/>
      <c r="Z70" s="34">
        <v>388</v>
      </c>
      <c r="AA70" s="34">
        <v>81</v>
      </c>
      <c r="AB70" s="19">
        <f t="shared" si="70"/>
        <v>5437</v>
      </c>
      <c r="AC70" s="20" t="s">
        <v>0</v>
      </c>
      <c r="AD70" s="21">
        <f t="shared" si="71"/>
        <v>0.66844919786096257</v>
      </c>
      <c r="AE70" s="21">
        <f t="shared" si="68"/>
        <v>0.90706806282722519</v>
      </c>
      <c r="AF70" s="21">
        <f t="shared" si="68"/>
        <v>0.68531468531468531</v>
      </c>
      <c r="AG70" s="21">
        <f t="shared" si="68"/>
        <v>0.7223042836041359</v>
      </c>
      <c r="AH70" s="21">
        <f t="shared" si="68"/>
        <v>0.60606060606060608</v>
      </c>
      <c r="AI70" s="21">
        <f t="shared" si="68"/>
        <v>0</v>
      </c>
      <c r="AJ70" s="21">
        <f t="shared" si="68"/>
        <v>1.1705882352941177</v>
      </c>
      <c r="AK70" s="21" t="e">
        <f t="shared" si="68"/>
        <v>#DIV/0!</v>
      </c>
      <c r="AL70" s="21">
        <f t="shared" si="68"/>
        <v>1.0048543689320388</v>
      </c>
      <c r="AM70" s="21" t="e">
        <f t="shared" si="68"/>
        <v>#DIV/0!</v>
      </c>
      <c r="AN70" s="21">
        <f t="shared" si="68"/>
        <v>1.2163009404388714</v>
      </c>
      <c r="AO70" s="21">
        <f t="shared" si="68"/>
        <v>1.265625</v>
      </c>
      <c r="AP70" s="21">
        <f t="shared" si="68"/>
        <v>0.76674658017204911</v>
      </c>
    </row>
    <row r="71" spans="1:42" x14ac:dyDescent="0.25">
      <c r="A71" s="152" t="s">
        <v>27</v>
      </c>
      <c r="B71" s="17">
        <v>302</v>
      </c>
      <c r="C71" s="17">
        <v>320</v>
      </c>
      <c r="D71" s="17">
        <v>1092</v>
      </c>
      <c r="E71" s="17">
        <v>446</v>
      </c>
      <c r="F71" s="17">
        <v>39</v>
      </c>
      <c r="G71" s="17">
        <v>9</v>
      </c>
      <c r="H71" s="17">
        <v>82</v>
      </c>
      <c r="I71" s="17">
        <v>0</v>
      </c>
      <c r="J71" s="17">
        <v>101</v>
      </c>
      <c r="K71" s="17">
        <v>17</v>
      </c>
      <c r="L71" s="17">
        <v>236</v>
      </c>
      <c r="M71" s="17">
        <v>17</v>
      </c>
      <c r="N71" s="17">
        <f t="shared" si="69"/>
        <v>2661</v>
      </c>
      <c r="O71" s="32" t="s">
        <v>27</v>
      </c>
      <c r="P71" s="33">
        <v>196</v>
      </c>
      <c r="Q71" s="33">
        <v>264</v>
      </c>
      <c r="R71" s="33">
        <v>590</v>
      </c>
      <c r="S71" s="33">
        <v>338</v>
      </c>
      <c r="T71" s="33">
        <v>17</v>
      </c>
      <c r="U71" s="33">
        <v>11</v>
      </c>
      <c r="V71" s="34">
        <v>81</v>
      </c>
      <c r="W71" s="34">
        <v>1</v>
      </c>
      <c r="X71" s="34">
        <v>125</v>
      </c>
      <c r="Y71" s="34">
        <v>10</v>
      </c>
      <c r="Z71" s="34">
        <v>137</v>
      </c>
      <c r="AA71" s="34">
        <v>16</v>
      </c>
      <c r="AB71" s="19">
        <f t="shared" si="70"/>
        <v>1786</v>
      </c>
      <c r="AC71" s="20" t="s">
        <v>27</v>
      </c>
      <c r="AD71" s="21">
        <f t="shared" si="71"/>
        <v>0.64900662251655628</v>
      </c>
      <c r="AE71" s="21">
        <f t="shared" si="68"/>
        <v>0.82499999999999996</v>
      </c>
      <c r="AF71" s="21">
        <f t="shared" si="68"/>
        <v>0.54029304029304026</v>
      </c>
      <c r="AG71" s="21">
        <f t="shared" si="68"/>
        <v>0.75784753363228696</v>
      </c>
      <c r="AH71" s="21">
        <f t="shared" si="68"/>
        <v>0.4358974358974359</v>
      </c>
      <c r="AI71" s="21">
        <f t="shared" si="68"/>
        <v>1.2222222222222223</v>
      </c>
      <c r="AJ71" s="21">
        <f t="shared" si="68"/>
        <v>0.98780487804878048</v>
      </c>
      <c r="AK71" s="21" t="e">
        <f t="shared" si="68"/>
        <v>#DIV/0!</v>
      </c>
      <c r="AL71" s="21">
        <f t="shared" si="68"/>
        <v>1.2376237623762376</v>
      </c>
      <c r="AM71" s="21">
        <f t="shared" si="68"/>
        <v>0.58823529411764708</v>
      </c>
      <c r="AN71" s="21">
        <f t="shared" si="68"/>
        <v>0.58050847457627119</v>
      </c>
      <c r="AO71" s="21">
        <f t="shared" si="68"/>
        <v>0.94117647058823528</v>
      </c>
      <c r="AP71" s="21">
        <f t="shared" si="68"/>
        <v>0.67117624953025179</v>
      </c>
    </row>
    <row r="72" spans="1:42" x14ac:dyDescent="0.25">
      <c r="A72" s="152" t="s">
        <v>9</v>
      </c>
      <c r="B72" s="17">
        <v>250</v>
      </c>
      <c r="C72" s="17">
        <v>273</v>
      </c>
      <c r="D72" s="17">
        <v>1173</v>
      </c>
      <c r="E72" s="17">
        <v>550</v>
      </c>
      <c r="F72" s="17">
        <v>23</v>
      </c>
      <c r="G72" s="17">
        <v>6</v>
      </c>
      <c r="H72" s="17">
        <v>90</v>
      </c>
      <c r="I72" s="17">
        <v>5</v>
      </c>
      <c r="J72" s="17">
        <v>140</v>
      </c>
      <c r="K72" s="17">
        <v>0</v>
      </c>
      <c r="L72" s="17">
        <v>344</v>
      </c>
      <c r="M72" s="17">
        <v>49</v>
      </c>
      <c r="N72" s="17">
        <f t="shared" si="69"/>
        <v>2903</v>
      </c>
      <c r="O72" s="32" t="s">
        <v>9</v>
      </c>
      <c r="P72" s="33">
        <v>211</v>
      </c>
      <c r="Q72" s="33">
        <v>244</v>
      </c>
      <c r="R72" s="33">
        <v>710</v>
      </c>
      <c r="S72" s="33">
        <v>436</v>
      </c>
      <c r="T72" s="33">
        <v>28</v>
      </c>
      <c r="U72" s="33">
        <v>3</v>
      </c>
      <c r="V72" s="34">
        <v>77</v>
      </c>
      <c r="W72" s="34">
        <v>3</v>
      </c>
      <c r="X72" s="34">
        <v>127</v>
      </c>
      <c r="Y72" s="34">
        <v>1</v>
      </c>
      <c r="Z72" s="34">
        <v>312</v>
      </c>
      <c r="AA72" s="34">
        <v>34</v>
      </c>
      <c r="AB72" s="19">
        <f t="shared" si="70"/>
        <v>2186</v>
      </c>
      <c r="AC72" s="20" t="s">
        <v>9</v>
      </c>
      <c r="AD72" s="21">
        <f t="shared" si="71"/>
        <v>0.84399999999999997</v>
      </c>
      <c r="AE72" s="21">
        <f t="shared" si="68"/>
        <v>0.89377289377289382</v>
      </c>
      <c r="AF72" s="21">
        <f t="shared" si="68"/>
        <v>0.60528559249786873</v>
      </c>
      <c r="AG72" s="21">
        <f t="shared" si="68"/>
        <v>0.79272727272727272</v>
      </c>
      <c r="AH72" s="21">
        <f t="shared" si="68"/>
        <v>1.2173913043478262</v>
      </c>
      <c r="AI72" s="21">
        <f t="shared" si="68"/>
        <v>0.5</v>
      </c>
      <c r="AJ72" s="21">
        <f t="shared" si="68"/>
        <v>0.85555555555555551</v>
      </c>
      <c r="AK72" s="21">
        <f t="shared" si="68"/>
        <v>0.6</v>
      </c>
      <c r="AL72" s="21">
        <f t="shared" si="68"/>
        <v>0.90714285714285714</v>
      </c>
      <c r="AM72" s="21" t="e">
        <f t="shared" si="68"/>
        <v>#DIV/0!</v>
      </c>
      <c r="AN72" s="21">
        <f t="shared" si="68"/>
        <v>0.90697674418604646</v>
      </c>
      <c r="AO72" s="21">
        <f t="shared" si="68"/>
        <v>0.69387755102040816</v>
      </c>
      <c r="AP72" s="21">
        <f t="shared" si="68"/>
        <v>0.75301412332070272</v>
      </c>
    </row>
    <row r="73" spans="1:42" x14ac:dyDescent="0.25">
      <c r="A73" s="152" t="s">
        <v>13</v>
      </c>
      <c r="B73" s="17">
        <v>1900</v>
      </c>
      <c r="C73" s="17">
        <v>2030</v>
      </c>
      <c r="D73" s="17">
        <v>6629</v>
      </c>
      <c r="E73" s="17">
        <v>3954</v>
      </c>
      <c r="F73" s="17">
        <v>189</v>
      </c>
      <c r="G73" s="17">
        <v>57</v>
      </c>
      <c r="H73" s="17">
        <v>335</v>
      </c>
      <c r="I73" s="17">
        <v>48</v>
      </c>
      <c r="J73" s="17">
        <v>574</v>
      </c>
      <c r="K73" s="17">
        <v>1</v>
      </c>
      <c r="L73" s="17">
        <v>1388</v>
      </c>
      <c r="M73" s="17">
        <v>56</v>
      </c>
      <c r="N73" s="17">
        <f t="shared" si="69"/>
        <v>17161</v>
      </c>
      <c r="O73" s="32" t="s">
        <v>13</v>
      </c>
      <c r="P73" s="33">
        <v>1274</v>
      </c>
      <c r="Q73" s="33">
        <v>1763</v>
      </c>
      <c r="R73" s="33">
        <v>4180</v>
      </c>
      <c r="S73" s="33">
        <v>3864</v>
      </c>
      <c r="T73" s="33">
        <v>77</v>
      </c>
      <c r="U73" s="33">
        <v>15</v>
      </c>
      <c r="V73" s="34">
        <v>373</v>
      </c>
      <c r="W73" s="34">
        <v>21</v>
      </c>
      <c r="X73" s="34">
        <v>557</v>
      </c>
      <c r="Y73" s="34">
        <v>1</v>
      </c>
      <c r="Z73" s="34">
        <v>870</v>
      </c>
      <c r="AA73" s="34">
        <v>59</v>
      </c>
      <c r="AB73" s="19">
        <f t="shared" si="70"/>
        <v>13054</v>
      </c>
      <c r="AC73" s="20" t="s">
        <v>13</v>
      </c>
      <c r="AD73" s="21">
        <f t="shared" si="71"/>
        <v>0.67052631578947364</v>
      </c>
      <c r="AE73" s="21">
        <f t="shared" si="68"/>
        <v>0.86847290640394093</v>
      </c>
      <c r="AF73" s="21">
        <f t="shared" si="68"/>
        <v>0.63056267913712472</v>
      </c>
      <c r="AG73" s="21">
        <f t="shared" si="68"/>
        <v>0.97723823975720792</v>
      </c>
      <c r="AH73" s="21">
        <f t="shared" si="68"/>
        <v>0.40740740740740738</v>
      </c>
      <c r="AI73" s="21">
        <f t="shared" si="68"/>
        <v>0.26315789473684209</v>
      </c>
      <c r="AJ73" s="21">
        <f t="shared" si="68"/>
        <v>1.1134328358208956</v>
      </c>
      <c r="AK73" s="21">
        <f t="shared" si="68"/>
        <v>0.4375</v>
      </c>
      <c r="AL73" s="21">
        <f t="shared" si="68"/>
        <v>0.97038327526132406</v>
      </c>
      <c r="AM73" s="21">
        <f t="shared" si="68"/>
        <v>1</v>
      </c>
      <c r="AN73" s="21">
        <f t="shared" si="68"/>
        <v>0.62680115273775217</v>
      </c>
      <c r="AO73" s="21">
        <f t="shared" si="68"/>
        <v>1.0535714285714286</v>
      </c>
      <c r="AP73" s="21">
        <f t="shared" si="68"/>
        <v>0.76067828215138977</v>
      </c>
    </row>
    <row r="74" spans="1:42" x14ac:dyDescent="0.25">
      <c r="A74" s="152" t="s">
        <v>4</v>
      </c>
      <c r="B74" s="17">
        <v>1994</v>
      </c>
      <c r="C74" s="17">
        <v>2075</v>
      </c>
      <c r="D74" s="17">
        <v>7867</v>
      </c>
      <c r="E74" s="17">
        <v>2561</v>
      </c>
      <c r="F74" s="17">
        <v>233</v>
      </c>
      <c r="G74" s="17">
        <v>105</v>
      </c>
      <c r="H74" s="17">
        <v>709</v>
      </c>
      <c r="I74" s="17">
        <v>53</v>
      </c>
      <c r="J74" s="17">
        <v>718</v>
      </c>
      <c r="K74" s="17">
        <v>1</v>
      </c>
      <c r="L74" s="17">
        <v>712</v>
      </c>
      <c r="M74" s="17">
        <v>199</v>
      </c>
      <c r="N74" s="17">
        <f t="shared" si="69"/>
        <v>17227</v>
      </c>
      <c r="O74" s="32" t="s">
        <v>4</v>
      </c>
      <c r="P74" s="33">
        <v>1366</v>
      </c>
      <c r="Q74" s="33">
        <v>1914</v>
      </c>
      <c r="R74" s="33">
        <v>4800</v>
      </c>
      <c r="S74" s="33">
        <v>2171</v>
      </c>
      <c r="T74" s="33">
        <v>117</v>
      </c>
      <c r="U74" s="33">
        <v>14</v>
      </c>
      <c r="V74" s="34">
        <v>803</v>
      </c>
      <c r="W74" s="34">
        <v>62</v>
      </c>
      <c r="X74" s="34">
        <v>692</v>
      </c>
      <c r="Y74" s="34">
        <v>1</v>
      </c>
      <c r="Z74" s="34">
        <v>657</v>
      </c>
      <c r="AA74" s="34">
        <v>120</v>
      </c>
      <c r="AB74" s="19">
        <f t="shared" si="70"/>
        <v>12717</v>
      </c>
      <c r="AC74" s="20" t="s">
        <v>4</v>
      </c>
      <c r="AD74" s="21">
        <f t="shared" si="71"/>
        <v>0.68505516549648948</v>
      </c>
      <c r="AE74" s="21">
        <f t="shared" si="68"/>
        <v>0.92240963855421687</v>
      </c>
      <c r="AF74" s="21">
        <f t="shared" si="68"/>
        <v>0.61014363798144144</v>
      </c>
      <c r="AG74" s="21">
        <f t="shared" si="68"/>
        <v>0.84771573604060912</v>
      </c>
      <c r="AH74" s="21">
        <f t="shared" si="68"/>
        <v>0.50214592274678116</v>
      </c>
      <c r="AI74" s="21">
        <f t="shared" si="68"/>
        <v>0.13333333333333333</v>
      </c>
      <c r="AJ74" s="21">
        <f t="shared" si="68"/>
        <v>1.1325811001410437</v>
      </c>
      <c r="AK74" s="21">
        <f t="shared" si="68"/>
        <v>1.1698113207547169</v>
      </c>
      <c r="AL74" s="21">
        <f t="shared" si="68"/>
        <v>0.96378830083565459</v>
      </c>
      <c r="AM74" s="21">
        <f t="shared" si="68"/>
        <v>1</v>
      </c>
      <c r="AN74" s="21">
        <f t="shared" si="68"/>
        <v>0.922752808988764</v>
      </c>
      <c r="AO74" s="21">
        <f t="shared" si="68"/>
        <v>0.60301507537688437</v>
      </c>
      <c r="AP74" s="21">
        <f t="shared" si="68"/>
        <v>0.73820166018459399</v>
      </c>
    </row>
    <row r="75" spans="1:42" x14ac:dyDescent="0.25">
      <c r="A75" s="152" t="s">
        <v>1</v>
      </c>
      <c r="B75" s="17">
        <v>459</v>
      </c>
      <c r="C75" s="17">
        <v>503</v>
      </c>
      <c r="D75" s="17">
        <v>3018</v>
      </c>
      <c r="E75" s="17">
        <v>1511</v>
      </c>
      <c r="F75" s="17">
        <v>46</v>
      </c>
      <c r="G75" s="17">
        <v>18</v>
      </c>
      <c r="H75" s="17">
        <v>106</v>
      </c>
      <c r="I75" s="17">
        <v>5</v>
      </c>
      <c r="J75" s="17">
        <v>145</v>
      </c>
      <c r="K75" s="17">
        <v>2</v>
      </c>
      <c r="L75" s="17">
        <v>246</v>
      </c>
      <c r="M75" s="17">
        <v>13</v>
      </c>
      <c r="N75" s="17">
        <f t="shared" si="69"/>
        <v>6072</v>
      </c>
      <c r="O75" s="32" t="s">
        <v>1</v>
      </c>
      <c r="P75" s="33">
        <v>405</v>
      </c>
      <c r="Q75" s="33">
        <v>571</v>
      </c>
      <c r="R75" s="33">
        <v>2381</v>
      </c>
      <c r="S75" s="33">
        <v>1388</v>
      </c>
      <c r="T75" s="33">
        <v>33</v>
      </c>
      <c r="U75" s="33">
        <v>25</v>
      </c>
      <c r="V75" s="34">
        <v>110</v>
      </c>
      <c r="W75" s="34">
        <v>3</v>
      </c>
      <c r="X75" s="34">
        <v>160</v>
      </c>
      <c r="Y75" s="34">
        <v>4</v>
      </c>
      <c r="Z75" s="34">
        <v>354</v>
      </c>
      <c r="AA75" s="34">
        <v>23</v>
      </c>
      <c r="AB75" s="19">
        <f t="shared" si="70"/>
        <v>5457</v>
      </c>
      <c r="AC75" s="20" t="s">
        <v>1</v>
      </c>
      <c r="AD75" s="21">
        <f t="shared" si="71"/>
        <v>0.88235294117647056</v>
      </c>
      <c r="AE75" s="21">
        <f t="shared" si="68"/>
        <v>1.1351888667992047</v>
      </c>
      <c r="AF75" s="21">
        <f t="shared" si="68"/>
        <v>0.78893306825712395</v>
      </c>
      <c r="AG75" s="21">
        <f t="shared" si="68"/>
        <v>0.9185969556585043</v>
      </c>
      <c r="AH75" s="21">
        <f t="shared" si="68"/>
        <v>0.71739130434782605</v>
      </c>
      <c r="AI75" s="21">
        <f t="shared" si="68"/>
        <v>1.3888888888888888</v>
      </c>
      <c r="AJ75" s="21">
        <f t="shared" si="68"/>
        <v>1.0377358490566038</v>
      </c>
      <c r="AK75" s="21">
        <f t="shared" si="68"/>
        <v>0.6</v>
      </c>
      <c r="AL75" s="21">
        <f t="shared" si="68"/>
        <v>1.103448275862069</v>
      </c>
      <c r="AM75" s="21">
        <f t="shared" si="68"/>
        <v>2</v>
      </c>
      <c r="AN75" s="21">
        <f t="shared" si="68"/>
        <v>1.4390243902439024</v>
      </c>
      <c r="AO75" s="21">
        <f t="shared" si="68"/>
        <v>1.7692307692307692</v>
      </c>
      <c r="AP75" s="21">
        <f t="shared" si="68"/>
        <v>0.89871541501976282</v>
      </c>
    </row>
    <row r="76" spans="1:42" x14ac:dyDescent="0.25">
      <c r="A76" s="152" t="s">
        <v>6</v>
      </c>
      <c r="B76" s="17">
        <v>1515</v>
      </c>
      <c r="C76" s="17">
        <v>1586</v>
      </c>
      <c r="D76" s="17">
        <v>5548</v>
      </c>
      <c r="E76" s="17">
        <v>1974</v>
      </c>
      <c r="F76" s="17">
        <v>152</v>
      </c>
      <c r="G76" s="17">
        <v>60</v>
      </c>
      <c r="H76" s="17">
        <v>387</v>
      </c>
      <c r="I76" s="17">
        <v>34</v>
      </c>
      <c r="J76" s="17">
        <v>315</v>
      </c>
      <c r="K76" s="17">
        <v>9</v>
      </c>
      <c r="L76" s="17">
        <v>658</v>
      </c>
      <c r="M76" s="17">
        <v>88</v>
      </c>
      <c r="N76" s="17">
        <f t="shared" si="69"/>
        <v>12326</v>
      </c>
      <c r="O76" s="32" t="s">
        <v>6</v>
      </c>
      <c r="P76" s="33">
        <v>1012</v>
      </c>
      <c r="Q76" s="33">
        <v>1482</v>
      </c>
      <c r="R76" s="33">
        <v>3044</v>
      </c>
      <c r="S76" s="33">
        <v>1773</v>
      </c>
      <c r="T76" s="33">
        <v>83</v>
      </c>
      <c r="U76" s="33">
        <v>14</v>
      </c>
      <c r="V76" s="34">
        <v>375</v>
      </c>
      <c r="W76" s="34">
        <v>34</v>
      </c>
      <c r="X76" s="34">
        <v>334</v>
      </c>
      <c r="Y76" s="34">
        <v>1</v>
      </c>
      <c r="Z76" s="34">
        <v>626</v>
      </c>
      <c r="AA76" s="34">
        <v>100</v>
      </c>
      <c r="AB76" s="19">
        <f t="shared" si="70"/>
        <v>8878</v>
      </c>
      <c r="AC76" s="20" t="s">
        <v>6</v>
      </c>
      <c r="AD76" s="21">
        <f t="shared" si="71"/>
        <v>0.66798679867986799</v>
      </c>
      <c r="AE76" s="21">
        <f t="shared" si="68"/>
        <v>0.93442622950819676</v>
      </c>
      <c r="AF76" s="21">
        <f t="shared" si="68"/>
        <v>0.54866618601297767</v>
      </c>
      <c r="AG76" s="21">
        <f t="shared" si="68"/>
        <v>0.89817629179331304</v>
      </c>
      <c r="AH76" s="21">
        <f t="shared" si="68"/>
        <v>0.54605263157894735</v>
      </c>
      <c r="AI76" s="21">
        <f t="shared" si="68"/>
        <v>0.23333333333333334</v>
      </c>
      <c r="AJ76" s="21">
        <f t="shared" si="68"/>
        <v>0.96899224806201545</v>
      </c>
      <c r="AK76" s="21">
        <f t="shared" si="68"/>
        <v>1</v>
      </c>
      <c r="AL76" s="21">
        <f t="shared" si="68"/>
        <v>1.0603174603174603</v>
      </c>
      <c r="AM76" s="21">
        <f t="shared" si="68"/>
        <v>0.1111111111111111</v>
      </c>
      <c r="AN76" s="21">
        <f t="shared" si="68"/>
        <v>0.95136778115501519</v>
      </c>
      <c r="AO76" s="21">
        <f t="shared" si="68"/>
        <v>1.1363636363636365</v>
      </c>
      <c r="AP76" s="21">
        <f t="shared" si="68"/>
        <v>0.72026610417004711</v>
      </c>
    </row>
    <row r="77" spans="1:42" x14ac:dyDescent="0.25">
      <c r="A77" s="152" t="s">
        <v>12</v>
      </c>
      <c r="B77" s="17">
        <v>1769</v>
      </c>
      <c r="C77" s="17">
        <v>1871</v>
      </c>
      <c r="D77" s="17">
        <v>6930</v>
      </c>
      <c r="E77" s="17">
        <v>3021</v>
      </c>
      <c r="F77" s="17">
        <v>188</v>
      </c>
      <c r="G77" s="17">
        <v>51</v>
      </c>
      <c r="H77" s="17">
        <v>461</v>
      </c>
      <c r="I77" s="17">
        <v>35</v>
      </c>
      <c r="J77" s="17">
        <v>522</v>
      </c>
      <c r="K77" s="17">
        <v>9</v>
      </c>
      <c r="L77" s="17">
        <v>584</v>
      </c>
      <c r="M77" s="17">
        <v>153</v>
      </c>
      <c r="N77" s="17">
        <f t="shared" si="69"/>
        <v>15594</v>
      </c>
      <c r="O77" s="32" t="s">
        <v>12</v>
      </c>
      <c r="P77" s="33">
        <v>1231</v>
      </c>
      <c r="Q77" s="33">
        <v>1750</v>
      </c>
      <c r="R77" s="33">
        <v>4317</v>
      </c>
      <c r="S77" s="33">
        <v>2813</v>
      </c>
      <c r="T77" s="33">
        <v>114</v>
      </c>
      <c r="U77" s="33">
        <v>8</v>
      </c>
      <c r="V77" s="34">
        <v>431</v>
      </c>
      <c r="W77" s="34">
        <v>51</v>
      </c>
      <c r="X77" s="34">
        <v>519</v>
      </c>
      <c r="Y77" s="34">
        <v>9</v>
      </c>
      <c r="Z77" s="34">
        <v>436</v>
      </c>
      <c r="AA77" s="34">
        <v>171</v>
      </c>
      <c r="AB77" s="19">
        <f t="shared" si="70"/>
        <v>11850</v>
      </c>
      <c r="AC77" s="20" t="s">
        <v>12</v>
      </c>
      <c r="AD77" s="21">
        <f t="shared" si="71"/>
        <v>0.69587337478801581</v>
      </c>
      <c r="AE77" s="21">
        <f t="shared" si="68"/>
        <v>0.93532870122928913</v>
      </c>
      <c r="AF77" s="21">
        <f t="shared" si="68"/>
        <v>0.62294372294372291</v>
      </c>
      <c r="AG77" s="21">
        <f t="shared" si="68"/>
        <v>0.9311486262826878</v>
      </c>
      <c r="AH77" s="21">
        <f t="shared" si="68"/>
        <v>0.6063829787234043</v>
      </c>
      <c r="AI77" s="21">
        <f t="shared" si="68"/>
        <v>0.15686274509803921</v>
      </c>
      <c r="AJ77" s="21">
        <f t="shared" si="68"/>
        <v>0.93492407809110634</v>
      </c>
      <c r="AK77" s="21">
        <f t="shared" si="68"/>
        <v>1.4571428571428571</v>
      </c>
      <c r="AL77" s="21">
        <f t="shared" si="68"/>
        <v>0.99425287356321834</v>
      </c>
      <c r="AM77" s="21">
        <f t="shared" si="68"/>
        <v>1</v>
      </c>
      <c r="AN77" s="21">
        <f t="shared" si="68"/>
        <v>0.74657534246575341</v>
      </c>
      <c r="AO77" s="21">
        <f t="shared" si="68"/>
        <v>1.1176470588235294</v>
      </c>
      <c r="AP77" s="21">
        <f t="shared" si="68"/>
        <v>0.75990765679107353</v>
      </c>
    </row>
    <row r="78" spans="1:42" x14ac:dyDescent="0.25">
      <c r="A78" s="152" t="s">
        <v>8</v>
      </c>
      <c r="B78" s="17">
        <v>8074</v>
      </c>
      <c r="C78" s="17">
        <v>8151</v>
      </c>
      <c r="D78" s="17">
        <v>26050</v>
      </c>
      <c r="E78" s="17">
        <v>8139</v>
      </c>
      <c r="F78" s="17">
        <v>847</v>
      </c>
      <c r="G78" s="17">
        <v>249</v>
      </c>
      <c r="H78" s="17">
        <v>3121</v>
      </c>
      <c r="I78" s="17">
        <v>323</v>
      </c>
      <c r="J78" s="17">
        <v>2275</v>
      </c>
      <c r="K78" s="17">
        <v>54</v>
      </c>
      <c r="L78" s="17">
        <v>2712</v>
      </c>
      <c r="M78" s="17">
        <v>610</v>
      </c>
      <c r="N78" s="17">
        <f t="shared" si="69"/>
        <v>60605</v>
      </c>
      <c r="O78" s="32" t="s">
        <v>8</v>
      </c>
      <c r="P78" s="33">
        <v>5427</v>
      </c>
      <c r="Q78" s="33">
        <v>7364</v>
      </c>
      <c r="R78" s="33">
        <v>13748</v>
      </c>
      <c r="S78" s="33">
        <v>7000</v>
      </c>
      <c r="T78" s="33">
        <v>490</v>
      </c>
      <c r="U78" s="33">
        <v>53</v>
      </c>
      <c r="V78" s="34">
        <v>2984</v>
      </c>
      <c r="W78" s="34">
        <v>287</v>
      </c>
      <c r="X78" s="34">
        <v>2087</v>
      </c>
      <c r="Y78" s="34">
        <v>46</v>
      </c>
      <c r="Z78" s="34">
        <v>2097</v>
      </c>
      <c r="AA78" s="34">
        <v>604</v>
      </c>
      <c r="AB78" s="19">
        <f t="shared" si="70"/>
        <v>42187</v>
      </c>
      <c r="AC78" s="20" t="s">
        <v>8</v>
      </c>
      <c r="AD78" s="21">
        <f t="shared" si="71"/>
        <v>0.67215754272974981</v>
      </c>
      <c r="AE78" s="21">
        <f t="shared" si="68"/>
        <v>0.90344742976321923</v>
      </c>
      <c r="AF78" s="21">
        <f t="shared" si="68"/>
        <v>0.52775431861804223</v>
      </c>
      <c r="AG78" s="21">
        <f t="shared" si="68"/>
        <v>0.86005651799975424</v>
      </c>
      <c r="AH78" s="21">
        <f t="shared" si="68"/>
        <v>0.57851239669421484</v>
      </c>
      <c r="AI78" s="21">
        <f t="shared" si="68"/>
        <v>0.21285140562248997</v>
      </c>
      <c r="AJ78" s="21">
        <f t="shared" si="68"/>
        <v>0.95610381288048707</v>
      </c>
      <c r="AK78" s="21">
        <f t="shared" si="68"/>
        <v>0.88854489164086692</v>
      </c>
      <c r="AL78" s="21">
        <f t="shared" si="68"/>
        <v>0.91736263736263735</v>
      </c>
      <c r="AM78" s="21">
        <f t="shared" si="68"/>
        <v>0.85185185185185186</v>
      </c>
      <c r="AN78" s="21">
        <f t="shared" si="68"/>
        <v>0.77323008849557517</v>
      </c>
      <c r="AO78" s="21">
        <f t="shared" si="68"/>
        <v>0.99016393442622952</v>
      </c>
      <c r="AP78" s="21">
        <f t="shared" si="68"/>
        <v>0.69609768170942987</v>
      </c>
    </row>
    <row r="79" spans="1:42" x14ac:dyDescent="0.25">
      <c r="A79" s="152" t="s">
        <v>2</v>
      </c>
      <c r="B79" s="17">
        <v>684</v>
      </c>
      <c r="C79" s="17">
        <v>741</v>
      </c>
      <c r="D79" s="17">
        <v>4231</v>
      </c>
      <c r="E79" s="17">
        <v>1443</v>
      </c>
      <c r="F79" s="17">
        <v>67</v>
      </c>
      <c r="G79" s="17">
        <v>27</v>
      </c>
      <c r="H79" s="17">
        <v>288</v>
      </c>
      <c r="I79" s="17">
        <v>11</v>
      </c>
      <c r="J79" s="17">
        <v>301</v>
      </c>
      <c r="K79" s="17">
        <v>2</v>
      </c>
      <c r="L79" s="17">
        <v>258</v>
      </c>
      <c r="M79" s="17">
        <v>132</v>
      </c>
      <c r="N79" s="17">
        <f t="shared" si="69"/>
        <v>8185</v>
      </c>
      <c r="O79" s="32" t="s">
        <v>2</v>
      </c>
      <c r="P79" s="33">
        <v>512</v>
      </c>
      <c r="Q79" s="33">
        <v>703</v>
      </c>
      <c r="R79" s="33">
        <v>2531</v>
      </c>
      <c r="S79" s="33">
        <v>1260</v>
      </c>
      <c r="T79" s="33">
        <v>49</v>
      </c>
      <c r="U79" s="33">
        <v>37</v>
      </c>
      <c r="V79" s="34">
        <v>301</v>
      </c>
      <c r="W79" s="34">
        <v>2</v>
      </c>
      <c r="X79" s="34">
        <v>261</v>
      </c>
      <c r="Y79" s="34">
        <v>4</v>
      </c>
      <c r="Z79" s="34">
        <v>223</v>
      </c>
      <c r="AA79" s="34">
        <v>116</v>
      </c>
      <c r="AB79" s="19">
        <f t="shared" si="70"/>
        <v>5999</v>
      </c>
      <c r="AC79" s="20" t="s">
        <v>2</v>
      </c>
      <c r="AD79" s="21">
        <f t="shared" si="71"/>
        <v>0.74853801169590639</v>
      </c>
      <c r="AE79" s="21">
        <f t="shared" si="68"/>
        <v>0.94871794871794868</v>
      </c>
      <c r="AF79" s="21">
        <f t="shared" si="68"/>
        <v>0.59820373434176322</v>
      </c>
      <c r="AG79" s="21">
        <f t="shared" si="68"/>
        <v>0.87318087318087323</v>
      </c>
      <c r="AH79" s="21">
        <f t="shared" si="68"/>
        <v>0.73134328358208955</v>
      </c>
      <c r="AI79" s="21">
        <f t="shared" si="68"/>
        <v>1.3703703703703705</v>
      </c>
      <c r="AJ79" s="21">
        <f t="shared" si="68"/>
        <v>1.0451388888888888</v>
      </c>
      <c r="AK79" s="21">
        <f t="shared" si="68"/>
        <v>0.18181818181818182</v>
      </c>
      <c r="AL79" s="21">
        <f t="shared" si="68"/>
        <v>0.86710963455149503</v>
      </c>
      <c r="AM79" s="21">
        <f t="shared" si="68"/>
        <v>2</v>
      </c>
      <c r="AN79" s="21">
        <f t="shared" si="68"/>
        <v>0.86434108527131781</v>
      </c>
      <c r="AO79" s="21">
        <f t="shared" si="68"/>
        <v>0.87878787878787878</v>
      </c>
      <c r="AP79" s="21">
        <f>+AB79/N79</f>
        <v>0.73292608430054984</v>
      </c>
    </row>
    <row r="80" spans="1:42" x14ac:dyDescent="0.25">
      <c r="A80" s="152" t="s">
        <v>7</v>
      </c>
      <c r="B80" s="17">
        <v>2132</v>
      </c>
      <c r="C80" s="17">
        <v>2076</v>
      </c>
      <c r="D80" s="17">
        <v>7260</v>
      </c>
      <c r="E80" s="17">
        <v>2122</v>
      </c>
      <c r="F80" s="17">
        <v>225</v>
      </c>
      <c r="G80" s="17">
        <v>78</v>
      </c>
      <c r="H80" s="17">
        <v>422</v>
      </c>
      <c r="I80" s="17">
        <v>3</v>
      </c>
      <c r="J80" s="17">
        <v>605</v>
      </c>
      <c r="K80" s="17">
        <v>6</v>
      </c>
      <c r="L80" s="17">
        <v>476</v>
      </c>
      <c r="M80" s="17">
        <v>240</v>
      </c>
      <c r="N80" s="17">
        <f t="shared" si="69"/>
        <v>15645</v>
      </c>
      <c r="O80" s="32" t="s">
        <v>7</v>
      </c>
      <c r="P80" s="33">
        <v>1485</v>
      </c>
      <c r="Q80" s="33">
        <v>1880</v>
      </c>
      <c r="R80" s="33">
        <v>4199</v>
      </c>
      <c r="S80" s="33">
        <v>1833</v>
      </c>
      <c r="T80" s="33">
        <v>140</v>
      </c>
      <c r="U80" s="33">
        <v>4</v>
      </c>
      <c r="V80" s="34">
        <v>424</v>
      </c>
      <c r="W80" s="34">
        <v>3</v>
      </c>
      <c r="X80" s="34">
        <v>651</v>
      </c>
      <c r="Y80" s="34">
        <v>8</v>
      </c>
      <c r="Z80" s="34">
        <v>350</v>
      </c>
      <c r="AA80" s="34">
        <v>191</v>
      </c>
      <c r="AB80" s="19">
        <f t="shared" si="70"/>
        <v>11168</v>
      </c>
      <c r="AC80" s="20" t="s">
        <v>7</v>
      </c>
      <c r="AD80" s="21">
        <f t="shared" si="71"/>
        <v>0.69652908067542219</v>
      </c>
      <c r="AE80" s="21">
        <f t="shared" si="68"/>
        <v>0.90558766859344897</v>
      </c>
      <c r="AF80" s="21">
        <f t="shared" si="68"/>
        <v>0.57837465564738288</v>
      </c>
      <c r="AG80" s="21">
        <f t="shared" si="68"/>
        <v>0.86380772855796417</v>
      </c>
      <c r="AH80" s="21">
        <f t="shared" si="68"/>
        <v>0.62222222222222223</v>
      </c>
      <c r="AI80" s="21">
        <f t="shared" si="68"/>
        <v>5.128205128205128E-2</v>
      </c>
      <c r="AJ80" s="21">
        <f t="shared" si="68"/>
        <v>1.0047393364928909</v>
      </c>
      <c r="AK80" s="21">
        <f t="shared" si="68"/>
        <v>1</v>
      </c>
      <c r="AL80" s="21">
        <f t="shared" si="68"/>
        <v>1.0760330578512396</v>
      </c>
      <c r="AM80" s="21">
        <f t="shared" si="68"/>
        <v>1.3333333333333333</v>
      </c>
      <c r="AN80" s="21">
        <f t="shared" si="68"/>
        <v>0.73529411764705888</v>
      </c>
      <c r="AO80" s="21">
        <f t="shared" si="68"/>
        <v>0.79583333333333328</v>
      </c>
      <c r="AP80" s="21">
        <f t="shared" si="68"/>
        <v>0.7138382869926494</v>
      </c>
    </row>
    <row r="81" spans="1:42" x14ac:dyDescent="0.25">
      <c r="A81" s="152" t="s">
        <v>10</v>
      </c>
      <c r="B81" s="17">
        <v>775</v>
      </c>
      <c r="C81" s="17">
        <v>857</v>
      </c>
      <c r="D81" s="17">
        <v>3145</v>
      </c>
      <c r="E81" s="17">
        <v>1040</v>
      </c>
      <c r="F81" s="17">
        <v>77</v>
      </c>
      <c r="G81" s="17">
        <v>12</v>
      </c>
      <c r="H81" s="17">
        <v>156</v>
      </c>
      <c r="I81" s="17">
        <v>5</v>
      </c>
      <c r="J81" s="17">
        <v>251</v>
      </c>
      <c r="K81" s="17">
        <v>2</v>
      </c>
      <c r="L81" s="17">
        <v>422</v>
      </c>
      <c r="M81" s="17">
        <v>71</v>
      </c>
      <c r="N81" s="17">
        <f t="shared" si="69"/>
        <v>6813</v>
      </c>
      <c r="O81" s="32" t="s">
        <v>10</v>
      </c>
      <c r="P81" s="33">
        <v>601</v>
      </c>
      <c r="Q81" s="33">
        <v>688</v>
      </c>
      <c r="R81" s="33">
        <v>1714</v>
      </c>
      <c r="S81" s="33">
        <v>816</v>
      </c>
      <c r="T81" s="33">
        <v>76</v>
      </c>
      <c r="U81" s="33">
        <v>16</v>
      </c>
      <c r="V81" s="34">
        <v>151</v>
      </c>
      <c r="W81" s="34">
        <v>6</v>
      </c>
      <c r="X81" s="34">
        <v>222</v>
      </c>
      <c r="Y81" s="34">
        <v>9</v>
      </c>
      <c r="Z81" s="34">
        <v>477</v>
      </c>
      <c r="AA81" s="34">
        <v>127</v>
      </c>
      <c r="AB81" s="19">
        <f t="shared" si="70"/>
        <v>4903</v>
      </c>
      <c r="AC81" s="20" t="s">
        <v>10</v>
      </c>
      <c r="AD81" s="21">
        <f t="shared" si="71"/>
        <v>0.77548387096774196</v>
      </c>
      <c r="AE81" s="21">
        <f t="shared" si="68"/>
        <v>0.80280046674445737</v>
      </c>
      <c r="AF81" s="21">
        <f t="shared" si="68"/>
        <v>0.54499205087440383</v>
      </c>
      <c r="AG81" s="21">
        <f t="shared" si="68"/>
        <v>0.7846153846153846</v>
      </c>
      <c r="AH81" s="21">
        <f t="shared" si="68"/>
        <v>0.98701298701298701</v>
      </c>
      <c r="AI81" s="21">
        <f t="shared" si="68"/>
        <v>1.3333333333333333</v>
      </c>
      <c r="AJ81" s="21">
        <f t="shared" si="68"/>
        <v>0.96794871794871795</v>
      </c>
      <c r="AK81" s="21">
        <f t="shared" si="68"/>
        <v>1.2</v>
      </c>
      <c r="AL81" s="21">
        <f t="shared" si="68"/>
        <v>0.8844621513944223</v>
      </c>
      <c r="AM81" s="21">
        <f t="shared" si="68"/>
        <v>4.5</v>
      </c>
      <c r="AN81" s="21">
        <f t="shared" si="68"/>
        <v>1.1303317535545023</v>
      </c>
      <c r="AO81" s="21">
        <f t="shared" si="68"/>
        <v>1.7887323943661972</v>
      </c>
      <c r="AP81" s="21">
        <f t="shared" si="68"/>
        <v>0.71965360340525464</v>
      </c>
    </row>
    <row r="82" spans="1:42" x14ac:dyDescent="0.25">
      <c r="A82" s="152" t="s">
        <v>11</v>
      </c>
      <c r="B82" s="17">
        <v>190</v>
      </c>
      <c r="C82" s="17">
        <v>211</v>
      </c>
      <c r="D82" s="17">
        <v>1393</v>
      </c>
      <c r="E82" s="17">
        <v>735</v>
      </c>
      <c r="F82" s="17">
        <v>12</v>
      </c>
      <c r="G82" s="17">
        <v>3</v>
      </c>
      <c r="H82" s="17">
        <v>80</v>
      </c>
      <c r="I82" s="17">
        <v>1</v>
      </c>
      <c r="J82" s="17">
        <v>73</v>
      </c>
      <c r="K82" s="17">
        <v>3</v>
      </c>
      <c r="L82" s="17">
        <v>378</v>
      </c>
      <c r="M82" s="17">
        <v>14</v>
      </c>
      <c r="N82" s="17">
        <f t="shared" si="69"/>
        <v>3093</v>
      </c>
      <c r="O82" s="32" t="s">
        <v>11</v>
      </c>
      <c r="P82" s="33">
        <v>122</v>
      </c>
      <c r="Q82" s="33">
        <v>210</v>
      </c>
      <c r="R82" s="33">
        <v>873</v>
      </c>
      <c r="S82" s="33">
        <v>620</v>
      </c>
      <c r="T82" s="33">
        <v>12</v>
      </c>
      <c r="U82" s="33"/>
      <c r="V82" s="34">
        <v>72</v>
      </c>
      <c r="W82" s="34"/>
      <c r="X82" s="34">
        <v>72</v>
      </c>
      <c r="Y82" s="34">
        <v>1</v>
      </c>
      <c r="Z82" s="34">
        <v>338</v>
      </c>
      <c r="AA82" s="34">
        <v>6</v>
      </c>
      <c r="AB82" s="19">
        <f t="shared" si="70"/>
        <v>2326</v>
      </c>
      <c r="AC82" s="20" t="s">
        <v>11</v>
      </c>
      <c r="AD82" s="21">
        <f t="shared" si="71"/>
        <v>0.64210526315789473</v>
      </c>
      <c r="AE82" s="21">
        <f t="shared" si="68"/>
        <v>0.99526066350710896</v>
      </c>
      <c r="AF82" s="21">
        <f t="shared" si="68"/>
        <v>0.62670495333811915</v>
      </c>
      <c r="AG82" s="21">
        <f t="shared" si="68"/>
        <v>0.84353741496598644</v>
      </c>
      <c r="AH82" s="21">
        <f t="shared" si="68"/>
        <v>1</v>
      </c>
      <c r="AI82" s="21">
        <f t="shared" si="68"/>
        <v>0</v>
      </c>
      <c r="AJ82" s="21">
        <f t="shared" si="68"/>
        <v>0.9</v>
      </c>
      <c r="AK82" s="21">
        <f t="shared" si="68"/>
        <v>0</v>
      </c>
      <c r="AL82" s="21">
        <f t="shared" si="68"/>
        <v>0.98630136986301364</v>
      </c>
      <c r="AM82" s="21">
        <f t="shared" si="68"/>
        <v>0.33333333333333331</v>
      </c>
      <c r="AN82" s="21">
        <f t="shared" si="68"/>
        <v>0.89417989417989419</v>
      </c>
      <c r="AO82" s="21">
        <f t="shared" si="68"/>
        <v>0.42857142857142855</v>
      </c>
      <c r="AP82" s="21">
        <f t="shared" si="68"/>
        <v>0.75202069188490139</v>
      </c>
    </row>
    <row r="83" spans="1:42" x14ac:dyDescent="0.25">
      <c r="A83" s="28"/>
    </row>
    <row r="84" spans="1:42" x14ac:dyDescent="0.25">
      <c r="A84" s="28"/>
      <c r="Y84" s="26"/>
    </row>
    <row r="85" spans="1:42" x14ac:dyDescent="0.25">
      <c r="A85" s="28" t="s">
        <v>46</v>
      </c>
    </row>
    <row r="86" spans="1:42" x14ac:dyDescent="0.25">
      <c r="A86" s="28"/>
    </row>
    <row r="87" spans="1:42" x14ac:dyDescent="0.25">
      <c r="A87" s="53" t="s">
        <v>14</v>
      </c>
      <c r="B87" s="55" t="s">
        <v>15</v>
      </c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47" t="s">
        <v>16</v>
      </c>
      <c r="O87" s="56" t="s">
        <v>14</v>
      </c>
      <c r="P87" s="57" t="s">
        <v>34</v>
      </c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8"/>
      <c r="AB87" s="56" t="s">
        <v>16</v>
      </c>
      <c r="AC87" s="47" t="s">
        <v>14</v>
      </c>
      <c r="AD87" s="55" t="s">
        <v>33</v>
      </c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47" t="s">
        <v>16</v>
      </c>
    </row>
    <row r="88" spans="1:42" x14ac:dyDescent="0.25">
      <c r="A88" s="54"/>
      <c r="B88" s="100" t="s">
        <v>21</v>
      </c>
      <c r="C88" s="100"/>
      <c r="D88" s="100" t="s">
        <v>31</v>
      </c>
      <c r="E88" s="100" t="s">
        <v>29</v>
      </c>
      <c r="F88" s="100" t="s">
        <v>22</v>
      </c>
      <c r="G88" s="100" t="s">
        <v>23</v>
      </c>
      <c r="H88" s="48" t="s">
        <v>17</v>
      </c>
      <c r="I88" s="48" t="s">
        <v>18</v>
      </c>
      <c r="J88" s="48" t="s">
        <v>30</v>
      </c>
      <c r="K88" s="48" t="s">
        <v>19</v>
      </c>
      <c r="L88" s="48" t="s">
        <v>20</v>
      </c>
      <c r="M88" s="48" t="s">
        <v>32</v>
      </c>
      <c r="N88" s="47"/>
      <c r="O88" s="56"/>
      <c r="P88" s="100" t="s">
        <v>21</v>
      </c>
      <c r="Q88" s="100"/>
      <c r="R88" s="100" t="s">
        <v>31</v>
      </c>
      <c r="S88" s="100" t="s">
        <v>29</v>
      </c>
      <c r="T88" s="100" t="s">
        <v>22</v>
      </c>
      <c r="U88" s="100" t="s">
        <v>23</v>
      </c>
      <c r="V88" s="48" t="s">
        <v>17</v>
      </c>
      <c r="W88" s="48" t="s">
        <v>18</v>
      </c>
      <c r="X88" s="48" t="s">
        <v>30</v>
      </c>
      <c r="Y88" s="48" t="s">
        <v>19</v>
      </c>
      <c r="Z88" s="48" t="s">
        <v>20</v>
      </c>
      <c r="AA88" s="48" t="s">
        <v>32</v>
      </c>
      <c r="AB88" s="56"/>
      <c r="AC88" s="47"/>
      <c r="AD88" s="100" t="s">
        <v>21</v>
      </c>
      <c r="AE88" s="100"/>
      <c r="AF88" s="100" t="s">
        <v>31</v>
      </c>
      <c r="AG88" s="100" t="s">
        <v>29</v>
      </c>
      <c r="AH88" s="100" t="s">
        <v>22</v>
      </c>
      <c r="AI88" s="100" t="s">
        <v>23</v>
      </c>
      <c r="AJ88" s="48" t="s">
        <v>17</v>
      </c>
      <c r="AK88" s="48" t="s">
        <v>18</v>
      </c>
      <c r="AL88" s="48" t="s">
        <v>30</v>
      </c>
      <c r="AM88" s="48" t="s">
        <v>19</v>
      </c>
      <c r="AN88" s="48" t="s">
        <v>20</v>
      </c>
      <c r="AO88" s="48" t="s">
        <v>32</v>
      </c>
      <c r="AP88" s="47"/>
    </row>
    <row r="89" spans="1:42" ht="47.25" x14ac:dyDescent="0.25">
      <c r="A89" s="54"/>
      <c r="B89" s="45" t="s">
        <v>24</v>
      </c>
      <c r="C89" s="45" t="s">
        <v>25</v>
      </c>
      <c r="D89" s="100"/>
      <c r="E89" s="100"/>
      <c r="F89" s="100"/>
      <c r="G89" s="100"/>
      <c r="H89" s="48"/>
      <c r="I89" s="48"/>
      <c r="J89" s="48"/>
      <c r="K89" s="48"/>
      <c r="L89" s="48"/>
      <c r="M89" s="48" t="s">
        <v>32</v>
      </c>
      <c r="N89" s="47"/>
      <c r="O89" s="56"/>
      <c r="P89" s="45" t="s">
        <v>24</v>
      </c>
      <c r="Q89" s="45" t="s">
        <v>25</v>
      </c>
      <c r="R89" s="100"/>
      <c r="S89" s="100"/>
      <c r="T89" s="100"/>
      <c r="U89" s="100"/>
      <c r="V89" s="48"/>
      <c r="W89" s="48"/>
      <c r="X89" s="48"/>
      <c r="Y89" s="48"/>
      <c r="Z89" s="48"/>
      <c r="AA89" s="48" t="s">
        <v>32</v>
      </c>
      <c r="AB89" s="56"/>
      <c r="AC89" s="47"/>
      <c r="AD89" s="45" t="s">
        <v>24</v>
      </c>
      <c r="AE89" s="45" t="s">
        <v>25</v>
      </c>
      <c r="AF89" s="100"/>
      <c r="AG89" s="100"/>
      <c r="AH89" s="100"/>
      <c r="AI89" s="100"/>
      <c r="AJ89" s="48"/>
      <c r="AK89" s="48"/>
      <c r="AL89" s="48"/>
      <c r="AM89" s="48"/>
      <c r="AN89" s="48"/>
      <c r="AO89" s="48" t="s">
        <v>32</v>
      </c>
      <c r="AP89" s="47"/>
    </row>
    <row r="90" spans="1:42" x14ac:dyDescent="0.25">
      <c r="A90" s="30" t="s">
        <v>26</v>
      </c>
      <c r="B90" s="11">
        <f t="shared" ref="B90:N90" si="72">SUM(B91:B105)</f>
        <v>56226</v>
      </c>
      <c r="C90" s="11">
        <f t="shared" si="72"/>
        <v>56822</v>
      </c>
      <c r="D90" s="11">
        <f t="shared" si="72"/>
        <v>182713</v>
      </c>
      <c r="E90" s="11">
        <f t="shared" si="72"/>
        <v>74613</v>
      </c>
      <c r="F90" s="11">
        <f t="shared" si="72"/>
        <v>5767</v>
      </c>
      <c r="G90" s="11">
        <f t="shared" si="72"/>
        <v>1767</v>
      </c>
      <c r="H90" s="11">
        <f t="shared" si="72"/>
        <v>15068</v>
      </c>
      <c r="I90" s="11">
        <f t="shared" si="72"/>
        <v>2369</v>
      </c>
      <c r="J90" s="11">
        <f t="shared" si="72"/>
        <v>13454</v>
      </c>
      <c r="K90" s="11">
        <f t="shared" si="72"/>
        <v>376</v>
      </c>
      <c r="L90" s="11">
        <f t="shared" si="72"/>
        <v>24111</v>
      </c>
      <c r="M90" s="11">
        <f t="shared" si="72"/>
        <v>4648</v>
      </c>
      <c r="N90" s="11">
        <f t="shared" si="72"/>
        <v>437934</v>
      </c>
      <c r="O90" s="13" t="s">
        <v>26</v>
      </c>
      <c r="P90" s="14">
        <f>SUM(P91:P105)</f>
        <v>36667</v>
      </c>
      <c r="Q90" s="15">
        <f>SUM(Q91:Q105)</f>
        <v>50288</v>
      </c>
      <c r="R90" s="15">
        <f>SUM(R91:R105)</f>
        <v>100791</v>
      </c>
      <c r="S90" s="15">
        <f>SUM(S91:S105)</f>
        <v>64516</v>
      </c>
      <c r="T90" s="15">
        <f>SUM(T91:T105)</f>
        <v>3361</v>
      </c>
      <c r="U90" s="15">
        <f t="shared" ref="U90:AB90" si="73">SUM(U91:U105)</f>
        <v>403</v>
      </c>
      <c r="V90" s="15">
        <f t="shared" si="73"/>
        <v>14812</v>
      </c>
      <c r="W90" s="15">
        <f t="shared" si="73"/>
        <v>2477</v>
      </c>
      <c r="X90" s="15">
        <f>SUM(X91:X105)</f>
        <v>13257</v>
      </c>
      <c r="Y90" s="15">
        <f t="shared" si="73"/>
        <v>744</v>
      </c>
      <c r="Z90" s="15">
        <f t="shared" si="73"/>
        <v>21223</v>
      </c>
      <c r="AA90" s="15">
        <f t="shared" si="73"/>
        <v>5034</v>
      </c>
      <c r="AB90" s="15">
        <f t="shared" si="73"/>
        <v>313573</v>
      </c>
      <c r="AC90" s="10" t="s">
        <v>26</v>
      </c>
      <c r="AD90" s="14">
        <f t="shared" ref="AD90:AP105" si="74">+B90-P90</f>
        <v>19559</v>
      </c>
      <c r="AE90" s="14">
        <f t="shared" si="74"/>
        <v>6534</v>
      </c>
      <c r="AF90" s="14">
        <f t="shared" si="74"/>
        <v>81922</v>
      </c>
      <c r="AG90" s="14">
        <f t="shared" si="74"/>
        <v>10097</v>
      </c>
      <c r="AH90" s="14">
        <f t="shared" si="74"/>
        <v>2406</v>
      </c>
      <c r="AI90" s="14">
        <f t="shared" si="74"/>
        <v>1364</v>
      </c>
      <c r="AJ90" s="14">
        <f t="shared" si="74"/>
        <v>256</v>
      </c>
      <c r="AK90" s="14">
        <f t="shared" si="74"/>
        <v>-108</v>
      </c>
      <c r="AL90" s="14">
        <f t="shared" si="74"/>
        <v>197</v>
      </c>
      <c r="AM90" s="14">
        <f t="shared" si="74"/>
        <v>-368</v>
      </c>
      <c r="AN90" s="14">
        <f t="shared" si="74"/>
        <v>2888</v>
      </c>
      <c r="AO90" s="14">
        <f t="shared" si="74"/>
        <v>-386</v>
      </c>
      <c r="AP90" s="14">
        <f t="shared" si="74"/>
        <v>124361</v>
      </c>
    </row>
    <row r="91" spans="1:42" x14ac:dyDescent="0.25">
      <c r="A91" s="152" t="s">
        <v>5</v>
      </c>
      <c r="B91" s="17">
        <v>16675</v>
      </c>
      <c r="C91" s="17">
        <v>17004</v>
      </c>
      <c r="D91" s="17">
        <v>52457</v>
      </c>
      <c r="E91" s="17">
        <v>19110</v>
      </c>
      <c r="F91" s="17">
        <v>1731</v>
      </c>
      <c r="G91" s="17">
        <v>537</v>
      </c>
      <c r="H91" s="17">
        <v>4743</v>
      </c>
      <c r="I91" s="17">
        <v>1540</v>
      </c>
      <c r="J91" s="17">
        <v>4106</v>
      </c>
      <c r="K91" s="17">
        <v>127</v>
      </c>
      <c r="L91" s="17">
        <v>4375</v>
      </c>
      <c r="M91" s="17">
        <v>1035</v>
      </c>
      <c r="N91" s="17">
        <f t="shared" ref="N91:N105" si="75">SUM(B91:M91)</f>
        <v>123440</v>
      </c>
      <c r="O91" s="9" t="s">
        <v>5</v>
      </c>
      <c r="P91" s="19">
        <f t="shared" ref="P91:AA105" si="76">+P68</f>
        <v>11409</v>
      </c>
      <c r="Q91" s="19">
        <f t="shared" si="76"/>
        <v>16119</v>
      </c>
      <c r="R91" s="19">
        <f t="shared" si="76"/>
        <v>28247</v>
      </c>
      <c r="S91" s="19">
        <f t="shared" si="76"/>
        <v>17655</v>
      </c>
      <c r="T91" s="19">
        <f t="shared" si="76"/>
        <v>1077</v>
      </c>
      <c r="U91" s="19">
        <f t="shared" si="76"/>
        <v>88</v>
      </c>
      <c r="V91" s="19">
        <f t="shared" si="76"/>
        <v>4990</v>
      </c>
      <c r="W91" s="19">
        <f t="shared" si="76"/>
        <v>1625</v>
      </c>
      <c r="X91" s="19">
        <f t="shared" si="76"/>
        <v>4224</v>
      </c>
      <c r="Y91" s="19">
        <f t="shared" si="76"/>
        <v>210</v>
      </c>
      <c r="Z91" s="19">
        <f t="shared" si="76"/>
        <v>3268</v>
      </c>
      <c r="AA91" s="19">
        <f t="shared" si="76"/>
        <v>1251</v>
      </c>
      <c r="AB91" s="19">
        <f>SUM(P91:AA91)</f>
        <v>90163</v>
      </c>
      <c r="AC91" s="20" t="s">
        <v>5</v>
      </c>
      <c r="AD91" s="23">
        <f t="shared" si="74"/>
        <v>5266</v>
      </c>
      <c r="AE91" s="23">
        <f t="shared" si="74"/>
        <v>885</v>
      </c>
      <c r="AF91" s="23">
        <f t="shared" si="74"/>
        <v>24210</v>
      </c>
      <c r="AG91" s="23">
        <f t="shared" si="74"/>
        <v>1455</v>
      </c>
      <c r="AH91" s="23">
        <f t="shared" si="74"/>
        <v>654</v>
      </c>
      <c r="AI91" s="23">
        <f t="shared" si="74"/>
        <v>449</v>
      </c>
      <c r="AJ91" s="23">
        <f t="shared" si="74"/>
        <v>-247</v>
      </c>
      <c r="AK91" s="23">
        <f t="shared" si="74"/>
        <v>-85</v>
      </c>
      <c r="AL91" s="23">
        <f t="shared" si="74"/>
        <v>-118</v>
      </c>
      <c r="AM91" s="23">
        <f t="shared" si="74"/>
        <v>-83</v>
      </c>
      <c r="AN91" s="23">
        <f t="shared" si="74"/>
        <v>1107</v>
      </c>
      <c r="AO91" s="23">
        <f t="shared" si="74"/>
        <v>-216</v>
      </c>
      <c r="AP91" s="23">
        <f t="shared" si="74"/>
        <v>33277</v>
      </c>
    </row>
    <row r="92" spans="1:42" x14ac:dyDescent="0.25">
      <c r="A92" s="152" t="s">
        <v>3</v>
      </c>
      <c r="B92" s="17">
        <v>18759</v>
      </c>
      <c r="C92" s="17">
        <v>18360</v>
      </c>
      <c r="D92" s="17">
        <v>53203</v>
      </c>
      <c r="E92" s="17">
        <v>25976</v>
      </c>
      <c r="F92" s="17">
        <v>1872</v>
      </c>
      <c r="G92" s="17">
        <v>549</v>
      </c>
      <c r="H92" s="17">
        <v>3918</v>
      </c>
      <c r="I92" s="17">
        <v>306</v>
      </c>
      <c r="J92" s="17">
        <v>3122</v>
      </c>
      <c r="K92" s="17">
        <v>143</v>
      </c>
      <c r="L92" s="17">
        <v>11003</v>
      </c>
      <c r="M92" s="17">
        <v>1907</v>
      </c>
      <c r="N92" s="17">
        <f t="shared" si="75"/>
        <v>139118</v>
      </c>
      <c r="O92" s="9" t="s">
        <v>3</v>
      </c>
      <c r="P92" s="19">
        <f t="shared" si="76"/>
        <v>10916</v>
      </c>
      <c r="Q92" s="19">
        <f t="shared" si="76"/>
        <v>14643</v>
      </c>
      <c r="R92" s="19">
        <f t="shared" si="76"/>
        <v>27595</v>
      </c>
      <c r="S92" s="19">
        <f t="shared" si="76"/>
        <v>21082</v>
      </c>
      <c r="T92" s="19">
        <f t="shared" si="76"/>
        <v>1008</v>
      </c>
      <c r="U92" s="19">
        <f t="shared" si="76"/>
        <v>115</v>
      </c>
      <c r="V92" s="19">
        <f t="shared" si="76"/>
        <v>3441</v>
      </c>
      <c r="W92" s="19">
        <f t="shared" si="76"/>
        <v>379</v>
      </c>
      <c r="X92" s="19">
        <f t="shared" si="76"/>
        <v>3019</v>
      </c>
      <c r="Y92" s="19">
        <f t="shared" si="76"/>
        <v>439</v>
      </c>
      <c r="Z92" s="19">
        <f t="shared" si="76"/>
        <v>10690</v>
      </c>
      <c r="AA92" s="19">
        <f t="shared" si="76"/>
        <v>2135</v>
      </c>
      <c r="AB92" s="19">
        <f t="shared" ref="AB92:AB105" si="77">SUM(P92:AA92)</f>
        <v>95462</v>
      </c>
      <c r="AC92" s="20" t="s">
        <v>3</v>
      </c>
      <c r="AD92" s="23">
        <f t="shared" si="74"/>
        <v>7843</v>
      </c>
      <c r="AE92" s="23">
        <f t="shared" si="74"/>
        <v>3717</v>
      </c>
      <c r="AF92" s="23">
        <f t="shared" si="74"/>
        <v>25608</v>
      </c>
      <c r="AG92" s="23">
        <f t="shared" si="74"/>
        <v>4894</v>
      </c>
      <c r="AH92" s="23">
        <f t="shared" si="74"/>
        <v>864</v>
      </c>
      <c r="AI92" s="23">
        <f t="shared" si="74"/>
        <v>434</v>
      </c>
      <c r="AJ92" s="23">
        <f t="shared" si="74"/>
        <v>477</v>
      </c>
      <c r="AK92" s="23">
        <f t="shared" si="74"/>
        <v>-73</v>
      </c>
      <c r="AL92" s="23">
        <f t="shared" si="74"/>
        <v>103</v>
      </c>
      <c r="AM92" s="23">
        <f t="shared" si="74"/>
        <v>-296</v>
      </c>
      <c r="AN92" s="23">
        <f t="shared" si="74"/>
        <v>313</v>
      </c>
      <c r="AO92" s="23">
        <f t="shared" si="74"/>
        <v>-228</v>
      </c>
      <c r="AP92" s="23">
        <f t="shared" si="74"/>
        <v>43656</v>
      </c>
    </row>
    <row r="93" spans="1:42" x14ac:dyDescent="0.25">
      <c r="A93" s="152" t="s">
        <v>0</v>
      </c>
      <c r="B93" s="17">
        <v>748</v>
      </c>
      <c r="C93" s="17">
        <v>764</v>
      </c>
      <c r="D93" s="17">
        <v>2717</v>
      </c>
      <c r="E93" s="17">
        <v>2031</v>
      </c>
      <c r="F93" s="17">
        <v>66</v>
      </c>
      <c r="G93" s="17">
        <v>6</v>
      </c>
      <c r="H93" s="17">
        <v>170</v>
      </c>
      <c r="I93" s="17">
        <v>0</v>
      </c>
      <c r="J93" s="17">
        <v>206</v>
      </c>
      <c r="K93" s="17">
        <v>0</v>
      </c>
      <c r="L93" s="17">
        <v>319</v>
      </c>
      <c r="M93" s="17">
        <v>64</v>
      </c>
      <c r="N93" s="17">
        <f t="shared" si="75"/>
        <v>7091</v>
      </c>
      <c r="O93" s="9" t="s">
        <v>0</v>
      </c>
      <c r="P93" s="19">
        <f t="shared" si="76"/>
        <v>500</v>
      </c>
      <c r="Q93" s="19">
        <f t="shared" si="76"/>
        <v>693</v>
      </c>
      <c r="R93" s="19">
        <f t="shared" si="76"/>
        <v>1862</v>
      </c>
      <c r="S93" s="19">
        <f t="shared" si="76"/>
        <v>1467</v>
      </c>
      <c r="T93" s="19">
        <f t="shared" si="76"/>
        <v>40</v>
      </c>
      <c r="U93" s="19">
        <f t="shared" si="76"/>
        <v>0</v>
      </c>
      <c r="V93" s="19">
        <f t="shared" si="76"/>
        <v>199</v>
      </c>
      <c r="W93" s="19">
        <f t="shared" si="76"/>
        <v>0</v>
      </c>
      <c r="X93" s="19">
        <f t="shared" si="76"/>
        <v>207</v>
      </c>
      <c r="Y93" s="19">
        <f t="shared" si="76"/>
        <v>0</v>
      </c>
      <c r="Z93" s="19">
        <f t="shared" si="76"/>
        <v>388</v>
      </c>
      <c r="AA93" s="19">
        <f t="shared" si="76"/>
        <v>81</v>
      </c>
      <c r="AB93" s="19">
        <f>SUM(P93:AA93)</f>
        <v>5437</v>
      </c>
      <c r="AC93" s="20" t="s">
        <v>0</v>
      </c>
      <c r="AD93" s="23">
        <f t="shared" si="74"/>
        <v>248</v>
      </c>
      <c r="AE93" s="23">
        <f t="shared" si="74"/>
        <v>71</v>
      </c>
      <c r="AF93" s="23">
        <f t="shared" si="74"/>
        <v>855</v>
      </c>
      <c r="AG93" s="23">
        <f t="shared" si="74"/>
        <v>564</v>
      </c>
      <c r="AH93" s="23">
        <f t="shared" si="74"/>
        <v>26</v>
      </c>
      <c r="AI93" s="23">
        <f t="shared" si="74"/>
        <v>6</v>
      </c>
      <c r="AJ93" s="23">
        <f t="shared" si="74"/>
        <v>-29</v>
      </c>
      <c r="AK93" s="23">
        <f t="shared" si="74"/>
        <v>0</v>
      </c>
      <c r="AL93" s="23">
        <f t="shared" si="74"/>
        <v>-1</v>
      </c>
      <c r="AM93" s="23">
        <f t="shared" si="74"/>
        <v>0</v>
      </c>
      <c r="AN93" s="23">
        <f t="shared" si="74"/>
        <v>-69</v>
      </c>
      <c r="AO93" s="23">
        <f t="shared" si="74"/>
        <v>-17</v>
      </c>
      <c r="AP93" s="23">
        <f t="shared" si="74"/>
        <v>1654</v>
      </c>
    </row>
    <row r="94" spans="1:42" x14ac:dyDescent="0.25">
      <c r="A94" s="152" t="s">
        <v>27</v>
      </c>
      <c r="B94" s="17">
        <v>302</v>
      </c>
      <c r="C94" s="17">
        <v>320</v>
      </c>
      <c r="D94" s="17">
        <v>1092</v>
      </c>
      <c r="E94" s="17">
        <v>446</v>
      </c>
      <c r="F94" s="17">
        <v>39</v>
      </c>
      <c r="G94" s="17">
        <v>9</v>
      </c>
      <c r="H94" s="17">
        <v>82</v>
      </c>
      <c r="I94" s="17">
        <v>0</v>
      </c>
      <c r="J94" s="17">
        <v>101</v>
      </c>
      <c r="K94" s="17">
        <v>17</v>
      </c>
      <c r="L94" s="17">
        <v>236</v>
      </c>
      <c r="M94" s="17">
        <v>17</v>
      </c>
      <c r="N94" s="17">
        <f t="shared" si="75"/>
        <v>2661</v>
      </c>
      <c r="O94" s="9" t="s">
        <v>27</v>
      </c>
      <c r="P94" s="19">
        <f t="shared" si="76"/>
        <v>196</v>
      </c>
      <c r="Q94" s="19">
        <f t="shared" si="76"/>
        <v>264</v>
      </c>
      <c r="R94" s="19">
        <f t="shared" si="76"/>
        <v>590</v>
      </c>
      <c r="S94" s="19">
        <f t="shared" si="76"/>
        <v>338</v>
      </c>
      <c r="T94" s="19">
        <f t="shared" si="76"/>
        <v>17</v>
      </c>
      <c r="U94" s="19">
        <f t="shared" si="76"/>
        <v>11</v>
      </c>
      <c r="V94" s="19">
        <f t="shared" si="76"/>
        <v>81</v>
      </c>
      <c r="W94" s="19">
        <f t="shared" si="76"/>
        <v>1</v>
      </c>
      <c r="X94" s="19">
        <f t="shared" si="76"/>
        <v>125</v>
      </c>
      <c r="Y94" s="19">
        <f t="shared" si="76"/>
        <v>10</v>
      </c>
      <c r="Z94" s="19">
        <f t="shared" si="76"/>
        <v>137</v>
      </c>
      <c r="AA94" s="19">
        <f t="shared" si="76"/>
        <v>16</v>
      </c>
      <c r="AB94" s="19">
        <f t="shared" si="77"/>
        <v>1786</v>
      </c>
      <c r="AC94" s="20" t="s">
        <v>27</v>
      </c>
      <c r="AD94" s="23">
        <f>+B94-P94</f>
        <v>106</v>
      </c>
      <c r="AE94" s="23">
        <f t="shared" si="74"/>
        <v>56</v>
      </c>
      <c r="AF94" s="23">
        <f>+D94-R94</f>
        <v>502</v>
      </c>
      <c r="AG94" s="23">
        <f t="shared" si="74"/>
        <v>108</v>
      </c>
      <c r="AH94" s="23">
        <f t="shared" si="74"/>
        <v>22</v>
      </c>
      <c r="AI94" s="23">
        <f t="shared" si="74"/>
        <v>-2</v>
      </c>
      <c r="AJ94" s="23">
        <f t="shared" si="74"/>
        <v>1</v>
      </c>
      <c r="AK94" s="23">
        <f t="shared" si="74"/>
        <v>-1</v>
      </c>
      <c r="AL94" s="23">
        <f t="shared" si="74"/>
        <v>-24</v>
      </c>
      <c r="AM94" s="23">
        <f t="shared" si="74"/>
        <v>7</v>
      </c>
      <c r="AN94" s="23">
        <f t="shared" si="74"/>
        <v>99</v>
      </c>
      <c r="AO94" s="23">
        <f t="shared" si="74"/>
        <v>1</v>
      </c>
      <c r="AP94" s="23">
        <f t="shared" si="74"/>
        <v>875</v>
      </c>
    </row>
    <row r="95" spans="1:42" x14ac:dyDescent="0.25">
      <c r="A95" s="152" t="s">
        <v>9</v>
      </c>
      <c r="B95" s="17">
        <v>250</v>
      </c>
      <c r="C95" s="17">
        <v>273</v>
      </c>
      <c r="D95" s="17">
        <v>1173</v>
      </c>
      <c r="E95" s="17">
        <v>550</v>
      </c>
      <c r="F95" s="17">
        <v>23</v>
      </c>
      <c r="G95" s="17">
        <v>6</v>
      </c>
      <c r="H95" s="17">
        <v>90</v>
      </c>
      <c r="I95" s="17">
        <v>5</v>
      </c>
      <c r="J95" s="17">
        <v>140</v>
      </c>
      <c r="K95" s="17">
        <v>0</v>
      </c>
      <c r="L95" s="17">
        <v>344</v>
      </c>
      <c r="M95" s="17">
        <v>49</v>
      </c>
      <c r="N95" s="17">
        <f t="shared" si="75"/>
        <v>2903</v>
      </c>
      <c r="O95" s="9" t="s">
        <v>9</v>
      </c>
      <c r="P95" s="19">
        <f t="shared" si="76"/>
        <v>211</v>
      </c>
      <c r="Q95" s="19">
        <f t="shared" si="76"/>
        <v>244</v>
      </c>
      <c r="R95" s="19">
        <f t="shared" si="76"/>
        <v>710</v>
      </c>
      <c r="S95" s="19">
        <f t="shared" si="76"/>
        <v>436</v>
      </c>
      <c r="T95" s="19">
        <f t="shared" si="76"/>
        <v>28</v>
      </c>
      <c r="U95" s="19">
        <f t="shared" si="76"/>
        <v>3</v>
      </c>
      <c r="V95" s="19">
        <f t="shared" si="76"/>
        <v>77</v>
      </c>
      <c r="W95" s="19">
        <f t="shared" si="76"/>
        <v>3</v>
      </c>
      <c r="X95" s="19">
        <f t="shared" si="76"/>
        <v>127</v>
      </c>
      <c r="Y95" s="19">
        <f t="shared" si="76"/>
        <v>1</v>
      </c>
      <c r="Z95" s="19">
        <f t="shared" si="76"/>
        <v>312</v>
      </c>
      <c r="AA95" s="19">
        <f t="shared" si="76"/>
        <v>34</v>
      </c>
      <c r="AB95" s="19">
        <f t="shared" si="77"/>
        <v>2186</v>
      </c>
      <c r="AC95" s="20" t="s">
        <v>9</v>
      </c>
      <c r="AD95" s="23">
        <f>+B95-P95</f>
        <v>39</v>
      </c>
      <c r="AE95" s="23">
        <f t="shared" si="74"/>
        <v>29</v>
      </c>
      <c r="AF95" s="23">
        <f t="shared" si="74"/>
        <v>463</v>
      </c>
      <c r="AG95" s="23">
        <f t="shared" si="74"/>
        <v>114</v>
      </c>
      <c r="AH95" s="23">
        <f t="shared" si="74"/>
        <v>-5</v>
      </c>
      <c r="AI95" s="23">
        <f t="shared" si="74"/>
        <v>3</v>
      </c>
      <c r="AJ95" s="23">
        <f t="shared" si="74"/>
        <v>13</v>
      </c>
      <c r="AK95" s="23">
        <f t="shared" si="74"/>
        <v>2</v>
      </c>
      <c r="AL95" s="23">
        <f t="shared" si="74"/>
        <v>13</v>
      </c>
      <c r="AM95" s="23">
        <f t="shared" si="74"/>
        <v>-1</v>
      </c>
      <c r="AN95" s="23">
        <f t="shared" si="74"/>
        <v>32</v>
      </c>
      <c r="AO95" s="23">
        <f t="shared" si="74"/>
        <v>15</v>
      </c>
      <c r="AP95" s="23">
        <f t="shared" si="74"/>
        <v>717</v>
      </c>
    </row>
    <row r="96" spans="1:42" x14ac:dyDescent="0.25">
      <c r="A96" s="152" t="s">
        <v>13</v>
      </c>
      <c r="B96" s="17">
        <v>1900</v>
      </c>
      <c r="C96" s="17">
        <v>2030</v>
      </c>
      <c r="D96" s="17">
        <v>6629</v>
      </c>
      <c r="E96" s="17">
        <v>3954</v>
      </c>
      <c r="F96" s="17">
        <v>189</v>
      </c>
      <c r="G96" s="17">
        <v>57</v>
      </c>
      <c r="H96" s="17">
        <v>335</v>
      </c>
      <c r="I96" s="17">
        <v>48</v>
      </c>
      <c r="J96" s="17">
        <v>574</v>
      </c>
      <c r="K96" s="17">
        <v>1</v>
      </c>
      <c r="L96" s="17">
        <v>1388</v>
      </c>
      <c r="M96" s="17">
        <v>56</v>
      </c>
      <c r="N96" s="17">
        <f t="shared" si="75"/>
        <v>17161</v>
      </c>
      <c r="O96" s="9" t="s">
        <v>13</v>
      </c>
      <c r="P96" s="19">
        <f t="shared" si="76"/>
        <v>1274</v>
      </c>
      <c r="Q96" s="19">
        <f t="shared" si="76"/>
        <v>1763</v>
      </c>
      <c r="R96" s="19">
        <f t="shared" si="76"/>
        <v>4180</v>
      </c>
      <c r="S96" s="19">
        <f t="shared" si="76"/>
        <v>3864</v>
      </c>
      <c r="T96" s="19">
        <f t="shared" si="76"/>
        <v>77</v>
      </c>
      <c r="U96" s="19">
        <f t="shared" si="76"/>
        <v>15</v>
      </c>
      <c r="V96" s="19">
        <f t="shared" si="76"/>
        <v>373</v>
      </c>
      <c r="W96" s="19">
        <f t="shared" si="76"/>
        <v>21</v>
      </c>
      <c r="X96" s="19">
        <f t="shared" si="76"/>
        <v>557</v>
      </c>
      <c r="Y96" s="19">
        <f t="shared" si="76"/>
        <v>1</v>
      </c>
      <c r="Z96" s="19">
        <f t="shared" si="76"/>
        <v>870</v>
      </c>
      <c r="AA96" s="19">
        <f t="shared" si="76"/>
        <v>59</v>
      </c>
      <c r="AB96" s="19">
        <f t="shared" si="77"/>
        <v>13054</v>
      </c>
      <c r="AC96" s="20" t="s">
        <v>13</v>
      </c>
      <c r="AD96" s="23">
        <f t="shared" si="74"/>
        <v>626</v>
      </c>
      <c r="AE96" s="23">
        <f t="shared" si="74"/>
        <v>267</v>
      </c>
      <c r="AF96" s="23">
        <f t="shared" si="74"/>
        <v>2449</v>
      </c>
      <c r="AG96" s="23">
        <f t="shared" si="74"/>
        <v>90</v>
      </c>
      <c r="AH96" s="23">
        <f t="shared" si="74"/>
        <v>112</v>
      </c>
      <c r="AI96" s="23">
        <f t="shared" si="74"/>
        <v>42</v>
      </c>
      <c r="AJ96" s="23">
        <f t="shared" si="74"/>
        <v>-38</v>
      </c>
      <c r="AK96" s="23">
        <f t="shared" si="74"/>
        <v>27</v>
      </c>
      <c r="AL96" s="23">
        <f t="shared" si="74"/>
        <v>17</v>
      </c>
      <c r="AM96" s="23">
        <f t="shared" si="74"/>
        <v>0</v>
      </c>
      <c r="AN96" s="23">
        <f t="shared" si="74"/>
        <v>518</v>
      </c>
      <c r="AO96" s="23">
        <f t="shared" si="74"/>
        <v>-3</v>
      </c>
      <c r="AP96" s="23">
        <f t="shared" si="74"/>
        <v>4107</v>
      </c>
    </row>
    <row r="97" spans="1:42" x14ac:dyDescent="0.25">
      <c r="A97" s="152" t="s">
        <v>4</v>
      </c>
      <c r="B97" s="17">
        <v>1994</v>
      </c>
      <c r="C97" s="17">
        <v>2075</v>
      </c>
      <c r="D97" s="17">
        <v>7867</v>
      </c>
      <c r="E97" s="17">
        <v>2561</v>
      </c>
      <c r="F97" s="17">
        <v>233</v>
      </c>
      <c r="G97" s="17">
        <v>105</v>
      </c>
      <c r="H97" s="17">
        <v>709</v>
      </c>
      <c r="I97" s="17">
        <v>53</v>
      </c>
      <c r="J97" s="17">
        <v>718</v>
      </c>
      <c r="K97" s="17">
        <v>1</v>
      </c>
      <c r="L97" s="17">
        <v>712</v>
      </c>
      <c r="M97" s="17">
        <v>199</v>
      </c>
      <c r="N97" s="17">
        <f t="shared" si="75"/>
        <v>17227</v>
      </c>
      <c r="O97" s="9" t="s">
        <v>4</v>
      </c>
      <c r="P97" s="19">
        <f t="shared" si="76"/>
        <v>1366</v>
      </c>
      <c r="Q97" s="19">
        <f t="shared" si="76"/>
        <v>1914</v>
      </c>
      <c r="R97" s="19">
        <f t="shared" si="76"/>
        <v>4800</v>
      </c>
      <c r="S97" s="19">
        <f t="shared" si="76"/>
        <v>2171</v>
      </c>
      <c r="T97" s="19">
        <f t="shared" si="76"/>
        <v>117</v>
      </c>
      <c r="U97" s="19">
        <f t="shared" si="76"/>
        <v>14</v>
      </c>
      <c r="V97" s="19">
        <f t="shared" si="76"/>
        <v>803</v>
      </c>
      <c r="W97" s="19">
        <f t="shared" si="76"/>
        <v>62</v>
      </c>
      <c r="X97" s="19">
        <f t="shared" si="76"/>
        <v>692</v>
      </c>
      <c r="Y97" s="19">
        <f t="shared" si="76"/>
        <v>1</v>
      </c>
      <c r="Z97" s="19">
        <f t="shared" si="76"/>
        <v>657</v>
      </c>
      <c r="AA97" s="19">
        <f t="shared" si="76"/>
        <v>120</v>
      </c>
      <c r="AB97" s="19">
        <f t="shared" si="77"/>
        <v>12717</v>
      </c>
      <c r="AC97" s="20" t="s">
        <v>4</v>
      </c>
      <c r="AD97" s="23">
        <f t="shared" si="74"/>
        <v>628</v>
      </c>
      <c r="AE97" s="23">
        <f t="shared" si="74"/>
        <v>161</v>
      </c>
      <c r="AF97" s="23">
        <f t="shared" si="74"/>
        <v>3067</v>
      </c>
      <c r="AG97" s="23">
        <f t="shared" si="74"/>
        <v>390</v>
      </c>
      <c r="AH97" s="23">
        <f t="shared" si="74"/>
        <v>116</v>
      </c>
      <c r="AI97" s="23">
        <f t="shared" si="74"/>
        <v>91</v>
      </c>
      <c r="AJ97" s="23">
        <f t="shared" si="74"/>
        <v>-94</v>
      </c>
      <c r="AK97" s="23">
        <f t="shared" si="74"/>
        <v>-9</v>
      </c>
      <c r="AL97" s="23">
        <f t="shared" si="74"/>
        <v>26</v>
      </c>
      <c r="AM97" s="23">
        <f t="shared" si="74"/>
        <v>0</v>
      </c>
      <c r="AN97" s="23">
        <f t="shared" si="74"/>
        <v>55</v>
      </c>
      <c r="AO97" s="23">
        <f t="shared" si="74"/>
        <v>79</v>
      </c>
      <c r="AP97" s="23">
        <f t="shared" si="74"/>
        <v>4510</v>
      </c>
    </row>
    <row r="98" spans="1:42" x14ac:dyDescent="0.25">
      <c r="A98" s="152" t="s">
        <v>1</v>
      </c>
      <c r="B98" s="17">
        <v>459</v>
      </c>
      <c r="C98" s="17">
        <v>503</v>
      </c>
      <c r="D98" s="17">
        <v>3018</v>
      </c>
      <c r="E98" s="17">
        <v>1511</v>
      </c>
      <c r="F98" s="17">
        <v>46</v>
      </c>
      <c r="G98" s="17">
        <v>18</v>
      </c>
      <c r="H98" s="17">
        <v>106</v>
      </c>
      <c r="I98" s="17">
        <v>5</v>
      </c>
      <c r="J98" s="17">
        <v>145</v>
      </c>
      <c r="K98" s="17">
        <v>2</v>
      </c>
      <c r="L98" s="17">
        <v>246</v>
      </c>
      <c r="M98" s="17">
        <v>13</v>
      </c>
      <c r="N98" s="17">
        <f t="shared" si="75"/>
        <v>6072</v>
      </c>
      <c r="O98" s="9" t="s">
        <v>1</v>
      </c>
      <c r="P98" s="19">
        <f t="shared" si="76"/>
        <v>405</v>
      </c>
      <c r="Q98" s="19">
        <f t="shared" si="76"/>
        <v>571</v>
      </c>
      <c r="R98" s="19">
        <f t="shared" si="76"/>
        <v>2381</v>
      </c>
      <c r="S98" s="19">
        <f t="shared" si="76"/>
        <v>1388</v>
      </c>
      <c r="T98" s="19">
        <f t="shared" si="76"/>
        <v>33</v>
      </c>
      <c r="U98" s="19">
        <f t="shared" si="76"/>
        <v>25</v>
      </c>
      <c r="V98" s="19">
        <f t="shared" si="76"/>
        <v>110</v>
      </c>
      <c r="W98" s="19">
        <f t="shared" si="76"/>
        <v>3</v>
      </c>
      <c r="X98" s="19">
        <f t="shared" si="76"/>
        <v>160</v>
      </c>
      <c r="Y98" s="19">
        <f t="shared" si="76"/>
        <v>4</v>
      </c>
      <c r="Z98" s="19">
        <f t="shared" si="76"/>
        <v>354</v>
      </c>
      <c r="AA98" s="19">
        <f t="shared" si="76"/>
        <v>23</v>
      </c>
      <c r="AB98" s="19">
        <f t="shared" si="77"/>
        <v>5457</v>
      </c>
      <c r="AC98" s="20" t="s">
        <v>1</v>
      </c>
      <c r="AD98" s="23">
        <f t="shared" si="74"/>
        <v>54</v>
      </c>
      <c r="AE98" s="23">
        <f t="shared" si="74"/>
        <v>-68</v>
      </c>
      <c r="AF98" s="23">
        <f t="shared" si="74"/>
        <v>637</v>
      </c>
      <c r="AG98" s="23">
        <f t="shared" si="74"/>
        <v>123</v>
      </c>
      <c r="AH98" s="23">
        <f t="shared" si="74"/>
        <v>13</v>
      </c>
      <c r="AI98" s="23">
        <f t="shared" si="74"/>
        <v>-7</v>
      </c>
      <c r="AJ98" s="23">
        <f t="shared" si="74"/>
        <v>-4</v>
      </c>
      <c r="AK98" s="23">
        <f t="shared" si="74"/>
        <v>2</v>
      </c>
      <c r="AL98" s="23">
        <f t="shared" si="74"/>
        <v>-15</v>
      </c>
      <c r="AM98" s="23">
        <f t="shared" si="74"/>
        <v>-2</v>
      </c>
      <c r="AN98" s="23">
        <f t="shared" si="74"/>
        <v>-108</v>
      </c>
      <c r="AO98" s="23">
        <f t="shared" si="74"/>
        <v>-10</v>
      </c>
      <c r="AP98" s="23">
        <f t="shared" si="74"/>
        <v>615</v>
      </c>
    </row>
    <row r="99" spans="1:42" x14ac:dyDescent="0.25">
      <c r="A99" s="152" t="s">
        <v>6</v>
      </c>
      <c r="B99" s="17">
        <v>1515</v>
      </c>
      <c r="C99" s="17">
        <v>1586</v>
      </c>
      <c r="D99" s="17">
        <v>5548</v>
      </c>
      <c r="E99" s="17">
        <v>1974</v>
      </c>
      <c r="F99" s="17">
        <v>152</v>
      </c>
      <c r="G99" s="17">
        <v>60</v>
      </c>
      <c r="H99" s="17">
        <v>387</v>
      </c>
      <c r="I99" s="17">
        <v>34</v>
      </c>
      <c r="J99" s="17">
        <v>315</v>
      </c>
      <c r="K99" s="17">
        <v>9</v>
      </c>
      <c r="L99" s="17">
        <v>658</v>
      </c>
      <c r="M99" s="17">
        <v>88</v>
      </c>
      <c r="N99" s="17">
        <f t="shared" si="75"/>
        <v>12326</v>
      </c>
      <c r="O99" s="9" t="s">
        <v>6</v>
      </c>
      <c r="P99" s="19">
        <f t="shared" si="76"/>
        <v>1012</v>
      </c>
      <c r="Q99" s="19">
        <f t="shared" si="76"/>
        <v>1482</v>
      </c>
      <c r="R99" s="19">
        <f t="shared" si="76"/>
        <v>3044</v>
      </c>
      <c r="S99" s="19">
        <f t="shared" si="76"/>
        <v>1773</v>
      </c>
      <c r="T99" s="19">
        <f t="shared" si="76"/>
        <v>83</v>
      </c>
      <c r="U99" s="19">
        <f t="shared" si="76"/>
        <v>14</v>
      </c>
      <c r="V99" s="19">
        <f t="shared" si="76"/>
        <v>375</v>
      </c>
      <c r="W99" s="19">
        <f t="shared" si="76"/>
        <v>34</v>
      </c>
      <c r="X99" s="19">
        <f t="shared" si="76"/>
        <v>334</v>
      </c>
      <c r="Y99" s="19">
        <f t="shared" si="76"/>
        <v>1</v>
      </c>
      <c r="Z99" s="19">
        <f t="shared" si="76"/>
        <v>626</v>
      </c>
      <c r="AA99" s="19">
        <f t="shared" si="76"/>
        <v>100</v>
      </c>
      <c r="AB99" s="19">
        <f t="shared" si="77"/>
        <v>8878</v>
      </c>
      <c r="AC99" s="20" t="s">
        <v>6</v>
      </c>
      <c r="AD99" s="23">
        <f t="shared" si="74"/>
        <v>503</v>
      </c>
      <c r="AE99" s="23">
        <f t="shared" si="74"/>
        <v>104</v>
      </c>
      <c r="AF99" s="23">
        <f t="shared" si="74"/>
        <v>2504</v>
      </c>
      <c r="AG99" s="23">
        <f t="shared" si="74"/>
        <v>201</v>
      </c>
      <c r="AH99" s="23">
        <f t="shared" si="74"/>
        <v>69</v>
      </c>
      <c r="AI99" s="23">
        <f t="shared" si="74"/>
        <v>46</v>
      </c>
      <c r="AJ99" s="23">
        <f t="shared" si="74"/>
        <v>12</v>
      </c>
      <c r="AK99" s="23">
        <f t="shared" si="74"/>
        <v>0</v>
      </c>
      <c r="AL99" s="23">
        <f t="shared" si="74"/>
        <v>-19</v>
      </c>
      <c r="AM99" s="23">
        <f t="shared" si="74"/>
        <v>8</v>
      </c>
      <c r="AN99" s="23">
        <f t="shared" si="74"/>
        <v>32</v>
      </c>
      <c r="AO99" s="23">
        <f t="shared" si="74"/>
        <v>-12</v>
      </c>
      <c r="AP99" s="23">
        <f t="shared" si="74"/>
        <v>3448</v>
      </c>
    </row>
    <row r="100" spans="1:42" x14ac:dyDescent="0.25">
      <c r="A100" s="152" t="s">
        <v>12</v>
      </c>
      <c r="B100" s="17">
        <v>1769</v>
      </c>
      <c r="C100" s="17">
        <v>1871</v>
      </c>
      <c r="D100" s="17">
        <v>6930</v>
      </c>
      <c r="E100" s="17">
        <v>3021</v>
      </c>
      <c r="F100" s="17">
        <v>188</v>
      </c>
      <c r="G100" s="17">
        <v>51</v>
      </c>
      <c r="H100" s="17">
        <v>461</v>
      </c>
      <c r="I100" s="17">
        <v>35</v>
      </c>
      <c r="J100" s="17">
        <v>522</v>
      </c>
      <c r="K100" s="17">
        <v>9</v>
      </c>
      <c r="L100" s="17">
        <v>584</v>
      </c>
      <c r="M100" s="17">
        <v>153</v>
      </c>
      <c r="N100" s="17">
        <f t="shared" si="75"/>
        <v>15594</v>
      </c>
      <c r="O100" s="9" t="s">
        <v>12</v>
      </c>
      <c r="P100" s="19">
        <f t="shared" si="76"/>
        <v>1231</v>
      </c>
      <c r="Q100" s="19">
        <f t="shared" si="76"/>
        <v>1750</v>
      </c>
      <c r="R100" s="19">
        <f t="shared" si="76"/>
        <v>4317</v>
      </c>
      <c r="S100" s="19">
        <f t="shared" si="76"/>
        <v>2813</v>
      </c>
      <c r="T100" s="19">
        <f t="shared" si="76"/>
        <v>114</v>
      </c>
      <c r="U100" s="19">
        <f t="shared" si="76"/>
        <v>8</v>
      </c>
      <c r="V100" s="19">
        <f t="shared" si="76"/>
        <v>431</v>
      </c>
      <c r="W100" s="19">
        <f t="shared" si="76"/>
        <v>51</v>
      </c>
      <c r="X100" s="19">
        <f t="shared" si="76"/>
        <v>519</v>
      </c>
      <c r="Y100" s="19">
        <f t="shared" si="76"/>
        <v>9</v>
      </c>
      <c r="Z100" s="19">
        <f t="shared" si="76"/>
        <v>436</v>
      </c>
      <c r="AA100" s="19">
        <f t="shared" si="76"/>
        <v>171</v>
      </c>
      <c r="AB100" s="19">
        <f t="shared" si="77"/>
        <v>11850</v>
      </c>
      <c r="AC100" s="20" t="s">
        <v>12</v>
      </c>
      <c r="AD100" s="23">
        <f t="shared" si="74"/>
        <v>538</v>
      </c>
      <c r="AE100" s="23">
        <f>+C100-Q100</f>
        <v>121</v>
      </c>
      <c r="AF100" s="23">
        <f t="shared" si="74"/>
        <v>2613</v>
      </c>
      <c r="AG100" s="23">
        <f t="shared" si="74"/>
        <v>208</v>
      </c>
      <c r="AH100" s="23">
        <f t="shared" si="74"/>
        <v>74</v>
      </c>
      <c r="AI100" s="23">
        <f t="shared" si="74"/>
        <v>43</v>
      </c>
      <c r="AJ100" s="23">
        <f t="shared" si="74"/>
        <v>30</v>
      </c>
      <c r="AK100" s="23">
        <f t="shared" si="74"/>
        <v>-16</v>
      </c>
      <c r="AL100" s="23">
        <f t="shared" si="74"/>
        <v>3</v>
      </c>
      <c r="AM100" s="23">
        <f t="shared" si="74"/>
        <v>0</v>
      </c>
      <c r="AN100" s="23">
        <f t="shared" si="74"/>
        <v>148</v>
      </c>
      <c r="AO100" s="23">
        <f t="shared" si="74"/>
        <v>-18</v>
      </c>
      <c r="AP100" s="23">
        <f t="shared" si="74"/>
        <v>3744</v>
      </c>
    </row>
    <row r="101" spans="1:42" x14ac:dyDescent="0.25">
      <c r="A101" s="152" t="s">
        <v>8</v>
      </c>
      <c r="B101" s="17">
        <v>8074</v>
      </c>
      <c r="C101" s="17">
        <v>8151</v>
      </c>
      <c r="D101" s="17">
        <v>26050</v>
      </c>
      <c r="E101" s="17">
        <v>8139</v>
      </c>
      <c r="F101" s="17">
        <v>847</v>
      </c>
      <c r="G101" s="17">
        <v>249</v>
      </c>
      <c r="H101" s="17">
        <v>3121</v>
      </c>
      <c r="I101" s="17">
        <v>323</v>
      </c>
      <c r="J101" s="17">
        <v>2275</v>
      </c>
      <c r="K101" s="17">
        <v>54</v>
      </c>
      <c r="L101" s="17">
        <v>2712</v>
      </c>
      <c r="M101" s="17">
        <v>610</v>
      </c>
      <c r="N101" s="17">
        <f t="shared" si="75"/>
        <v>60605</v>
      </c>
      <c r="O101" s="9" t="s">
        <v>8</v>
      </c>
      <c r="P101" s="19">
        <f t="shared" si="76"/>
        <v>5427</v>
      </c>
      <c r="Q101" s="19">
        <f t="shared" si="76"/>
        <v>7364</v>
      </c>
      <c r="R101" s="19">
        <f t="shared" si="76"/>
        <v>13748</v>
      </c>
      <c r="S101" s="19">
        <f t="shared" si="76"/>
        <v>7000</v>
      </c>
      <c r="T101" s="19">
        <f t="shared" si="76"/>
        <v>490</v>
      </c>
      <c r="U101" s="19">
        <f t="shared" si="76"/>
        <v>53</v>
      </c>
      <c r="V101" s="19">
        <f t="shared" si="76"/>
        <v>2984</v>
      </c>
      <c r="W101" s="19">
        <f t="shared" si="76"/>
        <v>287</v>
      </c>
      <c r="X101" s="19">
        <f t="shared" si="76"/>
        <v>2087</v>
      </c>
      <c r="Y101" s="19">
        <f t="shared" si="76"/>
        <v>46</v>
      </c>
      <c r="Z101" s="19">
        <f t="shared" si="76"/>
        <v>2097</v>
      </c>
      <c r="AA101" s="19">
        <f t="shared" si="76"/>
        <v>604</v>
      </c>
      <c r="AB101" s="19">
        <f t="shared" si="77"/>
        <v>42187</v>
      </c>
      <c r="AC101" s="20" t="s">
        <v>8</v>
      </c>
      <c r="AD101" s="23">
        <f t="shared" si="74"/>
        <v>2647</v>
      </c>
      <c r="AE101" s="23">
        <f t="shared" si="74"/>
        <v>787</v>
      </c>
      <c r="AF101" s="23">
        <f t="shared" si="74"/>
        <v>12302</v>
      </c>
      <c r="AG101" s="23">
        <f t="shared" si="74"/>
        <v>1139</v>
      </c>
      <c r="AH101" s="23">
        <f t="shared" si="74"/>
        <v>357</v>
      </c>
      <c r="AI101" s="23">
        <f t="shared" si="74"/>
        <v>196</v>
      </c>
      <c r="AJ101" s="23">
        <f t="shared" si="74"/>
        <v>137</v>
      </c>
      <c r="AK101" s="23">
        <f t="shared" si="74"/>
        <v>36</v>
      </c>
      <c r="AL101" s="23">
        <f t="shared" si="74"/>
        <v>188</v>
      </c>
      <c r="AM101" s="23">
        <f t="shared" si="74"/>
        <v>8</v>
      </c>
      <c r="AN101" s="23">
        <f t="shared" si="74"/>
        <v>615</v>
      </c>
      <c r="AO101" s="23">
        <f t="shared" si="74"/>
        <v>6</v>
      </c>
      <c r="AP101" s="23">
        <f t="shared" si="74"/>
        <v>18418</v>
      </c>
    </row>
    <row r="102" spans="1:42" x14ac:dyDescent="0.25">
      <c r="A102" s="152" t="s">
        <v>2</v>
      </c>
      <c r="B102" s="17">
        <v>684</v>
      </c>
      <c r="C102" s="17">
        <v>741</v>
      </c>
      <c r="D102" s="17">
        <v>4231</v>
      </c>
      <c r="E102" s="17">
        <v>1443</v>
      </c>
      <c r="F102" s="17">
        <v>67</v>
      </c>
      <c r="G102" s="17">
        <v>27</v>
      </c>
      <c r="H102" s="17">
        <v>288</v>
      </c>
      <c r="I102" s="17">
        <v>11</v>
      </c>
      <c r="J102" s="17">
        <v>301</v>
      </c>
      <c r="K102" s="17">
        <v>2</v>
      </c>
      <c r="L102" s="17">
        <v>258</v>
      </c>
      <c r="M102" s="17">
        <v>132</v>
      </c>
      <c r="N102" s="17">
        <f t="shared" si="75"/>
        <v>8185</v>
      </c>
      <c r="O102" s="9" t="s">
        <v>2</v>
      </c>
      <c r="P102" s="19">
        <f t="shared" si="76"/>
        <v>512</v>
      </c>
      <c r="Q102" s="19">
        <f t="shared" si="76"/>
        <v>703</v>
      </c>
      <c r="R102" s="19">
        <f t="shared" si="76"/>
        <v>2531</v>
      </c>
      <c r="S102" s="19">
        <f t="shared" si="76"/>
        <v>1260</v>
      </c>
      <c r="T102" s="19">
        <f t="shared" si="76"/>
        <v>49</v>
      </c>
      <c r="U102" s="19">
        <f t="shared" si="76"/>
        <v>37</v>
      </c>
      <c r="V102" s="19">
        <f t="shared" si="76"/>
        <v>301</v>
      </c>
      <c r="W102" s="19">
        <f t="shared" si="76"/>
        <v>2</v>
      </c>
      <c r="X102" s="19">
        <f t="shared" si="76"/>
        <v>261</v>
      </c>
      <c r="Y102" s="19">
        <f t="shared" si="76"/>
        <v>4</v>
      </c>
      <c r="Z102" s="19">
        <f t="shared" si="76"/>
        <v>223</v>
      </c>
      <c r="AA102" s="19">
        <f t="shared" si="76"/>
        <v>116</v>
      </c>
      <c r="AB102" s="19">
        <f t="shared" si="77"/>
        <v>5999</v>
      </c>
      <c r="AC102" s="20" t="s">
        <v>2</v>
      </c>
      <c r="AD102" s="23">
        <f t="shared" si="74"/>
        <v>172</v>
      </c>
      <c r="AE102" s="23">
        <f t="shared" si="74"/>
        <v>38</v>
      </c>
      <c r="AF102" s="23">
        <f t="shared" si="74"/>
        <v>1700</v>
      </c>
      <c r="AG102" s="23">
        <f t="shared" si="74"/>
        <v>183</v>
      </c>
      <c r="AH102" s="23">
        <f t="shared" si="74"/>
        <v>18</v>
      </c>
      <c r="AI102" s="23">
        <f t="shared" si="74"/>
        <v>-10</v>
      </c>
      <c r="AJ102" s="23">
        <f t="shared" si="74"/>
        <v>-13</v>
      </c>
      <c r="AK102" s="23">
        <f t="shared" si="74"/>
        <v>9</v>
      </c>
      <c r="AL102" s="23">
        <f t="shared" si="74"/>
        <v>40</v>
      </c>
      <c r="AM102" s="23">
        <f t="shared" si="74"/>
        <v>-2</v>
      </c>
      <c r="AN102" s="23">
        <f t="shared" si="74"/>
        <v>35</v>
      </c>
      <c r="AO102" s="23">
        <f t="shared" si="74"/>
        <v>16</v>
      </c>
      <c r="AP102" s="23">
        <f t="shared" si="74"/>
        <v>2186</v>
      </c>
    </row>
    <row r="103" spans="1:42" x14ac:dyDescent="0.25">
      <c r="A103" s="152" t="s">
        <v>7</v>
      </c>
      <c r="B103" s="17">
        <v>2132</v>
      </c>
      <c r="C103" s="17">
        <v>2076</v>
      </c>
      <c r="D103" s="17">
        <v>7260</v>
      </c>
      <c r="E103" s="17">
        <v>2122</v>
      </c>
      <c r="F103" s="17">
        <v>225</v>
      </c>
      <c r="G103" s="17">
        <v>78</v>
      </c>
      <c r="H103" s="17">
        <v>422</v>
      </c>
      <c r="I103" s="17">
        <v>3</v>
      </c>
      <c r="J103" s="17">
        <v>605</v>
      </c>
      <c r="K103" s="17">
        <v>6</v>
      </c>
      <c r="L103" s="17">
        <v>476</v>
      </c>
      <c r="M103" s="17">
        <v>240</v>
      </c>
      <c r="N103" s="17">
        <f t="shared" si="75"/>
        <v>15645</v>
      </c>
      <c r="O103" s="9" t="s">
        <v>7</v>
      </c>
      <c r="P103" s="19">
        <f t="shared" si="76"/>
        <v>1485</v>
      </c>
      <c r="Q103" s="19">
        <f t="shared" si="76"/>
        <v>1880</v>
      </c>
      <c r="R103" s="19">
        <f t="shared" si="76"/>
        <v>4199</v>
      </c>
      <c r="S103" s="19">
        <f t="shared" si="76"/>
        <v>1833</v>
      </c>
      <c r="T103" s="19">
        <f t="shared" si="76"/>
        <v>140</v>
      </c>
      <c r="U103" s="19">
        <f t="shared" si="76"/>
        <v>4</v>
      </c>
      <c r="V103" s="19">
        <f t="shared" si="76"/>
        <v>424</v>
      </c>
      <c r="W103" s="19">
        <f t="shared" si="76"/>
        <v>3</v>
      </c>
      <c r="X103" s="19">
        <f t="shared" si="76"/>
        <v>651</v>
      </c>
      <c r="Y103" s="19">
        <f t="shared" si="76"/>
        <v>8</v>
      </c>
      <c r="Z103" s="19">
        <f t="shared" si="76"/>
        <v>350</v>
      </c>
      <c r="AA103" s="19">
        <f t="shared" si="76"/>
        <v>191</v>
      </c>
      <c r="AB103" s="19">
        <f t="shared" si="77"/>
        <v>11168</v>
      </c>
      <c r="AC103" s="20" t="s">
        <v>7</v>
      </c>
      <c r="AD103" s="23">
        <f t="shared" si="74"/>
        <v>647</v>
      </c>
      <c r="AE103" s="23">
        <f t="shared" si="74"/>
        <v>196</v>
      </c>
      <c r="AF103" s="23">
        <f t="shared" si="74"/>
        <v>3061</v>
      </c>
      <c r="AG103" s="23">
        <f t="shared" si="74"/>
        <v>289</v>
      </c>
      <c r="AH103" s="23">
        <f t="shared" si="74"/>
        <v>85</v>
      </c>
      <c r="AI103" s="23">
        <f t="shared" si="74"/>
        <v>74</v>
      </c>
      <c r="AJ103" s="23">
        <f t="shared" si="74"/>
        <v>-2</v>
      </c>
      <c r="AK103" s="23">
        <f t="shared" si="74"/>
        <v>0</v>
      </c>
      <c r="AL103" s="23">
        <f t="shared" si="74"/>
        <v>-46</v>
      </c>
      <c r="AM103" s="23">
        <f t="shared" si="74"/>
        <v>-2</v>
      </c>
      <c r="AN103" s="23">
        <f t="shared" si="74"/>
        <v>126</v>
      </c>
      <c r="AO103" s="23">
        <f t="shared" si="74"/>
        <v>49</v>
      </c>
      <c r="AP103" s="23">
        <f t="shared" si="74"/>
        <v>4477</v>
      </c>
    </row>
    <row r="104" spans="1:42" x14ac:dyDescent="0.25">
      <c r="A104" s="152" t="s">
        <v>10</v>
      </c>
      <c r="B104" s="17">
        <v>775</v>
      </c>
      <c r="C104" s="17">
        <v>857</v>
      </c>
      <c r="D104" s="35">
        <v>3145</v>
      </c>
      <c r="E104" s="17">
        <v>1040</v>
      </c>
      <c r="F104" s="17">
        <v>77</v>
      </c>
      <c r="G104" s="17">
        <v>12</v>
      </c>
      <c r="H104" s="17">
        <v>156</v>
      </c>
      <c r="I104" s="17">
        <v>5</v>
      </c>
      <c r="J104" s="17">
        <v>251</v>
      </c>
      <c r="K104" s="17">
        <v>2</v>
      </c>
      <c r="L104" s="17">
        <v>422</v>
      </c>
      <c r="M104" s="17">
        <v>71</v>
      </c>
      <c r="N104" s="17">
        <f t="shared" si="75"/>
        <v>6813</v>
      </c>
      <c r="O104" s="9" t="s">
        <v>10</v>
      </c>
      <c r="P104" s="19">
        <f t="shared" si="76"/>
        <v>601</v>
      </c>
      <c r="Q104" s="19">
        <f t="shared" si="76"/>
        <v>688</v>
      </c>
      <c r="R104" s="19">
        <f t="shared" si="76"/>
        <v>1714</v>
      </c>
      <c r="S104" s="19">
        <f t="shared" si="76"/>
        <v>816</v>
      </c>
      <c r="T104" s="19">
        <f t="shared" si="76"/>
        <v>76</v>
      </c>
      <c r="U104" s="19">
        <f t="shared" si="76"/>
        <v>16</v>
      </c>
      <c r="V104" s="19">
        <f t="shared" si="76"/>
        <v>151</v>
      </c>
      <c r="W104" s="19">
        <f t="shared" si="76"/>
        <v>6</v>
      </c>
      <c r="X104" s="19">
        <f t="shared" si="76"/>
        <v>222</v>
      </c>
      <c r="Y104" s="19">
        <f t="shared" si="76"/>
        <v>9</v>
      </c>
      <c r="Z104" s="19">
        <f t="shared" si="76"/>
        <v>477</v>
      </c>
      <c r="AA104" s="19">
        <f t="shared" si="76"/>
        <v>127</v>
      </c>
      <c r="AB104" s="19">
        <f t="shared" si="77"/>
        <v>4903</v>
      </c>
      <c r="AC104" s="20" t="s">
        <v>10</v>
      </c>
      <c r="AD104" s="23">
        <f t="shared" si="74"/>
        <v>174</v>
      </c>
      <c r="AE104" s="23">
        <f t="shared" si="74"/>
        <v>169</v>
      </c>
      <c r="AF104" s="23">
        <f t="shared" si="74"/>
        <v>1431</v>
      </c>
      <c r="AG104" s="23">
        <f t="shared" si="74"/>
        <v>224</v>
      </c>
      <c r="AH104" s="23">
        <f t="shared" si="74"/>
        <v>1</v>
      </c>
      <c r="AI104" s="23">
        <f t="shared" si="74"/>
        <v>-4</v>
      </c>
      <c r="AJ104" s="23">
        <f t="shared" si="74"/>
        <v>5</v>
      </c>
      <c r="AK104" s="23">
        <f t="shared" si="74"/>
        <v>-1</v>
      </c>
      <c r="AL104" s="23">
        <f t="shared" si="74"/>
        <v>29</v>
      </c>
      <c r="AM104" s="23">
        <f t="shared" si="74"/>
        <v>-7</v>
      </c>
      <c r="AN104" s="23">
        <f t="shared" si="74"/>
        <v>-55</v>
      </c>
      <c r="AO104" s="23">
        <f t="shared" si="74"/>
        <v>-56</v>
      </c>
      <c r="AP104" s="23">
        <f t="shared" si="74"/>
        <v>1910</v>
      </c>
    </row>
    <row r="105" spans="1:42" x14ac:dyDescent="0.25">
      <c r="A105" s="152" t="s">
        <v>11</v>
      </c>
      <c r="B105" s="17">
        <v>190</v>
      </c>
      <c r="C105" s="17">
        <v>211</v>
      </c>
      <c r="D105" s="36">
        <v>1393</v>
      </c>
      <c r="E105" s="17">
        <v>735</v>
      </c>
      <c r="F105" s="17">
        <v>12</v>
      </c>
      <c r="G105" s="17">
        <v>3</v>
      </c>
      <c r="H105" s="17">
        <v>80</v>
      </c>
      <c r="I105" s="17">
        <v>1</v>
      </c>
      <c r="J105" s="17">
        <v>73</v>
      </c>
      <c r="K105" s="17">
        <v>3</v>
      </c>
      <c r="L105" s="17">
        <v>378</v>
      </c>
      <c r="M105" s="17">
        <v>14</v>
      </c>
      <c r="N105" s="17">
        <f t="shared" si="75"/>
        <v>3093</v>
      </c>
      <c r="O105" s="9" t="s">
        <v>11</v>
      </c>
      <c r="P105" s="19">
        <f t="shared" si="76"/>
        <v>122</v>
      </c>
      <c r="Q105" s="19">
        <f t="shared" si="76"/>
        <v>210</v>
      </c>
      <c r="R105" s="19">
        <f t="shared" si="76"/>
        <v>873</v>
      </c>
      <c r="S105" s="19">
        <f t="shared" si="76"/>
        <v>620</v>
      </c>
      <c r="T105" s="19">
        <f t="shared" si="76"/>
        <v>12</v>
      </c>
      <c r="U105" s="19">
        <f t="shared" si="76"/>
        <v>0</v>
      </c>
      <c r="V105" s="19">
        <f t="shared" si="76"/>
        <v>72</v>
      </c>
      <c r="W105" s="19">
        <f t="shared" si="76"/>
        <v>0</v>
      </c>
      <c r="X105" s="19">
        <f t="shared" si="76"/>
        <v>72</v>
      </c>
      <c r="Y105" s="19">
        <f t="shared" si="76"/>
        <v>1</v>
      </c>
      <c r="Z105" s="19">
        <f t="shared" si="76"/>
        <v>338</v>
      </c>
      <c r="AA105" s="19">
        <f t="shared" si="76"/>
        <v>6</v>
      </c>
      <c r="AB105" s="19">
        <f t="shared" si="77"/>
        <v>2326</v>
      </c>
      <c r="AC105" s="20" t="s">
        <v>11</v>
      </c>
      <c r="AD105" s="23">
        <f t="shared" si="74"/>
        <v>68</v>
      </c>
      <c r="AE105" s="23">
        <f t="shared" si="74"/>
        <v>1</v>
      </c>
      <c r="AF105" s="23">
        <f t="shared" si="74"/>
        <v>520</v>
      </c>
      <c r="AG105" s="23">
        <f t="shared" si="74"/>
        <v>115</v>
      </c>
      <c r="AH105" s="23">
        <f t="shared" si="74"/>
        <v>0</v>
      </c>
      <c r="AI105" s="23">
        <f t="shared" si="74"/>
        <v>3</v>
      </c>
      <c r="AJ105" s="23">
        <f t="shared" si="74"/>
        <v>8</v>
      </c>
      <c r="AK105" s="23">
        <f t="shared" si="74"/>
        <v>1</v>
      </c>
      <c r="AL105" s="23">
        <f t="shared" si="74"/>
        <v>1</v>
      </c>
      <c r="AM105" s="23">
        <f t="shared" si="74"/>
        <v>2</v>
      </c>
      <c r="AN105" s="23">
        <f t="shared" si="74"/>
        <v>40</v>
      </c>
      <c r="AO105" s="23">
        <f t="shared" si="74"/>
        <v>8</v>
      </c>
      <c r="AP105" s="23">
        <f t="shared" si="74"/>
        <v>767</v>
      </c>
    </row>
    <row r="111" spans="1:42" x14ac:dyDescent="0.25">
      <c r="A111" s="156"/>
      <c r="B111" s="109"/>
      <c r="C111" s="109"/>
    </row>
    <row r="112" spans="1:42" x14ac:dyDescent="0.25">
      <c r="A112" s="153" t="s">
        <v>36</v>
      </c>
      <c r="B112" s="43">
        <v>2024</v>
      </c>
      <c r="C112" s="43">
        <v>2025</v>
      </c>
    </row>
    <row r="113" spans="1:3" x14ac:dyDescent="0.25">
      <c r="A113" s="41" t="s">
        <v>5</v>
      </c>
      <c r="B113" s="38">
        <v>0.77028465128750867</v>
      </c>
      <c r="C113" s="38">
        <v>0.73041963707064161</v>
      </c>
    </row>
    <row r="114" spans="1:3" x14ac:dyDescent="0.25">
      <c r="A114" s="154" t="s">
        <v>3</v>
      </c>
      <c r="B114" s="40">
        <v>0.72365272537764791</v>
      </c>
      <c r="C114" s="40">
        <v>0.6861944536292931</v>
      </c>
    </row>
    <row r="115" spans="1:3" x14ac:dyDescent="0.25">
      <c r="A115" s="154" t="s">
        <v>0</v>
      </c>
      <c r="B115" s="40">
        <v>0.86885007278020376</v>
      </c>
      <c r="C115" s="40">
        <v>0.76674658017204911</v>
      </c>
    </row>
    <row r="116" spans="1:3" x14ac:dyDescent="0.25">
      <c r="A116" s="154" t="s">
        <v>27</v>
      </c>
      <c r="B116" s="40">
        <v>0.77309985096870337</v>
      </c>
      <c r="C116" s="40">
        <v>0.67117624953025179</v>
      </c>
    </row>
    <row r="117" spans="1:3" x14ac:dyDescent="0.25">
      <c r="A117" s="154" t="s">
        <v>9</v>
      </c>
      <c r="B117" s="40">
        <v>0.92094417384788307</v>
      </c>
      <c r="C117" s="40">
        <v>0.75301412332070272</v>
      </c>
    </row>
    <row r="118" spans="1:3" x14ac:dyDescent="0.25">
      <c r="A118" s="154" t="s">
        <v>13</v>
      </c>
      <c r="B118" s="40">
        <v>0.85406668350593584</v>
      </c>
      <c r="C118" s="40">
        <v>0.76067828215138977</v>
      </c>
    </row>
    <row r="119" spans="1:3" x14ac:dyDescent="0.25">
      <c r="A119" s="154" t="s">
        <v>4</v>
      </c>
      <c r="B119" s="40">
        <v>0.84478215576934856</v>
      </c>
      <c r="C119" s="40">
        <v>0.73820166018459399</v>
      </c>
    </row>
    <row r="120" spans="1:3" x14ac:dyDescent="0.25">
      <c r="A120" s="154" t="s">
        <v>1</v>
      </c>
      <c r="B120" s="40">
        <v>0.91887620719929763</v>
      </c>
      <c r="C120" s="40">
        <v>0.89871541501976282</v>
      </c>
    </row>
    <row r="121" spans="1:3" x14ac:dyDescent="0.25">
      <c r="A121" s="154" t="s">
        <v>6</v>
      </c>
      <c r="B121" s="40">
        <v>0.79212367216512647</v>
      </c>
      <c r="C121" s="40">
        <v>0.72026610417004711</v>
      </c>
    </row>
    <row r="122" spans="1:3" x14ac:dyDescent="0.25">
      <c r="A122" s="154" t="s">
        <v>12</v>
      </c>
      <c r="B122" s="40">
        <v>0.80573311367380562</v>
      </c>
      <c r="C122" s="40">
        <v>0.75990765679107353</v>
      </c>
    </row>
    <row r="123" spans="1:3" x14ac:dyDescent="0.25">
      <c r="A123" s="154" t="s">
        <v>8</v>
      </c>
      <c r="B123" s="40">
        <v>0.7809546761227687</v>
      </c>
      <c r="C123" s="40">
        <v>0.69609768170942987</v>
      </c>
    </row>
    <row r="124" spans="1:3" x14ac:dyDescent="0.25">
      <c r="A124" s="154" t="s">
        <v>2</v>
      </c>
      <c r="B124" s="40">
        <v>0.78977489507821441</v>
      </c>
      <c r="C124" s="40">
        <v>0.73292608430054984</v>
      </c>
    </row>
    <row r="125" spans="1:3" x14ac:dyDescent="0.25">
      <c r="A125" s="154" t="s">
        <v>7</v>
      </c>
      <c r="B125" s="40">
        <v>0.784690899442823</v>
      </c>
      <c r="C125" s="40">
        <v>0.7138382869926494</v>
      </c>
    </row>
    <row r="126" spans="1:3" x14ac:dyDescent="0.25">
      <c r="A126" s="154" t="s">
        <v>10</v>
      </c>
      <c r="B126" s="40">
        <v>0.76851851851851849</v>
      </c>
      <c r="C126" s="40">
        <v>0.71965360340525464</v>
      </c>
    </row>
    <row r="127" spans="1:3" x14ac:dyDescent="0.25">
      <c r="A127" s="154" t="s">
        <v>11</v>
      </c>
      <c r="B127" s="40">
        <v>0.89159519725557457</v>
      </c>
      <c r="C127" s="40">
        <v>0.75202069188490139</v>
      </c>
    </row>
    <row r="128" spans="1:3" x14ac:dyDescent="0.25">
      <c r="A128" s="157" t="s">
        <v>26</v>
      </c>
      <c r="B128" s="158">
        <v>0.77086590150674861</v>
      </c>
      <c r="C128" s="158">
        <v>0.71602798595222106</v>
      </c>
    </row>
    <row r="129" spans="1:3" x14ac:dyDescent="0.25">
      <c r="A129" s="156"/>
      <c r="B129" s="109"/>
      <c r="C129" s="109"/>
    </row>
  </sheetData>
  <mergeCells count="173">
    <mergeCell ref="D10:D11"/>
    <mergeCell ref="F10:F11"/>
    <mergeCell ref="E10:E11"/>
    <mergeCell ref="G10:G11"/>
    <mergeCell ref="A1:H1"/>
    <mergeCell ref="B10:C10"/>
    <mergeCell ref="A9:A11"/>
    <mergeCell ref="B9:M9"/>
    <mergeCell ref="N9:N11"/>
    <mergeCell ref="A2:H2"/>
    <mergeCell ref="AP9:AP11"/>
    <mergeCell ref="H10:H11"/>
    <mergeCell ref="I10:I11"/>
    <mergeCell ref="K10:K11"/>
    <mergeCell ref="J10:J11"/>
    <mergeCell ref="L10:L11"/>
    <mergeCell ref="M10:M11"/>
    <mergeCell ref="P9:AA9"/>
    <mergeCell ref="AB9:AB11"/>
    <mergeCell ref="S10:S11"/>
    <mergeCell ref="T10:T11"/>
    <mergeCell ref="U10:U11"/>
    <mergeCell ref="AC9:AC11"/>
    <mergeCell ref="AD9:AO9"/>
    <mergeCell ref="AM10:AM11"/>
    <mergeCell ref="AN10:AN11"/>
    <mergeCell ref="O9:O11"/>
    <mergeCell ref="AO10:AO11"/>
    <mergeCell ref="A33:A35"/>
    <mergeCell ref="B33:M33"/>
    <mergeCell ref="N33:N35"/>
    <mergeCell ref="O33:O35"/>
    <mergeCell ref="P33:AA33"/>
    <mergeCell ref="J34:J35"/>
    <mergeCell ref="K34:K35"/>
    <mergeCell ref="L34:L35"/>
    <mergeCell ref="M34:M35"/>
    <mergeCell ref="B34:C34"/>
    <mergeCell ref="H34:H35"/>
    <mergeCell ref="I34:I35"/>
    <mergeCell ref="P34:Q34"/>
    <mergeCell ref="V34:V35"/>
    <mergeCell ref="W34:W35"/>
    <mergeCell ref="Y34:Y35"/>
    <mergeCell ref="AJ53:AK53"/>
    <mergeCell ref="AF34:AF35"/>
    <mergeCell ref="AG34:AG35"/>
    <mergeCell ref="AH34:AH35"/>
    <mergeCell ref="AI34:AI35"/>
    <mergeCell ref="AP33:AP35"/>
    <mergeCell ref="D34:D35"/>
    <mergeCell ref="E34:E35"/>
    <mergeCell ref="F34:F35"/>
    <mergeCell ref="G34:G35"/>
    <mergeCell ref="AB33:AB35"/>
    <mergeCell ref="AD34:AE34"/>
    <mergeCell ref="AJ34:AJ35"/>
    <mergeCell ref="AK34:AK35"/>
    <mergeCell ref="R34:R35"/>
    <mergeCell ref="S34:S35"/>
    <mergeCell ref="T34:T35"/>
    <mergeCell ref="U34:U35"/>
    <mergeCell ref="AC33:AC35"/>
    <mergeCell ref="AD33:AO33"/>
    <mergeCell ref="X34:X35"/>
    <mergeCell ref="AM34:AM35"/>
    <mergeCell ref="AN34:AN35"/>
    <mergeCell ref="AO34:AO35"/>
    <mergeCell ref="A56:H56"/>
    <mergeCell ref="A57:H57"/>
    <mergeCell ref="A64:A66"/>
    <mergeCell ref="B64:M64"/>
    <mergeCell ref="N64:N66"/>
    <mergeCell ref="AL34:AL35"/>
    <mergeCell ref="P10:Q10"/>
    <mergeCell ref="V10:V11"/>
    <mergeCell ref="W10:W11"/>
    <mergeCell ref="AD10:AE10"/>
    <mergeCell ref="AJ10:AJ11"/>
    <mergeCell ref="AK10:AK11"/>
    <mergeCell ref="Z34:Z35"/>
    <mergeCell ref="AA34:AA35"/>
    <mergeCell ref="X10:X11"/>
    <mergeCell ref="Y10:Y11"/>
    <mergeCell ref="Z10:Z11"/>
    <mergeCell ref="AA10:AA11"/>
    <mergeCell ref="R10:R11"/>
    <mergeCell ref="AF10:AF11"/>
    <mergeCell ref="AG10:AG11"/>
    <mergeCell ref="AH10:AH11"/>
    <mergeCell ref="AI10:AI11"/>
    <mergeCell ref="AL10:AL11"/>
    <mergeCell ref="AA65:AA66"/>
    <mergeCell ref="AD65:AE65"/>
    <mergeCell ref="AF65:AF66"/>
    <mergeCell ref="AG65:AG66"/>
    <mergeCell ref="AH65:AH66"/>
    <mergeCell ref="AM65:AM66"/>
    <mergeCell ref="X65:X66"/>
    <mergeCell ref="Y65:Y66"/>
    <mergeCell ref="Z65:Z66"/>
    <mergeCell ref="AP64:AP66"/>
    <mergeCell ref="B65:C65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P65:Q65"/>
    <mergeCell ref="R65:R66"/>
    <mergeCell ref="S65:S66"/>
    <mergeCell ref="T65:T66"/>
    <mergeCell ref="O64:O66"/>
    <mergeCell ref="P64:AA64"/>
    <mergeCell ref="AB64:AB66"/>
    <mergeCell ref="AC64:AC66"/>
    <mergeCell ref="AD64:AO64"/>
    <mergeCell ref="U65:U66"/>
    <mergeCell ref="V65:V66"/>
    <mergeCell ref="W65:W66"/>
    <mergeCell ref="AK88:AK89"/>
    <mergeCell ref="AL88:AL89"/>
    <mergeCell ref="AM88:AM89"/>
    <mergeCell ref="AA88:AA89"/>
    <mergeCell ref="AN65:AN66"/>
    <mergeCell ref="AO65:AO66"/>
    <mergeCell ref="A87:A89"/>
    <mergeCell ref="B87:M87"/>
    <mergeCell ref="N87:N89"/>
    <mergeCell ref="O87:O89"/>
    <mergeCell ref="P87:AA87"/>
    <mergeCell ref="AB87:AB89"/>
    <mergeCell ref="AC87:AC89"/>
    <mergeCell ref="AD87:AO87"/>
    <mergeCell ref="U88:U89"/>
    <mergeCell ref="V88:V89"/>
    <mergeCell ref="W88:W89"/>
    <mergeCell ref="X88:X89"/>
    <mergeCell ref="Y88:Y89"/>
    <mergeCell ref="Z88:Z89"/>
    <mergeCell ref="AI65:AI66"/>
    <mergeCell ref="AJ65:AJ66"/>
    <mergeCell ref="AK65:AK66"/>
    <mergeCell ref="AL65:AL66"/>
    <mergeCell ref="AD88:AE88"/>
    <mergeCell ref="AF88:AF89"/>
    <mergeCell ref="AG88:AG89"/>
    <mergeCell ref="AH88:AH89"/>
    <mergeCell ref="AP87:AP89"/>
    <mergeCell ref="B88:C88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P88:Q88"/>
    <mergeCell ref="R88:R89"/>
    <mergeCell ref="S88:S89"/>
    <mergeCell ref="T88:T89"/>
    <mergeCell ref="AN88:AN89"/>
    <mergeCell ref="AO88:AO89"/>
    <mergeCell ref="AI88:AI89"/>
    <mergeCell ref="AJ88:AJ89"/>
  </mergeCells>
  <conditionalFormatting sqref="B112:C12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{BFC7720C-25AA-4388-8D4A-E255AFEC4A8B}</x14:id>
        </ext>
      </extLst>
    </cfRule>
  </conditionalFormatting>
  <conditionalFormatting sqref="B112:C11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{E4B09943-EA72-46FB-9E3B-A4CBD43171B9}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FC7720C-25AA-4388-8D4A-E255AFEC4A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B112:C128</xm:sqref>
        </x14:conditionalFormatting>
        <x14:conditionalFormatting xmlns:xm="http://schemas.microsoft.com/office/excel/2006/main">
          <x14:cfRule type="dataBar" id="{E4B09943-EA72-46FB-9E3B-A4CBD43171B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B112:C112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BEEB-0916-417F-813F-E013B4399BFC}">
  <dimension ref="A1:K27"/>
  <sheetViews>
    <sheetView showGridLines="0" workbookViewId="0">
      <selection activeCell="J34" sqref="J34"/>
    </sheetView>
  </sheetViews>
  <sheetFormatPr baseColWidth="10" defaultRowHeight="15" x14ac:dyDescent="0.25"/>
  <cols>
    <col min="1" max="10" width="16.42578125" customWidth="1"/>
  </cols>
  <sheetData>
    <row r="1" spans="1:10" ht="19.5" thickBot="1" x14ac:dyDescent="0.35">
      <c r="A1" s="102" t="s">
        <v>49</v>
      </c>
      <c r="B1" s="103"/>
      <c r="C1" s="103"/>
      <c r="D1" s="103"/>
      <c r="E1" s="103"/>
      <c r="F1" s="103"/>
      <c r="G1" s="103"/>
      <c r="H1" s="104"/>
    </row>
    <row r="2" spans="1:10" x14ac:dyDescent="0.25">
      <c r="B2" s="105"/>
      <c r="C2" s="105"/>
      <c r="D2" s="105"/>
      <c r="E2" s="105"/>
      <c r="F2" s="105"/>
    </row>
    <row r="3" spans="1:10" x14ac:dyDescent="0.25">
      <c r="A3" s="106" t="s">
        <v>43</v>
      </c>
      <c r="B3" s="105"/>
      <c r="C3" s="105"/>
      <c r="D3" s="105"/>
      <c r="E3" s="107"/>
      <c r="F3" s="105"/>
    </row>
    <row r="4" spans="1:10" x14ac:dyDescent="0.25">
      <c r="B4" s="105"/>
      <c r="C4" s="105"/>
      <c r="D4" s="105"/>
      <c r="E4" s="105"/>
      <c r="F4" s="105"/>
    </row>
    <row r="5" spans="1:10" ht="15.75" x14ac:dyDescent="0.25">
      <c r="A5" s="1" t="s">
        <v>60</v>
      </c>
      <c r="B5" s="108"/>
      <c r="C5" s="108"/>
      <c r="D5" s="108"/>
      <c r="E5" s="108"/>
      <c r="F5" s="108"/>
      <c r="G5" s="109"/>
      <c r="H5" s="109"/>
      <c r="I5" s="109"/>
      <c r="J5" s="109"/>
    </row>
    <row r="6" spans="1:10" ht="15.75" x14ac:dyDescent="0.25">
      <c r="A6" s="109"/>
      <c r="B6" s="108"/>
      <c r="C6" s="108"/>
      <c r="D6" s="108"/>
      <c r="E6" s="108"/>
      <c r="F6" s="108"/>
      <c r="G6" s="109"/>
      <c r="H6" s="109"/>
      <c r="I6" s="109"/>
      <c r="J6" s="109"/>
    </row>
    <row r="7" spans="1:10" ht="15.75" x14ac:dyDescent="0.25">
      <c r="A7" s="110" t="s">
        <v>14</v>
      </c>
      <c r="B7" s="111" t="s">
        <v>37</v>
      </c>
      <c r="C7" s="111"/>
      <c r="D7" s="111"/>
      <c r="E7" s="112" t="s">
        <v>38</v>
      </c>
      <c r="F7" s="112"/>
      <c r="G7" s="112"/>
      <c r="H7" s="113" t="s">
        <v>16</v>
      </c>
      <c r="I7" s="113"/>
      <c r="J7" s="113"/>
    </row>
    <row r="8" spans="1:10" x14ac:dyDescent="0.25">
      <c r="A8" s="110"/>
      <c r="B8" s="114" t="s">
        <v>39</v>
      </c>
      <c r="C8" s="114" t="s">
        <v>40</v>
      </c>
      <c r="D8" s="110" t="s">
        <v>41</v>
      </c>
      <c r="E8" s="115" t="s">
        <v>39</v>
      </c>
      <c r="F8" s="115" t="s">
        <v>40</v>
      </c>
      <c r="G8" s="116" t="s">
        <v>41</v>
      </c>
      <c r="H8" s="117" t="s">
        <v>39</v>
      </c>
      <c r="I8" s="117" t="s">
        <v>40</v>
      </c>
      <c r="J8" s="118" t="s">
        <v>41</v>
      </c>
    </row>
    <row r="9" spans="1:10" x14ac:dyDescent="0.25">
      <c r="A9" s="110"/>
      <c r="B9" s="114"/>
      <c r="C9" s="114"/>
      <c r="D9" s="110"/>
      <c r="E9" s="115"/>
      <c r="F9" s="115"/>
      <c r="G9" s="116"/>
      <c r="H9" s="117"/>
      <c r="I9" s="117"/>
      <c r="J9" s="118"/>
    </row>
    <row r="10" spans="1:10" ht="15.75" x14ac:dyDescent="0.25">
      <c r="A10" s="119" t="s">
        <v>26</v>
      </c>
      <c r="B10" s="120">
        <f>SUM(B11:B25)</f>
        <v>3468</v>
      </c>
      <c r="C10" s="120">
        <f>SUM(C11:C25)</f>
        <v>2437</v>
      </c>
      <c r="D10" s="121">
        <f>+C10/B10</f>
        <v>0.7027104959630911</v>
      </c>
      <c r="E10" s="120">
        <f>SUM(E11:E25)</f>
        <v>2582</v>
      </c>
      <c r="F10" s="120">
        <f>SUM(F11:F25)</f>
        <v>2272</v>
      </c>
      <c r="G10" s="122">
        <f>+F10/E10</f>
        <v>0.87993803253292024</v>
      </c>
      <c r="H10" s="123">
        <f>+B10+E10</f>
        <v>6050</v>
      </c>
      <c r="I10" s="123">
        <f>+C10+F10</f>
        <v>4709</v>
      </c>
      <c r="J10" s="122">
        <f>+I10/H10</f>
        <v>0.77834710743801649</v>
      </c>
    </row>
    <row r="11" spans="1:10" ht="15.75" x14ac:dyDescent="0.25">
      <c r="A11" s="146" t="s">
        <v>5</v>
      </c>
      <c r="B11" s="147">
        <v>1054</v>
      </c>
      <c r="C11" s="147">
        <v>728</v>
      </c>
      <c r="D11" s="148">
        <f>+C11/B11</f>
        <v>0.69070208728652749</v>
      </c>
      <c r="E11" s="147">
        <v>759</v>
      </c>
      <c r="F11" s="147">
        <v>671</v>
      </c>
      <c r="G11" s="149">
        <f>+F11/E11</f>
        <v>0.88405797101449279</v>
      </c>
      <c r="H11" s="150">
        <f>+B11+E11</f>
        <v>1813</v>
      </c>
      <c r="I11" s="150">
        <f>+C11+F11</f>
        <v>1399</v>
      </c>
      <c r="J11" s="149">
        <f>+I11/H11</f>
        <v>0.77164920022062877</v>
      </c>
    </row>
    <row r="12" spans="1:10" ht="15.75" x14ac:dyDescent="0.25">
      <c r="A12" s="146" t="s">
        <v>3</v>
      </c>
      <c r="B12" s="147">
        <v>1118</v>
      </c>
      <c r="C12" s="147">
        <v>838</v>
      </c>
      <c r="D12" s="148">
        <f t="shared" ref="D12:D25" si="0">+C12/B12</f>
        <v>0.74955277280858679</v>
      </c>
      <c r="E12" s="147">
        <v>868</v>
      </c>
      <c r="F12" s="147">
        <v>691</v>
      </c>
      <c r="G12" s="149">
        <f t="shared" ref="G12:G25" si="1">+F12/E12</f>
        <v>0.79608294930875578</v>
      </c>
      <c r="H12" s="150">
        <f t="shared" ref="H12:I25" si="2">+B12+E12</f>
        <v>1986</v>
      </c>
      <c r="I12" s="150">
        <f t="shared" si="2"/>
        <v>1529</v>
      </c>
      <c r="J12" s="149">
        <f t="shared" ref="J12:J25" si="3">+I12/H12</f>
        <v>0.76988922457200404</v>
      </c>
    </row>
    <row r="13" spans="1:10" ht="15.75" x14ac:dyDescent="0.25">
      <c r="A13" s="146" t="s">
        <v>0</v>
      </c>
      <c r="B13" s="147">
        <v>43</v>
      </c>
      <c r="C13" s="147">
        <v>19</v>
      </c>
      <c r="D13" s="148">
        <f t="shared" si="0"/>
        <v>0.44186046511627908</v>
      </c>
      <c r="E13" s="147">
        <v>32</v>
      </c>
      <c r="F13" s="147">
        <v>32</v>
      </c>
      <c r="G13" s="149">
        <f t="shared" si="1"/>
        <v>1</v>
      </c>
      <c r="H13" s="150">
        <f t="shared" si="2"/>
        <v>75</v>
      </c>
      <c r="I13" s="150">
        <f t="shared" si="2"/>
        <v>51</v>
      </c>
      <c r="J13" s="149">
        <f t="shared" si="3"/>
        <v>0.68</v>
      </c>
    </row>
    <row r="14" spans="1:10" ht="15.75" x14ac:dyDescent="0.25">
      <c r="A14" s="146" t="s">
        <v>27</v>
      </c>
      <c r="B14" s="147">
        <v>22</v>
      </c>
      <c r="C14" s="147">
        <v>7</v>
      </c>
      <c r="D14" s="148">
        <f t="shared" si="0"/>
        <v>0.31818181818181818</v>
      </c>
      <c r="E14" s="147">
        <v>15</v>
      </c>
      <c r="F14" s="147">
        <v>13</v>
      </c>
      <c r="G14" s="149">
        <f t="shared" si="1"/>
        <v>0.8666666666666667</v>
      </c>
      <c r="H14" s="150">
        <f t="shared" si="2"/>
        <v>37</v>
      </c>
      <c r="I14" s="150">
        <f t="shared" si="2"/>
        <v>20</v>
      </c>
      <c r="J14" s="149">
        <f t="shared" si="3"/>
        <v>0.54054054054054057</v>
      </c>
    </row>
    <row r="15" spans="1:10" ht="15.75" x14ac:dyDescent="0.25">
      <c r="A15" s="146" t="s">
        <v>9</v>
      </c>
      <c r="B15" s="147">
        <v>14</v>
      </c>
      <c r="C15" s="147">
        <v>8</v>
      </c>
      <c r="D15" s="148">
        <f t="shared" si="0"/>
        <v>0.5714285714285714</v>
      </c>
      <c r="E15" s="147">
        <v>7</v>
      </c>
      <c r="F15" s="147">
        <v>10</v>
      </c>
      <c r="G15" s="149">
        <f t="shared" si="1"/>
        <v>1.4285714285714286</v>
      </c>
      <c r="H15" s="150">
        <f t="shared" si="2"/>
        <v>21</v>
      </c>
      <c r="I15" s="150">
        <f t="shared" si="2"/>
        <v>18</v>
      </c>
      <c r="J15" s="149">
        <f t="shared" si="3"/>
        <v>0.8571428571428571</v>
      </c>
    </row>
    <row r="16" spans="1:10" ht="15.75" x14ac:dyDescent="0.25">
      <c r="A16" s="146" t="s">
        <v>13</v>
      </c>
      <c r="B16" s="147">
        <v>117</v>
      </c>
      <c r="C16" s="147">
        <v>75</v>
      </c>
      <c r="D16" s="148">
        <f t="shared" si="0"/>
        <v>0.64102564102564108</v>
      </c>
      <c r="E16" s="147">
        <v>90</v>
      </c>
      <c r="F16" s="147">
        <v>85</v>
      </c>
      <c r="G16" s="149">
        <f t="shared" si="1"/>
        <v>0.94444444444444442</v>
      </c>
      <c r="H16" s="150">
        <f t="shared" si="2"/>
        <v>207</v>
      </c>
      <c r="I16" s="150">
        <f t="shared" si="2"/>
        <v>160</v>
      </c>
      <c r="J16" s="149">
        <f t="shared" si="3"/>
        <v>0.77294685990338163</v>
      </c>
    </row>
    <row r="17" spans="1:11" ht="15.75" x14ac:dyDescent="0.25">
      <c r="A17" s="146" t="s">
        <v>4</v>
      </c>
      <c r="B17" s="147">
        <v>136</v>
      </c>
      <c r="C17" s="147">
        <v>81</v>
      </c>
      <c r="D17" s="148">
        <f t="shared" si="0"/>
        <v>0.59558823529411764</v>
      </c>
      <c r="E17" s="147">
        <v>108</v>
      </c>
      <c r="F17" s="147">
        <v>100</v>
      </c>
      <c r="G17" s="149">
        <f t="shared" si="1"/>
        <v>0.92592592592592593</v>
      </c>
      <c r="H17" s="150">
        <f t="shared" si="2"/>
        <v>244</v>
      </c>
      <c r="I17" s="150">
        <f t="shared" si="2"/>
        <v>181</v>
      </c>
      <c r="J17" s="149">
        <f t="shared" si="3"/>
        <v>0.74180327868852458</v>
      </c>
    </row>
    <row r="18" spans="1:11" ht="15.75" x14ac:dyDescent="0.25">
      <c r="A18" s="146" t="s">
        <v>1</v>
      </c>
      <c r="B18" s="147">
        <v>25</v>
      </c>
      <c r="C18" s="147">
        <v>16</v>
      </c>
      <c r="D18" s="148">
        <f t="shared" si="0"/>
        <v>0.64</v>
      </c>
      <c r="E18" s="147">
        <v>35</v>
      </c>
      <c r="F18" s="147">
        <v>34</v>
      </c>
      <c r="G18" s="149">
        <f t="shared" si="1"/>
        <v>0.97142857142857142</v>
      </c>
      <c r="H18" s="150">
        <f t="shared" si="2"/>
        <v>60</v>
      </c>
      <c r="I18" s="150">
        <f t="shared" si="2"/>
        <v>50</v>
      </c>
      <c r="J18" s="149">
        <f t="shared" si="3"/>
        <v>0.83333333333333337</v>
      </c>
    </row>
    <row r="19" spans="1:11" ht="15.75" x14ac:dyDescent="0.25">
      <c r="A19" s="146" t="s">
        <v>6</v>
      </c>
      <c r="B19" s="147">
        <v>92</v>
      </c>
      <c r="C19" s="147">
        <v>75</v>
      </c>
      <c r="D19" s="148">
        <f t="shared" si="0"/>
        <v>0.81521739130434778</v>
      </c>
      <c r="E19" s="147">
        <v>71</v>
      </c>
      <c r="F19" s="147">
        <v>74</v>
      </c>
      <c r="G19" s="149">
        <f t="shared" si="1"/>
        <v>1.0422535211267605</v>
      </c>
      <c r="H19" s="150">
        <f t="shared" si="2"/>
        <v>163</v>
      </c>
      <c r="I19" s="150">
        <f t="shared" si="2"/>
        <v>149</v>
      </c>
      <c r="J19" s="149">
        <f t="shared" si="3"/>
        <v>0.91411042944785281</v>
      </c>
    </row>
    <row r="20" spans="1:11" ht="15.75" x14ac:dyDescent="0.25">
      <c r="A20" s="146" t="s">
        <v>12</v>
      </c>
      <c r="B20" s="147">
        <v>120</v>
      </c>
      <c r="C20" s="147">
        <v>79</v>
      </c>
      <c r="D20" s="148">
        <f t="shared" si="0"/>
        <v>0.65833333333333333</v>
      </c>
      <c r="E20" s="147">
        <v>71</v>
      </c>
      <c r="F20" s="147">
        <v>70</v>
      </c>
      <c r="G20" s="149">
        <f t="shared" si="1"/>
        <v>0.9859154929577465</v>
      </c>
      <c r="H20" s="150">
        <f t="shared" si="2"/>
        <v>191</v>
      </c>
      <c r="I20" s="150">
        <f t="shared" si="2"/>
        <v>149</v>
      </c>
      <c r="J20" s="149">
        <f t="shared" si="3"/>
        <v>0.78010471204188481</v>
      </c>
    </row>
    <row r="21" spans="1:11" ht="15.75" x14ac:dyDescent="0.25">
      <c r="A21" s="146" t="s">
        <v>8</v>
      </c>
      <c r="B21" s="147">
        <v>503</v>
      </c>
      <c r="C21" s="147">
        <v>389</v>
      </c>
      <c r="D21" s="148">
        <f t="shared" si="0"/>
        <v>0.77335984095427435</v>
      </c>
      <c r="E21" s="147">
        <v>371</v>
      </c>
      <c r="F21" s="147">
        <v>330</v>
      </c>
      <c r="G21" s="149">
        <f t="shared" si="1"/>
        <v>0.88948787061994605</v>
      </c>
      <c r="H21" s="150">
        <f t="shared" si="2"/>
        <v>874</v>
      </c>
      <c r="I21" s="150">
        <f t="shared" si="2"/>
        <v>719</v>
      </c>
      <c r="J21" s="149">
        <f t="shared" si="3"/>
        <v>0.82265446224256289</v>
      </c>
    </row>
    <row r="22" spans="1:11" ht="15.75" x14ac:dyDescent="0.25">
      <c r="A22" s="146" t="s">
        <v>2</v>
      </c>
      <c r="B22" s="147">
        <v>45</v>
      </c>
      <c r="C22" s="147">
        <v>24</v>
      </c>
      <c r="D22" s="148">
        <f t="shared" si="0"/>
        <v>0.53333333333333333</v>
      </c>
      <c r="E22" s="147">
        <v>29</v>
      </c>
      <c r="F22" s="147">
        <v>31</v>
      </c>
      <c r="G22" s="149">
        <f t="shared" si="1"/>
        <v>1.0689655172413792</v>
      </c>
      <c r="H22" s="150">
        <f t="shared" si="2"/>
        <v>74</v>
      </c>
      <c r="I22" s="150">
        <f t="shared" si="2"/>
        <v>55</v>
      </c>
      <c r="J22" s="149">
        <f t="shared" si="3"/>
        <v>0.7432432432432432</v>
      </c>
    </row>
    <row r="23" spans="1:11" ht="15.75" x14ac:dyDescent="0.25">
      <c r="A23" s="146" t="s">
        <v>7</v>
      </c>
      <c r="B23" s="147">
        <v>128</v>
      </c>
      <c r="C23" s="147">
        <v>57</v>
      </c>
      <c r="D23" s="148">
        <f t="shared" si="0"/>
        <v>0.4453125</v>
      </c>
      <c r="E23" s="147">
        <v>100</v>
      </c>
      <c r="F23" s="147">
        <v>97</v>
      </c>
      <c r="G23" s="149">
        <f t="shared" si="1"/>
        <v>0.97</v>
      </c>
      <c r="H23" s="150">
        <f t="shared" si="2"/>
        <v>228</v>
      </c>
      <c r="I23" s="150">
        <f t="shared" si="2"/>
        <v>154</v>
      </c>
      <c r="J23" s="149">
        <f t="shared" si="3"/>
        <v>0.67543859649122806</v>
      </c>
    </row>
    <row r="24" spans="1:11" ht="15.75" x14ac:dyDescent="0.25">
      <c r="A24" s="146" t="s">
        <v>10</v>
      </c>
      <c r="B24" s="147">
        <v>44</v>
      </c>
      <c r="C24" s="147">
        <v>30</v>
      </c>
      <c r="D24" s="148">
        <f t="shared" si="0"/>
        <v>0.68181818181818177</v>
      </c>
      <c r="E24" s="147">
        <v>23</v>
      </c>
      <c r="F24" s="147">
        <v>30</v>
      </c>
      <c r="G24" s="149">
        <f t="shared" si="1"/>
        <v>1.3043478260869565</v>
      </c>
      <c r="H24" s="150">
        <f t="shared" si="2"/>
        <v>67</v>
      </c>
      <c r="I24" s="150">
        <f t="shared" si="2"/>
        <v>60</v>
      </c>
      <c r="J24" s="149">
        <f t="shared" si="3"/>
        <v>0.89552238805970152</v>
      </c>
    </row>
    <row r="25" spans="1:11" ht="15.75" x14ac:dyDescent="0.25">
      <c r="A25" s="146" t="s">
        <v>11</v>
      </c>
      <c r="B25" s="147">
        <v>7</v>
      </c>
      <c r="C25" s="147">
        <v>11</v>
      </c>
      <c r="D25" s="148">
        <f t="shared" si="0"/>
        <v>1.5714285714285714</v>
      </c>
      <c r="E25" s="147">
        <v>3</v>
      </c>
      <c r="F25" s="147">
        <v>4</v>
      </c>
      <c r="G25" s="149">
        <f t="shared" si="1"/>
        <v>1.3333333333333333</v>
      </c>
      <c r="H25" s="150">
        <f t="shared" si="2"/>
        <v>10</v>
      </c>
      <c r="I25" s="150">
        <f t="shared" si="2"/>
        <v>15</v>
      </c>
      <c r="J25" s="149">
        <f t="shared" si="3"/>
        <v>1.5</v>
      </c>
    </row>
    <row r="26" spans="1:11" ht="15.75" x14ac:dyDescent="0.25">
      <c r="A26" s="109"/>
      <c r="B26" s="108"/>
      <c r="C26" s="108"/>
      <c r="D26" s="108"/>
      <c r="E26" s="108"/>
      <c r="F26" s="108"/>
      <c r="G26" s="109"/>
      <c r="H26" s="109"/>
      <c r="I26" s="109"/>
      <c r="J26" s="109"/>
    </row>
    <row r="27" spans="1:11" ht="15.75" x14ac:dyDescent="0.25">
      <c r="A27" s="130" t="s">
        <v>42</v>
      </c>
      <c r="B27" s="131"/>
      <c r="C27" s="131"/>
      <c r="D27" s="131"/>
      <c r="E27" s="131"/>
      <c r="F27" s="131"/>
      <c r="G27" s="132"/>
      <c r="H27" s="132"/>
      <c r="I27" s="132"/>
      <c r="J27" s="132"/>
      <c r="K27" s="133"/>
    </row>
  </sheetData>
  <mergeCells count="14">
    <mergeCell ref="G8:G9"/>
    <mergeCell ref="H8:H9"/>
    <mergeCell ref="I8:I9"/>
    <mergeCell ref="J8:J9"/>
    <mergeCell ref="A1:H1"/>
    <mergeCell ref="A7:A9"/>
    <mergeCell ref="B7:D7"/>
    <mergeCell ref="E7:G7"/>
    <mergeCell ref="H7:J7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10AF-FDB9-41A0-96E3-18523F93C3E8}">
  <dimension ref="A1:F23"/>
  <sheetViews>
    <sheetView showGridLines="0" zoomScale="118" zoomScaleNormal="118" workbookViewId="0">
      <selection activeCell="F28" sqref="F28"/>
    </sheetView>
  </sheetViews>
  <sheetFormatPr baseColWidth="10" defaultRowHeight="15" x14ac:dyDescent="0.25"/>
  <cols>
    <col min="1" max="5" width="22.42578125" customWidth="1"/>
  </cols>
  <sheetData>
    <row r="1" spans="1:6" ht="19.5" customHeight="1" x14ac:dyDescent="0.25">
      <c r="A1" s="139" t="s">
        <v>55</v>
      </c>
      <c r="B1" s="139"/>
      <c r="C1" s="139"/>
      <c r="D1" s="139"/>
      <c r="E1" s="139"/>
    </row>
    <row r="2" spans="1:6" x14ac:dyDescent="0.25">
      <c r="B2" s="105"/>
      <c r="C2" s="105"/>
      <c r="D2" s="105"/>
      <c r="E2" s="105"/>
      <c r="F2" s="105"/>
    </row>
    <row r="3" spans="1:6" x14ac:dyDescent="0.25">
      <c r="A3" s="106" t="s">
        <v>43</v>
      </c>
      <c r="B3" s="105"/>
      <c r="C3" s="105"/>
      <c r="D3" s="105"/>
      <c r="E3" s="107"/>
      <c r="F3" s="105"/>
    </row>
    <row r="5" spans="1:6" ht="15.75" x14ac:dyDescent="0.25">
      <c r="A5" s="1" t="s">
        <v>59</v>
      </c>
      <c r="B5" s="2"/>
      <c r="C5" s="2"/>
      <c r="D5" s="2"/>
      <c r="E5" s="2"/>
    </row>
    <row r="6" spans="1:6" ht="15.75" x14ac:dyDescent="0.25">
      <c r="A6" s="2"/>
      <c r="B6" s="2"/>
      <c r="C6" s="2"/>
      <c r="D6" s="2"/>
      <c r="E6" s="134"/>
    </row>
    <row r="7" spans="1:6" ht="63" x14ac:dyDescent="0.25">
      <c r="A7" s="135" t="s">
        <v>50</v>
      </c>
      <c r="B7" s="136" t="s">
        <v>51</v>
      </c>
      <c r="C7" s="136" t="s">
        <v>52</v>
      </c>
      <c r="D7" s="136" t="s">
        <v>53</v>
      </c>
      <c r="E7" s="136" t="s">
        <v>54</v>
      </c>
    </row>
    <row r="8" spans="1:6" ht="15.75" x14ac:dyDescent="0.25">
      <c r="A8" s="142" t="s">
        <v>5</v>
      </c>
      <c r="B8" s="143">
        <v>724</v>
      </c>
      <c r="C8" s="143">
        <v>226</v>
      </c>
      <c r="D8" s="143">
        <v>19</v>
      </c>
      <c r="E8" s="143">
        <f>+B8+C8+D8</f>
        <v>969</v>
      </c>
    </row>
    <row r="9" spans="1:6" ht="15.75" x14ac:dyDescent="0.25">
      <c r="A9" s="142" t="s">
        <v>3</v>
      </c>
      <c r="B9" s="143">
        <v>691</v>
      </c>
      <c r="C9" s="143">
        <v>212</v>
      </c>
      <c r="D9" s="143">
        <v>25</v>
      </c>
      <c r="E9" s="143">
        <f t="shared" ref="E9:E22" si="0">+B9+C9+D9</f>
        <v>928</v>
      </c>
    </row>
    <row r="10" spans="1:6" ht="15.75" x14ac:dyDescent="0.25">
      <c r="A10" s="142" t="s">
        <v>0</v>
      </c>
      <c r="B10" s="143">
        <v>44</v>
      </c>
      <c r="C10" s="143">
        <v>6</v>
      </c>
      <c r="D10" s="143"/>
      <c r="E10" s="143">
        <f t="shared" si="0"/>
        <v>50</v>
      </c>
    </row>
    <row r="11" spans="1:6" ht="15.75" x14ac:dyDescent="0.25">
      <c r="A11" s="142" t="s">
        <v>27</v>
      </c>
      <c r="B11" s="143">
        <v>13</v>
      </c>
      <c r="C11" s="143">
        <v>5</v>
      </c>
      <c r="D11" s="143">
        <v>1</v>
      </c>
      <c r="E11" s="143">
        <f t="shared" si="0"/>
        <v>19</v>
      </c>
    </row>
    <row r="12" spans="1:6" ht="15.75" x14ac:dyDescent="0.25">
      <c r="A12" s="142" t="s">
        <v>9</v>
      </c>
      <c r="B12" s="143">
        <v>24</v>
      </c>
      <c r="C12" s="143">
        <v>3</v>
      </c>
      <c r="D12" s="143"/>
      <c r="E12" s="143">
        <f t="shared" si="0"/>
        <v>27</v>
      </c>
    </row>
    <row r="13" spans="1:6" ht="15.75" x14ac:dyDescent="0.25">
      <c r="A13" s="142" t="s">
        <v>13</v>
      </c>
      <c r="B13" s="143">
        <v>66</v>
      </c>
      <c r="C13" s="143">
        <v>20</v>
      </c>
      <c r="D13" s="143">
        <v>3</v>
      </c>
      <c r="E13" s="143">
        <f t="shared" si="0"/>
        <v>89</v>
      </c>
    </row>
    <row r="14" spans="1:6" ht="15.75" x14ac:dyDescent="0.25">
      <c r="A14" s="142" t="s">
        <v>4</v>
      </c>
      <c r="B14" s="143">
        <v>103</v>
      </c>
      <c r="C14" s="143">
        <v>17</v>
      </c>
      <c r="D14" s="143">
        <v>3</v>
      </c>
      <c r="E14" s="143">
        <f t="shared" si="0"/>
        <v>123</v>
      </c>
    </row>
    <row r="15" spans="1:6" ht="15.75" x14ac:dyDescent="0.25">
      <c r="A15" s="142" t="s">
        <v>1</v>
      </c>
      <c r="B15" s="143">
        <v>29</v>
      </c>
      <c r="C15" s="143">
        <v>3</v>
      </c>
      <c r="D15" s="143"/>
      <c r="E15" s="143">
        <f t="shared" si="0"/>
        <v>32</v>
      </c>
    </row>
    <row r="16" spans="1:6" ht="15.75" x14ac:dyDescent="0.25">
      <c r="A16" s="142" t="s">
        <v>6</v>
      </c>
      <c r="B16" s="143">
        <v>82</v>
      </c>
      <c r="C16" s="143">
        <v>19</v>
      </c>
      <c r="D16" s="143">
        <v>2</v>
      </c>
      <c r="E16" s="143">
        <f t="shared" si="0"/>
        <v>103</v>
      </c>
    </row>
    <row r="17" spans="1:5" ht="15.75" x14ac:dyDescent="0.25">
      <c r="A17" s="142" t="s">
        <v>12</v>
      </c>
      <c r="B17" s="143">
        <v>84</v>
      </c>
      <c r="C17" s="143">
        <v>23</v>
      </c>
      <c r="D17" s="143">
        <v>4</v>
      </c>
      <c r="E17" s="143">
        <f t="shared" si="0"/>
        <v>111</v>
      </c>
    </row>
    <row r="18" spans="1:5" ht="15.75" x14ac:dyDescent="0.25">
      <c r="A18" s="142" t="s">
        <v>8</v>
      </c>
      <c r="B18" s="143">
        <v>338</v>
      </c>
      <c r="C18" s="143">
        <v>97</v>
      </c>
      <c r="D18" s="143">
        <v>12</v>
      </c>
      <c r="E18" s="143">
        <f t="shared" si="0"/>
        <v>447</v>
      </c>
    </row>
    <row r="19" spans="1:5" ht="15.75" x14ac:dyDescent="0.25">
      <c r="A19" s="142" t="s">
        <v>2</v>
      </c>
      <c r="B19" s="143">
        <v>35</v>
      </c>
      <c r="C19" s="143">
        <v>4</v>
      </c>
      <c r="D19" s="143">
        <v>1</v>
      </c>
      <c r="E19" s="143">
        <f t="shared" si="0"/>
        <v>40</v>
      </c>
    </row>
    <row r="20" spans="1:5" ht="15.75" x14ac:dyDescent="0.25">
      <c r="A20" s="142" t="s">
        <v>7</v>
      </c>
      <c r="B20" s="143">
        <v>63</v>
      </c>
      <c r="C20" s="143">
        <v>29</v>
      </c>
      <c r="D20" s="143">
        <v>4</v>
      </c>
      <c r="E20" s="143">
        <f t="shared" si="0"/>
        <v>96</v>
      </c>
    </row>
    <row r="21" spans="1:5" ht="15.75" x14ac:dyDescent="0.25">
      <c r="A21" s="142" t="s">
        <v>10</v>
      </c>
      <c r="B21" s="143">
        <v>49</v>
      </c>
      <c r="C21" s="143">
        <v>8</v>
      </c>
      <c r="D21" s="143">
        <v>1</v>
      </c>
      <c r="E21" s="143">
        <f t="shared" si="0"/>
        <v>58</v>
      </c>
    </row>
    <row r="22" spans="1:5" ht="15.75" x14ac:dyDescent="0.25">
      <c r="A22" s="142" t="s">
        <v>11</v>
      </c>
      <c r="B22" s="143">
        <v>15</v>
      </c>
      <c r="C22" s="143">
        <v>1</v>
      </c>
      <c r="D22" s="143"/>
      <c r="E22" s="143">
        <f t="shared" si="0"/>
        <v>16</v>
      </c>
    </row>
    <row r="23" spans="1:5" ht="15.75" x14ac:dyDescent="0.25">
      <c r="A23" s="137" t="s">
        <v>54</v>
      </c>
      <c r="B23" s="138">
        <f>SUM(B8:B22)</f>
        <v>2360</v>
      </c>
      <c r="C23" s="138">
        <f t="shared" ref="C23:E23" si="1">SUM(C8:C22)</f>
        <v>673</v>
      </c>
      <c r="D23" s="138">
        <f t="shared" si="1"/>
        <v>75</v>
      </c>
      <c r="E23" s="138">
        <f t="shared" si="1"/>
        <v>3108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642E-DDA1-40EF-8667-0D2A33E1097E}">
  <dimension ref="A1:E23"/>
  <sheetViews>
    <sheetView showGridLines="0" workbookViewId="0">
      <selection activeCell="C32" sqref="C32"/>
    </sheetView>
  </sheetViews>
  <sheetFormatPr baseColWidth="10" defaultRowHeight="15.75" x14ac:dyDescent="0.25"/>
  <cols>
    <col min="1" max="4" width="33.42578125" style="109" customWidth="1"/>
    <col min="5" max="16384" width="11.42578125" style="109"/>
  </cols>
  <sheetData>
    <row r="1" spans="1:5" x14ac:dyDescent="0.25">
      <c r="A1" s="141" t="s">
        <v>55</v>
      </c>
      <c r="B1" s="141"/>
      <c r="C1" s="141"/>
      <c r="D1" s="141"/>
    </row>
    <row r="2" spans="1:5" x14ac:dyDescent="0.25">
      <c r="B2" s="108"/>
      <c r="C2" s="108"/>
      <c r="D2" s="108"/>
      <c r="E2" s="108"/>
    </row>
    <row r="3" spans="1:5" x14ac:dyDescent="0.25">
      <c r="A3" s="1" t="s">
        <v>43</v>
      </c>
      <c r="B3" s="108"/>
      <c r="C3" s="108"/>
      <c r="D3" s="108"/>
      <c r="E3" s="144"/>
    </row>
    <row r="5" spans="1:5" x14ac:dyDescent="0.25">
      <c r="A5" s="1" t="s">
        <v>58</v>
      </c>
      <c r="B5" s="2"/>
      <c r="C5" s="2"/>
      <c r="D5" s="2"/>
      <c r="E5" s="2"/>
    </row>
    <row r="6" spans="1:5" x14ac:dyDescent="0.25">
      <c r="A6" s="2"/>
      <c r="B6" s="2"/>
      <c r="C6" s="2"/>
      <c r="D6" s="2"/>
    </row>
    <row r="7" spans="1:5" x14ac:dyDescent="0.25">
      <c r="A7" s="136" t="s">
        <v>50</v>
      </c>
      <c r="B7" s="136" t="s">
        <v>56</v>
      </c>
      <c r="C7" s="136" t="s">
        <v>57</v>
      </c>
      <c r="D7" s="140" t="s">
        <v>54</v>
      </c>
    </row>
    <row r="8" spans="1:5" x14ac:dyDescent="0.25">
      <c r="A8" s="145" t="s">
        <v>5</v>
      </c>
      <c r="B8" s="143">
        <v>1531</v>
      </c>
      <c r="C8" s="143">
        <v>1604</v>
      </c>
      <c r="D8" s="143">
        <f>+B8+C8</f>
        <v>3135</v>
      </c>
    </row>
    <row r="9" spans="1:5" x14ac:dyDescent="0.25">
      <c r="A9" s="145" t="s">
        <v>3</v>
      </c>
      <c r="B9" s="143">
        <v>1386</v>
      </c>
      <c r="C9" s="143">
        <v>1442</v>
      </c>
      <c r="D9" s="143">
        <f t="shared" ref="D9:D22" si="0">+B9+C9</f>
        <v>2828</v>
      </c>
    </row>
    <row r="10" spans="1:5" x14ac:dyDescent="0.25">
      <c r="A10" s="145" t="s">
        <v>0</v>
      </c>
      <c r="B10" s="143">
        <v>51</v>
      </c>
      <c r="C10" s="143">
        <v>109</v>
      </c>
      <c r="D10" s="143">
        <f t="shared" si="0"/>
        <v>160</v>
      </c>
    </row>
    <row r="11" spans="1:5" x14ac:dyDescent="0.25">
      <c r="A11" s="145" t="s">
        <v>27</v>
      </c>
      <c r="B11" s="143">
        <v>15</v>
      </c>
      <c r="C11" s="143">
        <v>12</v>
      </c>
      <c r="D11" s="143">
        <f t="shared" si="0"/>
        <v>27</v>
      </c>
    </row>
    <row r="12" spans="1:5" x14ac:dyDescent="0.25">
      <c r="A12" s="145" t="s">
        <v>9</v>
      </c>
      <c r="B12" s="143">
        <v>23</v>
      </c>
      <c r="C12" s="143">
        <v>12</v>
      </c>
      <c r="D12" s="143">
        <f t="shared" si="0"/>
        <v>35</v>
      </c>
    </row>
    <row r="13" spans="1:5" x14ac:dyDescent="0.25">
      <c r="A13" s="145" t="s">
        <v>13</v>
      </c>
      <c r="B13" s="143">
        <v>170</v>
      </c>
      <c r="C13" s="143">
        <v>125</v>
      </c>
      <c r="D13" s="143">
        <f t="shared" si="0"/>
        <v>295</v>
      </c>
    </row>
    <row r="14" spans="1:5" x14ac:dyDescent="0.25">
      <c r="A14" s="145" t="s">
        <v>4</v>
      </c>
      <c r="B14" s="143">
        <v>133</v>
      </c>
      <c r="C14" s="143">
        <v>95</v>
      </c>
      <c r="D14" s="143">
        <f t="shared" si="0"/>
        <v>228</v>
      </c>
    </row>
    <row r="15" spans="1:5" x14ac:dyDescent="0.25">
      <c r="A15" s="145" t="s">
        <v>1</v>
      </c>
      <c r="B15" s="143">
        <v>30</v>
      </c>
      <c r="C15" s="143">
        <v>36</v>
      </c>
      <c r="D15" s="143">
        <f t="shared" si="0"/>
        <v>66</v>
      </c>
    </row>
    <row r="16" spans="1:5" x14ac:dyDescent="0.25">
      <c r="A16" s="145" t="s">
        <v>6</v>
      </c>
      <c r="B16" s="143">
        <v>130</v>
      </c>
      <c r="C16" s="143">
        <v>70</v>
      </c>
      <c r="D16" s="143">
        <f t="shared" si="0"/>
        <v>200</v>
      </c>
    </row>
    <row r="17" spans="1:4" x14ac:dyDescent="0.25">
      <c r="A17" s="145" t="s">
        <v>12</v>
      </c>
      <c r="B17" s="143">
        <v>211</v>
      </c>
      <c r="C17" s="143">
        <v>106</v>
      </c>
      <c r="D17" s="143">
        <f t="shared" si="0"/>
        <v>317</v>
      </c>
    </row>
    <row r="18" spans="1:4" x14ac:dyDescent="0.25">
      <c r="A18" s="145" t="s">
        <v>8</v>
      </c>
      <c r="B18" s="143">
        <v>560</v>
      </c>
      <c r="C18" s="143">
        <v>676</v>
      </c>
      <c r="D18" s="143">
        <f t="shared" si="0"/>
        <v>1236</v>
      </c>
    </row>
    <row r="19" spans="1:4" x14ac:dyDescent="0.25">
      <c r="A19" s="145" t="s">
        <v>2</v>
      </c>
      <c r="B19" s="143">
        <v>64</v>
      </c>
      <c r="C19" s="143">
        <v>56</v>
      </c>
      <c r="D19" s="143">
        <f t="shared" si="0"/>
        <v>120</v>
      </c>
    </row>
    <row r="20" spans="1:4" x14ac:dyDescent="0.25">
      <c r="A20" s="145" t="s">
        <v>7</v>
      </c>
      <c r="B20" s="143">
        <v>188</v>
      </c>
      <c r="C20" s="143">
        <v>182</v>
      </c>
      <c r="D20" s="143">
        <f t="shared" si="0"/>
        <v>370</v>
      </c>
    </row>
    <row r="21" spans="1:4" x14ac:dyDescent="0.25">
      <c r="A21" s="145" t="s">
        <v>10</v>
      </c>
      <c r="B21" s="143">
        <v>66</v>
      </c>
      <c r="C21" s="143">
        <v>149</v>
      </c>
      <c r="D21" s="143">
        <f t="shared" si="0"/>
        <v>215</v>
      </c>
    </row>
    <row r="22" spans="1:4" x14ac:dyDescent="0.25">
      <c r="A22" s="145" t="s">
        <v>11</v>
      </c>
      <c r="B22" s="143">
        <v>5</v>
      </c>
      <c r="C22" s="143">
        <v>2</v>
      </c>
      <c r="D22" s="143">
        <f t="shared" si="0"/>
        <v>7</v>
      </c>
    </row>
    <row r="23" spans="1:4" x14ac:dyDescent="0.25">
      <c r="A23" s="137" t="s">
        <v>54</v>
      </c>
      <c r="B23" s="138">
        <f>SUM(B8:B22)</f>
        <v>4563</v>
      </c>
      <c r="C23" s="138">
        <f t="shared" ref="C23:D23" si="1">SUM(C8:C22)</f>
        <v>4676</v>
      </c>
      <c r="D23" s="138">
        <f t="shared" si="1"/>
        <v>9239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CE11-9053-406D-BE48-88EDBAC6C8AD}">
  <dimension ref="A3:C19"/>
  <sheetViews>
    <sheetView workbookViewId="0">
      <selection activeCell="A2" sqref="A2:C20"/>
    </sheetView>
  </sheetViews>
  <sheetFormatPr baseColWidth="10" defaultRowHeight="15" x14ac:dyDescent="0.25"/>
  <cols>
    <col min="1" max="1" width="23.85546875" customWidth="1"/>
  </cols>
  <sheetData>
    <row r="3" spans="1:3" ht="15" customHeight="1" x14ac:dyDescent="0.25">
      <c r="A3" s="44" t="s">
        <v>36</v>
      </c>
      <c r="B3" s="43">
        <v>2024</v>
      </c>
      <c r="C3" s="43">
        <v>2025</v>
      </c>
    </row>
    <row r="4" spans="1:3" ht="15.75" x14ac:dyDescent="0.25">
      <c r="A4" s="37" t="s">
        <v>5</v>
      </c>
      <c r="B4" s="38">
        <v>0.77028465128750867</v>
      </c>
      <c r="C4" s="38">
        <v>0.73041963707064161</v>
      </c>
    </row>
    <row r="5" spans="1:3" ht="15.75" x14ac:dyDescent="0.25">
      <c r="A5" s="39" t="s">
        <v>3</v>
      </c>
      <c r="B5" s="40">
        <v>0.72365272537764791</v>
      </c>
      <c r="C5" s="40">
        <v>0.6861944536292931</v>
      </c>
    </row>
    <row r="6" spans="1:3" ht="15.75" x14ac:dyDescent="0.25">
      <c r="A6" s="39" t="s">
        <v>0</v>
      </c>
      <c r="B6" s="40">
        <v>0.86885007278020376</v>
      </c>
      <c r="C6" s="40">
        <v>0.76674658017204911</v>
      </c>
    </row>
    <row r="7" spans="1:3" ht="15.75" x14ac:dyDescent="0.25">
      <c r="A7" s="39" t="s">
        <v>27</v>
      </c>
      <c r="B7" s="40">
        <v>0.77309985096870337</v>
      </c>
      <c r="C7" s="40">
        <v>0.67117624953025179</v>
      </c>
    </row>
    <row r="8" spans="1:3" ht="15.75" x14ac:dyDescent="0.25">
      <c r="A8" s="39" t="s">
        <v>9</v>
      </c>
      <c r="B8" s="40">
        <v>0.92094417384788307</v>
      </c>
      <c r="C8" s="40">
        <v>0.75301412332070272</v>
      </c>
    </row>
    <row r="9" spans="1:3" ht="15.75" x14ac:dyDescent="0.25">
      <c r="A9" s="39" t="s">
        <v>13</v>
      </c>
      <c r="B9" s="40">
        <v>0.85406668350593584</v>
      </c>
      <c r="C9" s="40">
        <v>0.76067828215138977</v>
      </c>
    </row>
    <row r="10" spans="1:3" ht="15.75" x14ac:dyDescent="0.25">
      <c r="A10" s="39" t="s">
        <v>4</v>
      </c>
      <c r="B10" s="40">
        <v>0.84478215576934856</v>
      </c>
      <c r="C10" s="40">
        <v>0.73820166018459399</v>
      </c>
    </row>
    <row r="11" spans="1:3" ht="15.75" x14ac:dyDescent="0.25">
      <c r="A11" s="39" t="s">
        <v>1</v>
      </c>
      <c r="B11" s="40">
        <v>0.91887620719929763</v>
      </c>
      <c r="C11" s="40">
        <v>0.89871541501976282</v>
      </c>
    </row>
    <row r="12" spans="1:3" ht="15.75" x14ac:dyDescent="0.25">
      <c r="A12" s="39" t="s">
        <v>6</v>
      </c>
      <c r="B12" s="40">
        <v>0.79212367216512647</v>
      </c>
      <c r="C12" s="40">
        <v>0.72026610417004711</v>
      </c>
    </row>
    <row r="13" spans="1:3" ht="15.75" x14ac:dyDescent="0.25">
      <c r="A13" s="39" t="s">
        <v>12</v>
      </c>
      <c r="B13" s="40">
        <v>0.80573311367380562</v>
      </c>
      <c r="C13" s="40">
        <v>0.75990765679107353</v>
      </c>
    </row>
    <row r="14" spans="1:3" ht="15.75" x14ac:dyDescent="0.25">
      <c r="A14" s="39" t="s">
        <v>8</v>
      </c>
      <c r="B14" s="40">
        <v>0.7809546761227687</v>
      </c>
      <c r="C14" s="40">
        <v>0.69609768170942987</v>
      </c>
    </row>
    <row r="15" spans="1:3" ht="15.75" x14ac:dyDescent="0.25">
      <c r="A15" s="39" t="s">
        <v>2</v>
      </c>
      <c r="B15" s="40">
        <v>0.78977489507821441</v>
      </c>
      <c r="C15" s="40">
        <v>0.73292608430054984</v>
      </c>
    </row>
    <row r="16" spans="1:3" ht="15.75" x14ac:dyDescent="0.25">
      <c r="A16" s="39" t="s">
        <v>7</v>
      </c>
      <c r="B16" s="40">
        <v>0.784690899442823</v>
      </c>
      <c r="C16" s="40">
        <v>0.7138382869926494</v>
      </c>
    </row>
    <row r="17" spans="1:3" ht="15.75" x14ac:dyDescent="0.25">
      <c r="A17" s="39" t="s">
        <v>10</v>
      </c>
      <c r="B17" s="40">
        <v>0.76851851851851849</v>
      </c>
      <c r="C17" s="40">
        <v>0.71965360340525464</v>
      </c>
    </row>
    <row r="18" spans="1:3" ht="15.75" x14ac:dyDescent="0.25">
      <c r="A18" s="39" t="s">
        <v>11</v>
      </c>
      <c r="B18" s="40">
        <v>0.89159519725557457</v>
      </c>
      <c r="C18" s="40">
        <v>0.75202069188490139</v>
      </c>
    </row>
    <row r="19" spans="1:3" ht="15.75" x14ac:dyDescent="0.25">
      <c r="A19" s="41" t="s">
        <v>26</v>
      </c>
      <c r="B19" s="42">
        <v>0.77086590150674861</v>
      </c>
      <c r="C19" s="42">
        <v>0.71602798595222106</v>
      </c>
    </row>
  </sheetData>
  <conditionalFormatting sqref="B3:C1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{90074BF2-038D-4DA7-A742-A25DEAF7BE8A}</x14:id>
        </ext>
      </extLst>
    </cfRule>
  </conditionalFormatting>
  <conditionalFormatting sqref="B3:C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{55A861A3-7822-4A56-B5F2-A20B45DA9066}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074BF2-038D-4DA7-A742-A25DEAF7BE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B3:C19</xm:sqref>
        </x14:conditionalFormatting>
        <x14:conditionalFormatting xmlns:xm="http://schemas.microsoft.com/office/excel/2006/main">
          <x14:cfRule type="dataBar" id="{55A861A3-7822-4A56-B5F2-A20B45DA90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B3:C3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Influenza</vt:lpstr>
      <vt:lpstr>VRS</vt:lpstr>
      <vt:lpstr>EMBARAZADAS </vt:lpstr>
      <vt:lpstr>NEUMO 23</vt:lpstr>
      <vt:lpstr>cuadro compativo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Oro</cp:lastModifiedBy>
  <dcterms:created xsi:type="dcterms:W3CDTF">2024-03-11T12:52:21Z</dcterms:created>
  <dcterms:modified xsi:type="dcterms:W3CDTF">2025-07-25T16:27:25Z</dcterms:modified>
</cp:coreProperties>
</file>