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5\"/>
    </mc:Choice>
  </mc:AlternateContent>
  <xr:revisionPtr revIDLastSave="0" documentId="13_ncr:1_{C663C69C-D711-4BFB-BAF8-DCC6F5834E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MGES 15.1" sheetId="10" r:id="rId1"/>
    <sheet name="Datos" sheetId="19" state="hidden" r:id="rId2"/>
  </sheets>
  <externalReferences>
    <externalReference r:id="rId3"/>
  </externalReferences>
  <calcPr calcId="181029"/>
  <pivotCaches>
    <pivotCache cacheId="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0" i="10" l="1"/>
  <c r="L30" i="10"/>
  <c r="K30" i="10"/>
  <c r="J30" i="10"/>
  <c r="I30" i="10"/>
  <c r="H30" i="10"/>
  <c r="G30" i="10"/>
  <c r="F30" i="10"/>
  <c r="E30" i="10"/>
  <c r="D30" i="10"/>
  <c r="C30" i="10"/>
  <c r="M29" i="10"/>
  <c r="L29" i="10"/>
  <c r="K29" i="10"/>
  <c r="J29" i="10"/>
  <c r="I29" i="10"/>
  <c r="H29" i="10"/>
  <c r="G29" i="10"/>
  <c r="F29" i="10"/>
  <c r="E29" i="10"/>
  <c r="D29" i="10"/>
  <c r="C29" i="10"/>
  <c r="M28" i="10"/>
  <c r="L28" i="10"/>
  <c r="K28" i="10"/>
  <c r="J28" i="10"/>
  <c r="I28" i="10"/>
  <c r="H28" i="10"/>
  <c r="G28" i="10"/>
  <c r="F28" i="10"/>
  <c r="E28" i="10"/>
  <c r="D28" i="10"/>
  <c r="C28" i="10"/>
  <c r="M27" i="10"/>
  <c r="L27" i="10"/>
  <c r="K27" i="10"/>
  <c r="J27" i="10"/>
  <c r="I27" i="10"/>
  <c r="H27" i="10"/>
  <c r="G27" i="10"/>
  <c r="F27" i="10"/>
  <c r="E27" i="10"/>
  <c r="D27" i="10"/>
  <c r="C27" i="10"/>
  <c r="M26" i="10"/>
  <c r="L26" i="10"/>
  <c r="K26" i="10"/>
  <c r="J26" i="10"/>
  <c r="I26" i="10"/>
  <c r="H26" i="10"/>
  <c r="G26" i="10"/>
  <c r="F26" i="10"/>
  <c r="E26" i="10"/>
  <c r="D26" i="10"/>
  <c r="C26" i="10"/>
  <c r="M24" i="10"/>
  <c r="L24" i="10"/>
  <c r="K24" i="10"/>
  <c r="J24" i="10"/>
  <c r="I24" i="10"/>
  <c r="H24" i="10"/>
  <c r="G24" i="10"/>
  <c r="F24" i="10"/>
  <c r="E24" i="10"/>
  <c r="D24" i="10"/>
  <c r="C24" i="10"/>
  <c r="M23" i="10"/>
  <c r="L23" i="10"/>
  <c r="K23" i="10"/>
  <c r="J23" i="10"/>
  <c r="I23" i="10"/>
  <c r="H23" i="10"/>
  <c r="G23" i="10"/>
  <c r="F23" i="10"/>
  <c r="E23" i="10"/>
  <c r="D23" i="10"/>
  <c r="C23" i="10"/>
  <c r="M22" i="10"/>
  <c r="L22" i="10"/>
  <c r="K22" i="10"/>
  <c r="J22" i="10"/>
  <c r="I22" i="10"/>
  <c r="H22" i="10"/>
  <c r="G22" i="10"/>
  <c r="F22" i="10"/>
  <c r="E22" i="10"/>
  <c r="D22" i="10"/>
  <c r="C22" i="10"/>
  <c r="M21" i="10"/>
  <c r="L21" i="10"/>
  <c r="K21" i="10"/>
  <c r="J21" i="10"/>
  <c r="I21" i="10"/>
  <c r="H21" i="10"/>
  <c r="G21" i="10"/>
  <c r="F21" i="10"/>
  <c r="E21" i="10"/>
  <c r="D21" i="10"/>
  <c r="C21" i="10"/>
  <c r="M20" i="10"/>
  <c r="L20" i="10"/>
  <c r="K20" i="10"/>
  <c r="J20" i="10"/>
  <c r="I20" i="10"/>
  <c r="H20" i="10"/>
  <c r="G20" i="10"/>
  <c r="F20" i="10"/>
  <c r="E20" i="10"/>
  <c r="D20" i="10"/>
  <c r="C20" i="10"/>
  <c r="M19" i="10"/>
  <c r="L19" i="10"/>
  <c r="K19" i="10"/>
  <c r="J19" i="10"/>
  <c r="I19" i="10"/>
  <c r="H19" i="10"/>
  <c r="G19" i="10"/>
  <c r="F19" i="10"/>
  <c r="E19" i="10"/>
  <c r="D19" i="10"/>
  <c r="C19" i="10"/>
  <c r="M18" i="10"/>
  <c r="L18" i="10"/>
  <c r="K18" i="10"/>
  <c r="J18" i="10"/>
  <c r="I18" i="10"/>
  <c r="H18" i="10"/>
  <c r="G18" i="10"/>
  <c r="F18" i="10"/>
  <c r="E18" i="10"/>
  <c r="D18" i="10"/>
  <c r="C18" i="10"/>
  <c r="M17" i="10"/>
  <c r="L17" i="10"/>
  <c r="K17" i="10"/>
  <c r="J17" i="10"/>
  <c r="I17" i="10"/>
  <c r="H17" i="10"/>
  <c r="G17" i="10"/>
  <c r="F17" i="10"/>
  <c r="E17" i="10"/>
  <c r="D17" i="10"/>
  <c r="C17" i="10"/>
  <c r="M16" i="10"/>
  <c r="L16" i="10"/>
  <c r="K16" i="10"/>
  <c r="J16" i="10"/>
  <c r="I16" i="10"/>
  <c r="H16" i="10"/>
  <c r="G16" i="10"/>
  <c r="F16" i="10"/>
  <c r="E16" i="10"/>
  <c r="D16" i="10"/>
  <c r="C16" i="10"/>
  <c r="M15" i="10"/>
  <c r="L15" i="10"/>
  <c r="K15" i="10"/>
  <c r="J15" i="10"/>
  <c r="I15" i="10"/>
  <c r="H15" i="10"/>
  <c r="G15" i="10"/>
  <c r="F15" i="10"/>
  <c r="E15" i="10"/>
  <c r="D15" i="10"/>
  <c r="C15" i="10"/>
  <c r="M14" i="10"/>
  <c r="L14" i="10"/>
  <c r="K14" i="10"/>
  <c r="J14" i="10"/>
  <c r="I14" i="10"/>
  <c r="H14" i="10"/>
  <c r="G14" i="10"/>
  <c r="F14" i="10"/>
  <c r="E14" i="10"/>
  <c r="D14" i="10"/>
  <c r="C14" i="10"/>
  <c r="M13" i="10"/>
  <c r="L13" i="10"/>
  <c r="K13" i="10"/>
  <c r="J13" i="10"/>
  <c r="I13" i="10"/>
  <c r="H13" i="10"/>
  <c r="G13" i="10"/>
  <c r="F13" i="10"/>
  <c r="E13" i="10"/>
  <c r="D13" i="10"/>
  <c r="C13" i="10"/>
  <c r="M12" i="10"/>
  <c r="L12" i="10"/>
  <c r="K12" i="10"/>
  <c r="J12" i="10"/>
  <c r="I12" i="10"/>
  <c r="H12" i="10"/>
  <c r="G12" i="10"/>
  <c r="F12" i="10"/>
  <c r="E12" i="10"/>
  <c r="D12" i="10"/>
  <c r="C12" i="10"/>
  <c r="M11" i="10"/>
  <c r="L11" i="10"/>
  <c r="K11" i="10"/>
  <c r="J11" i="10"/>
  <c r="I11" i="10"/>
  <c r="H11" i="10"/>
  <c r="G11" i="10"/>
  <c r="F11" i="10"/>
  <c r="E11" i="10"/>
  <c r="D11" i="10"/>
  <c r="C11" i="10"/>
  <c r="B3" i="19"/>
  <c r="B4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75" i="19"/>
  <c r="B76" i="19"/>
  <c r="B77" i="19"/>
  <c r="B78" i="19"/>
  <c r="B79" i="19"/>
  <c r="B80" i="19"/>
  <c r="B81" i="19"/>
  <c r="B82" i="19"/>
  <c r="B83" i="19"/>
  <c r="B84" i="19"/>
  <c r="B85" i="19"/>
  <c r="B86" i="19"/>
  <c r="B87" i="19"/>
  <c r="B88" i="19"/>
  <c r="B89" i="19"/>
  <c r="B90" i="19"/>
  <c r="B91" i="19"/>
  <c r="B92" i="19"/>
  <c r="B93" i="19"/>
  <c r="B94" i="19"/>
  <c r="B95" i="19"/>
  <c r="B96" i="19"/>
  <c r="B97" i="19"/>
  <c r="B98" i="19"/>
  <c r="B99" i="19"/>
  <c r="B100" i="19"/>
  <c r="B101" i="19"/>
  <c r="B102" i="19"/>
  <c r="B103" i="19"/>
  <c r="B104" i="19"/>
  <c r="B105" i="19"/>
  <c r="B106" i="19"/>
  <c r="B107" i="19"/>
  <c r="B108" i="19"/>
  <c r="B109" i="19"/>
  <c r="B110" i="19"/>
  <c r="B111" i="19"/>
  <c r="B112" i="19"/>
  <c r="B113" i="19"/>
  <c r="B114" i="19"/>
  <c r="B115" i="19"/>
  <c r="B116" i="19"/>
  <c r="B117" i="19"/>
  <c r="B118" i="19"/>
  <c r="B119" i="19"/>
  <c r="B120" i="19"/>
  <c r="B121" i="19"/>
  <c r="B122" i="19"/>
  <c r="B123" i="19"/>
  <c r="B124" i="19"/>
  <c r="B125" i="19"/>
  <c r="B126" i="19"/>
  <c r="B127" i="19"/>
  <c r="B128" i="19"/>
  <c r="B129" i="19"/>
  <c r="B130" i="19"/>
  <c r="B131" i="19"/>
  <c r="B132" i="19"/>
  <c r="B133" i="19"/>
  <c r="B134" i="19"/>
  <c r="B135" i="19"/>
  <c r="B136" i="19"/>
  <c r="B137" i="19"/>
  <c r="B138" i="19"/>
  <c r="B139" i="19"/>
  <c r="B140" i="19"/>
  <c r="B141" i="19"/>
  <c r="B142" i="19"/>
  <c r="B143" i="19"/>
  <c r="B144" i="19"/>
  <c r="B145" i="19"/>
  <c r="B146" i="19"/>
  <c r="B147" i="19"/>
  <c r="B148" i="19"/>
  <c r="B149" i="19"/>
  <c r="B150" i="19"/>
  <c r="B151" i="19"/>
  <c r="B152" i="19"/>
  <c r="B153" i="19"/>
  <c r="B154" i="19"/>
  <c r="B155" i="19"/>
  <c r="B156" i="19"/>
  <c r="B157" i="19"/>
  <c r="B158" i="19"/>
  <c r="B159" i="19"/>
  <c r="B160" i="19"/>
  <c r="B161" i="19"/>
  <c r="B162" i="19"/>
  <c r="B163" i="19"/>
  <c r="B164" i="19"/>
  <c r="B165" i="19"/>
  <c r="B166" i="19"/>
  <c r="B167" i="19"/>
  <c r="B168" i="19"/>
  <c r="B169" i="19"/>
  <c r="B170" i="19"/>
  <c r="B171" i="19"/>
  <c r="B172" i="19"/>
  <c r="B173" i="19"/>
  <c r="B174" i="19"/>
  <c r="B175" i="19"/>
  <c r="B176" i="19"/>
  <c r="B177" i="19"/>
  <c r="B178" i="19"/>
  <c r="B179" i="19"/>
  <c r="B180" i="19"/>
  <c r="B181" i="19"/>
  <c r="B182" i="19"/>
  <c r="B183" i="19"/>
  <c r="B184" i="19"/>
  <c r="B185" i="19"/>
  <c r="B186" i="19"/>
  <c r="B187" i="19"/>
  <c r="B188" i="19"/>
  <c r="B189" i="19"/>
  <c r="B190" i="19"/>
  <c r="B191" i="19"/>
  <c r="B192" i="19"/>
  <c r="B193" i="19"/>
  <c r="B194" i="19"/>
  <c r="B195" i="19"/>
  <c r="B196" i="19"/>
  <c r="B197" i="19"/>
  <c r="B198" i="19"/>
  <c r="B199" i="19"/>
  <c r="B200" i="19"/>
  <c r="B201" i="19"/>
  <c r="B202" i="19"/>
  <c r="B203" i="19"/>
  <c r="B204" i="19"/>
  <c r="B205" i="19"/>
  <c r="B206" i="19"/>
  <c r="B207" i="19"/>
  <c r="B208" i="19"/>
  <c r="B209" i="19"/>
  <c r="B210" i="19"/>
  <c r="B211" i="19"/>
  <c r="B212" i="19"/>
  <c r="B213" i="19"/>
  <c r="B214" i="19"/>
  <c r="B215" i="19"/>
  <c r="B216" i="19"/>
  <c r="B217" i="19"/>
  <c r="B218" i="19"/>
  <c r="B219" i="19"/>
  <c r="B220" i="19"/>
  <c r="B221" i="19"/>
  <c r="B222" i="19"/>
  <c r="B223" i="19"/>
  <c r="B224" i="19"/>
  <c r="B225" i="19"/>
  <c r="B226" i="19"/>
  <c r="B227" i="19"/>
  <c r="B228" i="19"/>
  <c r="B229" i="19"/>
  <c r="B230" i="19"/>
  <c r="B231" i="19"/>
  <c r="B232" i="19"/>
  <c r="B233" i="19"/>
  <c r="B234" i="19"/>
  <c r="B235" i="19"/>
  <c r="B236" i="19"/>
  <c r="B237" i="19"/>
  <c r="B238" i="19"/>
  <c r="B239" i="19"/>
  <c r="B240" i="19"/>
  <c r="B241" i="19"/>
  <c r="B242" i="19"/>
  <c r="B243" i="19"/>
  <c r="B244" i="19"/>
  <c r="B245" i="19"/>
  <c r="B246" i="19"/>
  <c r="B247" i="19"/>
  <c r="B248" i="19"/>
  <c r="B249" i="19"/>
  <c r="B250" i="19"/>
  <c r="B251" i="19"/>
  <c r="B252" i="19"/>
  <c r="B253" i="19"/>
  <c r="B254" i="19"/>
  <c r="B255" i="19"/>
  <c r="B256" i="19"/>
  <c r="B257" i="19"/>
  <c r="B258" i="19"/>
  <c r="B259" i="19"/>
  <c r="B260" i="19"/>
  <c r="B261" i="19"/>
  <c r="B262" i="19"/>
  <c r="B263" i="19"/>
  <c r="B264" i="19"/>
  <c r="B265" i="19"/>
  <c r="B266" i="19"/>
  <c r="B267" i="19"/>
  <c r="B268" i="19"/>
  <c r="B269" i="19"/>
  <c r="B270" i="19"/>
  <c r="B271" i="19"/>
  <c r="B272" i="19"/>
  <c r="B273" i="19"/>
  <c r="B274" i="19"/>
  <c r="B275" i="19"/>
  <c r="B276" i="19"/>
  <c r="B277" i="19"/>
  <c r="B278" i="19"/>
  <c r="B279" i="19"/>
  <c r="B280" i="19"/>
  <c r="B281" i="19"/>
  <c r="B282" i="19"/>
  <c r="B283" i="19"/>
  <c r="B284" i="19"/>
  <c r="B285" i="19"/>
  <c r="B286" i="19"/>
  <c r="B287" i="19"/>
  <c r="B288" i="19"/>
  <c r="B289" i="19"/>
  <c r="B290" i="19"/>
  <c r="B291" i="19"/>
  <c r="B292" i="19"/>
  <c r="B293" i="19"/>
  <c r="B294" i="19"/>
  <c r="B295" i="19"/>
  <c r="B296" i="19"/>
  <c r="B297" i="19"/>
  <c r="B298" i="19"/>
  <c r="B299" i="19"/>
  <c r="B300" i="19"/>
  <c r="B301" i="19"/>
  <c r="B302" i="19"/>
  <c r="B303" i="19"/>
  <c r="B304" i="19"/>
  <c r="B305" i="19"/>
  <c r="B306" i="19"/>
  <c r="B307" i="19"/>
  <c r="B308" i="19"/>
  <c r="B309" i="19"/>
  <c r="B310" i="19"/>
  <c r="B311" i="19"/>
  <c r="B312" i="19"/>
  <c r="B313" i="19"/>
  <c r="B314" i="19"/>
  <c r="B315" i="19"/>
  <c r="B316" i="19"/>
  <c r="B317" i="19"/>
  <c r="B318" i="19"/>
  <c r="B319" i="19"/>
  <c r="B320" i="19"/>
  <c r="B321" i="19"/>
  <c r="B322" i="19"/>
  <c r="B323" i="19"/>
  <c r="B324" i="19"/>
  <c r="B325" i="19"/>
  <c r="B326" i="19"/>
  <c r="B327" i="19"/>
  <c r="B328" i="19"/>
  <c r="B329" i="19"/>
  <c r="B330" i="19"/>
  <c r="B331" i="19"/>
  <c r="B332" i="19"/>
  <c r="B333" i="19"/>
  <c r="B334" i="19"/>
  <c r="B335" i="19"/>
  <c r="B336" i="19"/>
  <c r="B337" i="19"/>
  <c r="B338" i="19"/>
  <c r="B339" i="19"/>
  <c r="B340" i="19"/>
  <c r="B341" i="19"/>
  <c r="B342" i="19"/>
  <c r="B343" i="19"/>
  <c r="B344" i="19"/>
  <c r="B345" i="19"/>
  <c r="B346" i="19"/>
  <c r="B347" i="19"/>
  <c r="B348" i="19"/>
  <c r="B349" i="19"/>
  <c r="B350" i="19"/>
  <c r="B351" i="19"/>
  <c r="B352" i="19"/>
  <c r="B353" i="19"/>
  <c r="B354" i="19"/>
  <c r="B355" i="19"/>
  <c r="B356" i="19"/>
  <c r="B357" i="19"/>
  <c r="B358" i="19"/>
  <c r="B359" i="19"/>
  <c r="B360" i="19"/>
  <c r="B361" i="19"/>
  <c r="B362" i="19"/>
  <c r="B363" i="19"/>
  <c r="B364" i="19"/>
  <c r="B365" i="19"/>
  <c r="B366" i="19"/>
  <c r="B367" i="19"/>
  <c r="B368" i="19"/>
  <c r="B369" i="19"/>
  <c r="B370" i="19"/>
  <c r="B371" i="19"/>
  <c r="B372" i="19"/>
  <c r="B373" i="19"/>
  <c r="B374" i="19"/>
  <c r="B375" i="19"/>
  <c r="B376" i="19"/>
  <c r="B377" i="19"/>
  <c r="B378" i="19"/>
  <c r="B379" i="19"/>
  <c r="B380" i="19"/>
  <c r="B381" i="19"/>
  <c r="B382" i="19"/>
  <c r="B383" i="19"/>
  <c r="B384" i="19"/>
  <c r="B385" i="19"/>
  <c r="B386" i="19"/>
  <c r="B387" i="19"/>
  <c r="B388" i="19"/>
  <c r="B389" i="19"/>
  <c r="B390" i="19"/>
  <c r="B391" i="19"/>
  <c r="B392" i="19"/>
  <c r="B393" i="19"/>
  <c r="B394" i="19"/>
  <c r="B395" i="19"/>
  <c r="B396" i="19"/>
  <c r="B397" i="19"/>
  <c r="B398" i="19"/>
  <c r="B399" i="19"/>
  <c r="B400" i="19"/>
  <c r="B401" i="19"/>
  <c r="B402" i="19"/>
  <c r="B403" i="19"/>
  <c r="B404" i="19"/>
  <c r="B405" i="19"/>
  <c r="B406" i="19"/>
  <c r="B407" i="19"/>
  <c r="B408" i="19"/>
  <c r="B409" i="19"/>
  <c r="B410" i="19"/>
  <c r="B411" i="19"/>
  <c r="B412" i="19"/>
  <c r="B413" i="19"/>
  <c r="B414" i="19"/>
  <c r="B415" i="19"/>
  <c r="B416" i="19"/>
  <c r="B417" i="19"/>
  <c r="B418" i="19"/>
  <c r="B419" i="19"/>
  <c r="B420" i="19"/>
  <c r="B2" i="19"/>
  <c r="O30" i="10" l="1"/>
  <c r="O29" i="10"/>
  <c r="O28" i="10"/>
  <c r="O27" i="10"/>
  <c r="O26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</calcChain>
</file>

<file path=xl/sharedStrings.xml><?xml version="1.0" encoding="utf-8"?>
<sst xmlns="http://schemas.openxmlformats.org/spreadsheetml/2006/main" count="484" uniqueCount="119">
  <si>
    <t>MINISTERIO DE SALUD</t>
  </si>
  <si>
    <t>SERVICIO DE SALUD COQUIMBO</t>
  </si>
  <si>
    <t>DEPARTAMENTO  DE GESTIÓN, PLANIFICACIÓN Y CONTROL</t>
  </si>
  <si>
    <t xml:space="preserve">SUBDEPTO. DE ESTADÍSTICAS Y GESTIÓN DE LA INFORMACIÓN </t>
  </si>
  <si>
    <t>HOSPITAL</t>
  </si>
  <si>
    <t>04101-LA SERENA</t>
  </si>
  <si>
    <t>04104-LA HIGUERA</t>
  </si>
  <si>
    <t>04102-COQUIMBO</t>
  </si>
  <si>
    <t>04106-VICUÑA</t>
  </si>
  <si>
    <t>04105-PAIHUANO</t>
  </si>
  <si>
    <t>04301-OVALLE</t>
  </si>
  <si>
    <t>04305-RIO HURTADO</t>
  </si>
  <si>
    <t>04303-MONTE PATRIA</t>
  </si>
  <si>
    <t>04304-PUNITAQUI</t>
  </si>
  <si>
    <t>04302-COMBARBALÁ</t>
  </si>
  <si>
    <t>04201-ILLAPEL</t>
  </si>
  <si>
    <t>04204-SALAMANCA</t>
  </si>
  <si>
    <t>04203-LOS VILOS</t>
  </si>
  <si>
    <t>04202-CANELA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</si>
  <si>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</si>
  <si>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</si>
  <si>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</si>
  <si>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</si>
  <si>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</si>
  <si>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>COMUNA</t>
  </si>
  <si>
    <t>AÑO 2022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</si>
  <si>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</si>
  <si>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</si>
  <si>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</si>
  <si>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</si>
  <si>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</si>
  <si>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</si>
  <si>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</si>
  <si>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</si>
  <si>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</si>
  <si>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</si>
  <si>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</si>
  <si>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</si>
  <si>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</si>
  <si>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Número de test visual/rápido VIH realizados en establecimientos de atención primaria del Servicio de Salud en el periodo</t>
  </si>
  <si>
    <t>NUMERADOR</t>
  </si>
  <si>
    <t>INDICADOR 15.1: Porcentaje de cumplimiento de test visual/rápido programados por establecimientos de atención primaria en el periodo.</t>
  </si>
  <si>
    <t>Idestablecimiento</t>
  </si>
  <si>
    <t>Mes</t>
  </si>
  <si>
    <t>105107</t>
  </si>
  <si>
    <t>105108</t>
  </si>
  <si>
    <t>105300</t>
  </si>
  <si>
    <t>105301</t>
  </si>
  <si>
    <t>105302</t>
  </si>
  <si>
    <t>105303</t>
  </si>
  <si>
    <t>105304</t>
  </si>
  <si>
    <t>105305</t>
  </si>
  <si>
    <t>105309</t>
  </si>
  <si>
    <t>105311</t>
  </si>
  <si>
    <t>105312</t>
  </si>
  <si>
    <t>105313</t>
  </si>
  <si>
    <t>105315</t>
  </si>
  <si>
    <t>105317</t>
  </si>
  <si>
    <t>105319</t>
  </si>
  <si>
    <t>105322</t>
  </si>
  <si>
    <t>105323</t>
  </si>
  <si>
    <t>105324</t>
  </si>
  <si>
    <t>105325</t>
  </si>
  <si>
    <t>105400</t>
  </si>
  <si>
    <t>105401</t>
  </si>
  <si>
    <t>105402</t>
  </si>
  <si>
    <t>105431</t>
  </si>
  <si>
    <t>105435</t>
  </si>
  <si>
    <t>105436</t>
  </si>
  <si>
    <t>105444</t>
  </si>
  <si>
    <t>105447</t>
  </si>
  <si>
    <t>105448</t>
  </si>
  <si>
    <t>105459</t>
  </si>
  <si>
    <t>105460</t>
  </si>
  <si>
    <t>105462</t>
  </si>
  <si>
    <t>105471</t>
  </si>
  <si>
    <t>105472</t>
  </si>
  <si>
    <t>105478</t>
  </si>
  <si>
    <t>105479</t>
  </si>
  <si>
    <t>105480</t>
  </si>
  <si>
    <t>105481</t>
  </si>
  <si>
    <t>105490</t>
  </si>
  <si>
    <t>105499</t>
  </si>
  <si>
    <t>105511</t>
  </si>
  <si>
    <t>105700</t>
  </si>
  <si>
    <t>105701</t>
  </si>
  <si>
    <t>105722</t>
  </si>
  <si>
    <t>200258</t>
  </si>
  <si>
    <t>200273</t>
  </si>
  <si>
    <t>200366</t>
  </si>
  <si>
    <t>200367</t>
  </si>
  <si>
    <t>200402</t>
  </si>
  <si>
    <t>200494</t>
  </si>
  <si>
    <t>200499</t>
  </si>
  <si>
    <t>200538</t>
  </si>
  <si>
    <t>200569</t>
  </si>
  <si>
    <t>200607</t>
  </si>
  <si>
    <t>Etiquetas de fila</t>
  </si>
  <si>
    <t>Total general</t>
  </si>
  <si>
    <t>Etiquetas de columna</t>
  </si>
  <si>
    <t>Suma de Total</t>
  </si>
  <si>
    <t>105106</t>
  </si>
  <si>
    <t>105433</t>
  </si>
  <si>
    <t>105489</t>
  </si>
  <si>
    <t>105509</t>
  </si>
  <si>
    <t>105306</t>
  </si>
  <si>
    <t>105307</t>
  </si>
  <si>
    <t>105415</t>
  </si>
  <si>
    <t>105425</t>
  </si>
  <si>
    <t>105427</t>
  </si>
  <si>
    <t>105430</t>
  </si>
  <si>
    <t>105432</t>
  </si>
  <si>
    <t>105464</t>
  </si>
  <si>
    <t>105475</t>
  </si>
  <si>
    <t>105326</t>
  </si>
  <si>
    <t>Comuna / Hospital</t>
  </si>
  <si>
    <t>105308</t>
  </si>
  <si>
    <t>105510</t>
  </si>
  <si>
    <t>105702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</si>
</sst>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indexed="9"/>
      <name val="Tahoma"/>
      <family val="2"/>
    </font>
    <font>
      <sz val="8"/>
      <name val="Calibri"/>
      <family val="2"/>
      <scheme val="minor"/>
    </font>
    <font>
      <b/>
      <sz val="12"/>
      <color indexed="9"/>
      <name val="Verdana"/>
      <family val="2"/>
    </font>
    <font>
      <b/>
      <sz val="14"/>
      <color indexed="9"/>
      <name val="Verdana"/>
      <family val="2"/>
    </font>
    <font>
      <b/>
      <sz val="10"/>
      <color theme="1"/>
      <name val="Verdana"/>
      <family val="2"/>
    </font>
    <font>
      <sz val="11"/>
      <color indexed="8"/>
      <name val="Calibri"/>
      <charset val="238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indexed="22"/>
        <bgColor indexed="0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0" fontId="1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/>
    <xf numFmtId="0" fontId="4" fillId="0" borderId="3" xfId="0" applyNumberFormat="1" applyFont="1" applyBorder="1" applyAlignment="1"/>
    <xf numFmtId="0" fontId="4" fillId="0" borderId="3" xfId="0" applyNumberFormat="1" applyFont="1" applyFill="1" applyBorder="1" applyAlignment="1"/>
    <xf numFmtId="0" fontId="4" fillId="0" borderId="1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wrapText="1"/>
    </xf>
    <xf numFmtId="0" fontId="10" fillId="0" borderId="15" xfId="1" applyFont="1" applyFill="1" applyBorder="1" applyAlignment="1">
      <alignment horizontal="right" wrapText="1"/>
    </xf>
  </cellXfs>
  <cellStyles count="2">
    <cellStyle name="Normal" xfId="0" builtinId="0"/>
    <cellStyle name="Normal_Datos_" xfId="1" xr:uid="{94440AE3-2FB2-4410-A650-D1AB1DEAE256}"/>
  </cellStyles>
  <dxfs count="13"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  <dxf>
      <font>
        <b/>
        <i val="0"/>
        <color rgb="FFFF0000"/>
      </font>
      <numFmt numFmtId="14" formatCode="0.00%"/>
    </dxf>
  </dxfs>
  <tableStyles count="0" defaultTableStyle="TableStyleMedium2" defaultPivotStyle="PivotStyleLight16"/>
  <colors>
    <mruColors>
      <color rgb="FF33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2/Establecimientos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</row>
        <row r="140">
          <cell r="A140" t="str">
            <v>105705</v>
          </cell>
          <cell r="B140" t="str">
            <v>Centro Comunitario de Salud Familiar El Alba</v>
          </cell>
          <cell r="C140" t="str">
            <v>105705-CECOF EL ALBA</v>
          </cell>
          <cell r="D140" t="str">
            <v>04102-COQUIMBO</v>
          </cell>
          <cell r="E140" t="str">
            <v>04102-COQUIMBO</v>
          </cell>
        </row>
        <row r="141">
          <cell r="A141" t="str">
            <v>105722</v>
          </cell>
          <cell r="B141" t="str">
            <v>Centro Comunitario de Salud Familiar San José de la Dehesa</v>
          </cell>
          <cell r="C141" t="str">
            <v>105722-CECOF SAN JOSE DE LA DEHESA</v>
          </cell>
          <cell r="D141" t="str">
            <v>04301-OVALLE</v>
          </cell>
          <cell r="E141" t="str">
            <v>04301-OVALLE</v>
          </cell>
        </row>
        <row r="142">
          <cell r="A142" t="str">
            <v>105723</v>
          </cell>
          <cell r="B142" t="str">
            <v>Centro Comunitario de Salud Familiar Limarí</v>
          </cell>
          <cell r="C142" t="str">
            <v>105723-CECOF LIMARI</v>
          </cell>
          <cell r="D142" t="str">
            <v>04301-OVALLE</v>
          </cell>
          <cell r="E142" t="str">
            <v>04301-OVALLE</v>
          </cell>
        </row>
        <row r="143">
          <cell r="A143" t="str">
            <v>200258</v>
          </cell>
          <cell r="B143" t="str">
            <v>Centro Comunitario de Salud Familiar Los Copihues</v>
          </cell>
          <cell r="C143" t="str">
            <v>200258-CECOF LOS COPIHUES</v>
          </cell>
          <cell r="D143" t="str">
            <v>04301-OVALLE</v>
          </cell>
          <cell r="E143" t="str">
            <v>04301-OVALLE</v>
          </cell>
        </row>
        <row r="144">
          <cell r="A144" t="str">
            <v>200273</v>
          </cell>
          <cell r="B144" t="str">
            <v>Centro Comunitario de Salud Familiar Punta Mira</v>
          </cell>
          <cell r="C144" t="str">
            <v>200273-CECOF PUNTA MIRA</v>
          </cell>
          <cell r="D144" t="str">
            <v>04102-COQUIMBO</v>
          </cell>
          <cell r="E144" t="str">
            <v>04102-COQUIMBO</v>
          </cell>
        </row>
        <row r="145">
          <cell r="A145" t="str">
            <v>200366</v>
          </cell>
          <cell r="B145" t="str">
            <v>Centro de Salud Familiar Urbano II</v>
          </cell>
          <cell r="C145" t="str">
            <v>200366-CESFAM URBANO II</v>
          </cell>
          <cell r="D145" t="str">
            <v>04201-ILLAPEL</v>
          </cell>
          <cell r="E145" t="str">
            <v>04201-ILLAPEL</v>
          </cell>
        </row>
        <row r="146">
          <cell r="A146" t="str">
            <v>200367</v>
          </cell>
          <cell r="B146" t="str">
            <v>Centro Comunitario de Salud Familiar Colonia Limarí</v>
          </cell>
          <cell r="C146" t="str">
            <v>200367-CECOF COLONIA LIMARÍ</v>
          </cell>
          <cell r="D146" t="str">
            <v>04301-OVALLE</v>
          </cell>
          <cell r="E146" t="str">
            <v>04301-OVALLE</v>
          </cell>
        </row>
        <row r="147">
          <cell r="A147" t="str">
            <v>200402</v>
          </cell>
          <cell r="B147" t="str">
            <v>Centro Comunitario de Salud Familiar Arcos de Pinamar</v>
          </cell>
          <cell r="C147" t="str">
            <v>200402-CECOF ARCOS DE PINAMAR</v>
          </cell>
          <cell r="D147" t="str">
            <v>04101-LA SERENA</v>
          </cell>
          <cell r="E147" t="str">
            <v>04101-LA SERENA</v>
          </cell>
        </row>
        <row r="148">
          <cell r="A148" t="str">
            <v>200494</v>
          </cell>
          <cell r="B148" t="str">
            <v>Centro de Salud Familiar El Sauce</v>
          </cell>
          <cell r="C148" t="str">
            <v>200494-CESFAM EL SAUCE</v>
          </cell>
          <cell r="D148" t="str">
            <v>04102-COQUIMBO</v>
          </cell>
          <cell r="E148" t="str">
            <v>04102-COQUIMBO</v>
          </cell>
        </row>
        <row r="149">
          <cell r="A149" t="str">
            <v>200499</v>
          </cell>
          <cell r="B149" t="str">
            <v>Centro de Salud Familiar Pan de Azúcar</v>
          </cell>
          <cell r="C149" t="str">
            <v>200499-CESFAM PAN DE AZÚCAR</v>
          </cell>
          <cell r="D149" t="str">
            <v>04102-COQUIMBO</v>
          </cell>
          <cell r="E149" t="str">
            <v>04102-COQUIMBO</v>
          </cell>
        </row>
        <row r="150">
          <cell r="A150" t="str">
            <v>200538</v>
          </cell>
          <cell r="B150" t="str">
            <v>Centro de Salud Familiar San Isidro Calingasta</v>
          </cell>
          <cell r="C150" t="str">
            <v>200538-CESFAM SAN ISIDRO CALINGASTA</v>
          </cell>
          <cell r="D150" t="str">
            <v>04106-VICUÑA</v>
          </cell>
          <cell r="E150" t="str">
            <v>04106-VICUÑA</v>
          </cell>
        </row>
        <row r="151">
          <cell r="A151" t="str">
            <v>200569</v>
          </cell>
          <cell r="B151" t="str">
            <v>Centro de Salud Familiar Fray Jorge</v>
          </cell>
          <cell r="C151" t="str">
            <v>200569-CESFAM FRAY JORGE</v>
          </cell>
          <cell r="D151" t="str">
            <v>04301-OVALLE</v>
          </cell>
          <cell r="E151" t="str">
            <v>04301-OVALLE</v>
          </cell>
        </row>
        <row r="152">
          <cell r="A152" t="str">
            <v>200607</v>
          </cell>
          <cell r="B152" t="str">
            <v>Centro de Salud Familiar Lila Cortés</v>
          </cell>
          <cell r="C152" t="str">
            <v>200607-CESFAM LILA CORTES</v>
          </cell>
          <cell r="D152" t="str">
            <v>04102-COQUIMBO</v>
          </cell>
          <cell r="E152" t="str">
            <v>04102-COQUIMBO</v>
          </cell>
        </row>
        <row r="153">
          <cell r="A153" t="str">
            <v>105826</v>
          </cell>
          <cell r="B153" t="str">
            <v>SAPU Emilio Schaffhauser</v>
          </cell>
          <cell r="C153" t="str">
            <v>105826-SAPU EMILIO SCHAFFHAUSER</v>
          </cell>
          <cell r="D153" t="str">
            <v>04101-LA SERENA</v>
          </cell>
          <cell r="E153" t="str">
            <v>04101-LA SERENA</v>
          </cell>
        </row>
        <row r="154">
          <cell r="A154" t="str">
            <v>105802</v>
          </cell>
          <cell r="B154" t="str">
            <v>SAPU Pedro Aguirre Cerda</v>
          </cell>
          <cell r="C154" t="str">
            <v>105802-SAPU PEDRO AGUIRRE CERDA</v>
          </cell>
          <cell r="D154" t="str">
            <v>04101-LA SERENA</v>
          </cell>
          <cell r="E154" t="str">
            <v>04101-LA SERENA</v>
          </cell>
        </row>
        <row r="155">
          <cell r="A155" t="str">
            <v>105825</v>
          </cell>
          <cell r="B155" t="str">
            <v>SAPU Cardenal Caro</v>
          </cell>
          <cell r="C155" t="str">
            <v>105825-SAPU CARDENAL CARO</v>
          </cell>
          <cell r="D155" t="str">
            <v>04101-LA SERENA</v>
          </cell>
          <cell r="E155" t="str">
            <v>04101-LA SERENA</v>
          </cell>
        </row>
        <row r="156">
          <cell r="A156" t="str">
            <v>200105</v>
          </cell>
          <cell r="B156" t="str">
            <v>SAPU Juan Pablo II</v>
          </cell>
          <cell r="C156" t="str">
            <v>200105-SAPU JUAN PABLO II</v>
          </cell>
          <cell r="D156" t="str">
            <v>04101-LA SERENA</v>
          </cell>
          <cell r="E156" t="str">
            <v>04101-LA SERENA</v>
          </cell>
        </row>
        <row r="157">
          <cell r="A157" t="str">
            <v>105801</v>
          </cell>
          <cell r="B157" t="str">
            <v>SAPU Las Compañías</v>
          </cell>
          <cell r="C157" t="str">
            <v>105801-SAPU LAS COMPAÑÍAS</v>
          </cell>
          <cell r="D157" t="str">
            <v>04101-LA SERENA</v>
          </cell>
          <cell r="E157" t="str">
            <v>04101-LA SERENA</v>
          </cell>
        </row>
        <row r="158">
          <cell r="A158" t="str">
            <v>105804</v>
          </cell>
          <cell r="B158" t="str">
            <v>SAPU Santa Cecilia</v>
          </cell>
          <cell r="C158" t="str">
            <v>105804-SAPU SANTA CECILIA</v>
          </cell>
          <cell r="D158" t="str">
            <v>04102-COQUIMBO</v>
          </cell>
          <cell r="E158" t="str">
            <v>04102-COQUIMBO</v>
          </cell>
        </row>
        <row r="159">
          <cell r="A159" t="str">
            <v>200848</v>
          </cell>
          <cell r="B159" t="str">
            <v>SAPU Lila Cortés</v>
          </cell>
          <cell r="C159" t="str">
            <v>200848-SAPU LILA CORTÉS</v>
          </cell>
          <cell r="D159" t="str">
            <v>04102-COQUIMBO</v>
          </cell>
          <cell r="E159" t="str">
            <v>04102-COQUIMBO</v>
          </cell>
        </row>
        <row r="160">
          <cell r="A160" t="str">
            <v>105803</v>
          </cell>
          <cell r="B160" t="str">
            <v>SAPU San Juan</v>
          </cell>
          <cell r="C160" t="str">
            <v>105803-SAPU SAN JUAN</v>
          </cell>
          <cell r="D160" t="str">
            <v>04102-COQUIMBO</v>
          </cell>
          <cell r="E160" t="str">
            <v>04102-COQUIMBO</v>
          </cell>
        </row>
        <row r="161">
          <cell r="A161" t="str">
            <v>105823</v>
          </cell>
          <cell r="B161" t="str">
            <v>SAPU Sergio Aguilar</v>
          </cell>
          <cell r="C161" t="str">
            <v>105823-SAPU DR. SERGIO AGUILAR</v>
          </cell>
          <cell r="D161" t="str">
            <v>04102-COQUIMBO</v>
          </cell>
          <cell r="E161" t="str">
            <v>04102-COQUIMBO</v>
          </cell>
        </row>
        <row r="162">
          <cell r="A162" t="str">
            <v>105809</v>
          </cell>
          <cell r="B162" t="str">
            <v>SAPU Canela</v>
          </cell>
          <cell r="C162" t="str">
            <v>105809-SAPU CANELA</v>
          </cell>
          <cell r="D162" t="str">
            <v>04202-CANELA</v>
          </cell>
          <cell r="E162" t="str">
            <v>04202-CANELA</v>
          </cell>
        </row>
        <row r="163">
          <cell r="A163" t="str">
            <v>200721</v>
          </cell>
          <cell r="B163" t="str">
            <v>SAPU Fray Jorge</v>
          </cell>
          <cell r="C163" t="str">
            <v>200721-SAPU FRAY JORGE</v>
          </cell>
          <cell r="D163" t="str">
            <v>04301-OVALLE</v>
          </cell>
          <cell r="E163" t="str">
            <v>04301-OVALLE</v>
          </cell>
        </row>
        <row r="164">
          <cell r="A164" t="str">
            <v>105817</v>
          </cell>
          <cell r="B164" t="str">
            <v>SAPU Jorge Jordán Domic</v>
          </cell>
          <cell r="C164" t="str">
            <v>105817-SAPU JORGE JORDÁN DOMIC</v>
          </cell>
          <cell r="D164" t="str">
            <v>04301-OVALLE</v>
          </cell>
          <cell r="E164" t="str">
            <v>04301-OVALLE</v>
          </cell>
        </row>
        <row r="165">
          <cell r="A165" t="str">
            <v>105822</v>
          </cell>
          <cell r="B165" t="str">
            <v>SAR Marcos Macuada</v>
          </cell>
          <cell r="C165" t="str">
            <v>105822-SAR MARCOS MACUADA</v>
          </cell>
          <cell r="D165" t="str">
            <v>04301-OVALLE</v>
          </cell>
          <cell r="E165" t="str">
            <v>04301-OVALLE</v>
          </cell>
        </row>
        <row r="166">
          <cell r="A166" t="str">
            <v>105819</v>
          </cell>
          <cell r="B166" t="str">
            <v>SAR Raúl Silva Henríquez</v>
          </cell>
          <cell r="C166" t="str">
            <v>105819-SAR CARDENAL R.S.H</v>
          </cell>
          <cell r="D166" t="str">
            <v>04101-LA SERENA</v>
          </cell>
          <cell r="E166" t="str">
            <v>04101-LA SERENA</v>
          </cell>
        </row>
        <row r="167">
          <cell r="A167" t="str">
            <v>105805</v>
          </cell>
          <cell r="B167" t="str">
            <v>SAR Tierras Blancas</v>
          </cell>
          <cell r="C167" t="str">
            <v>105805-SAR TIERRAS BLANCAS</v>
          </cell>
          <cell r="D167" t="str">
            <v>04102-COQUIMBO</v>
          </cell>
          <cell r="E167" t="str">
            <v>04102-COQUIMBO</v>
          </cell>
        </row>
        <row r="168">
          <cell r="A168" t="str">
            <v>200720</v>
          </cell>
          <cell r="B168" t="str">
            <v>SAR Monte Patria</v>
          </cell>
          <cell r="C168" t="str">
            <v>200720-SAR MONTE PATRIA</v>
          </cell>
          <cell r="D168" t="str">
            <v>04303-MONTE PATRIA</v>
          </cell>
          <cell r="E168" t="str">
            <v>04303-MONTE PATRIA</v>
          </cell>
        </row>
        <row r="169">
          <cell r="A169" t="str">
            <v>200741</v>
          </cell>
          <cell r="B169" t="str">
            <v>SUR Cerrillos de Tamaya</v>
          </cell>
          <cell r="C169" t="str">
            <v>200741-SUR C. DE TAMAYA</v>
          </cell>
          <cell r="D169" t="str">
            <v>04301-OVALLE</v>
          </cell>
          <cell r="E169" t="str">
            <v>04301-OVALLE</v>
          </cell>
        </row>
        <row r="170">
          <cell r="A170" t="str">
            <v>200740</v>
          </cell>
          <cell r="B170" t="str">
            <v>SUR La Higuera</v>
          </cell>
          <cell r="C170" t="str">
            <v>200740-SUR LA HIGUERA</v>
          </cell>
          <cell r="D170" t="str">
            <v>04104-LA HIGUERA</v>
          </cell>
          <cell r="E170" t="str">
            <v>04104-LA HIGUERA</v>
          </cell>
        </row>
        <row r="171">
          <cell r="A171" t="str">
            <v>200737</v>
          </cell>
          <cell r="B171" t="str">
            <v>SUR Paihuano</v>
          </cell>
          <cell r="C171" t="str">
            <v>200737-SUR PAIHUANO</v>
          </cell>
          <cell r="D171" t="str">
            <v>04105-PAIHUANO</v>
          </cell>
          <cell r="E171" t="str">
            <v>04105-PAIHUANO</v>
          </cell>
        </row>
        <row r="172">
          <cell r="A172" t="str">
            <v>200739</v>
          </cell>
          <cell r="B172" t="str">
            <v>SUR Pichasca</v>
          </cell>
          <cell r="C172" t="str">
            <v>200739-SUR PICHASCA</v>
          </cell>
          <cell r="D172" t="str">
            <v>04305-RIO HURTADO</v>
          </cell>
          <cell r="E172" t="str">
            <v>04305-RIO HURTADO</v>
          </cell>
        </row>
        <row r="173">
          <cell r="A173" t="str">
            <v>200738</v>
          </cell>
          <cell r="B173" t="str">
            <v>SUR Punitaqui</v>
          </cell>
          <cell r="C173" t="str">
            <v>200738-SUR PUNITAQUI</v>
          </cell>
          <cell r="D173" t="str">
            <v>04304-PUNITAQUI</v>
          </cell>
          <cell r="E173" t="str">
            <v>04304-PUNITAQUI</v>
          </cell>
        </row>
        <row r="174">
          <cell r="A174" t="str">
            <v>200742</v>
          </cell>
          <cell r="B174" t="str">
            <v>SUR Sotaquí</v>
          </cell>
          <cell r="C174" t="str">
            <v>200742-SUR SOTAQUÍ</v>
          </cell>
          <cell r="D174" t="str">
            <v>04301-OVALLE</v>
          </cell>
          <cell r="E174" t="str">
            <v>04301-OVALLE</v>
          </cell>
        </row>
        <row r="175">
          <cell r="A175" t="str">
            <v>200928</v>
          </cell>
          <cell r="B175" t="str">
            <v>SAPU El Sauce</v>
          </cell>
          <cell r="C175" t="str">
            <v>200928-SAPU EL SAUCE</v>
          </cell>
          <cell r="D175" t="str">
            <v>04102-COQUIMBO</v>
          </cell>
          <cell r="E175" t="str">
            <v>04102-COQUIMBO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65560046296" createdVersion="6" refreshedVersion="6" minRefreshableVersion="3" recordCount="419" xr:uid="{81B656E1-F0D8-4B85-AFCF-358513DC932A}">
  <cacheSource type="worksheet">
    <worksheetSource ref="A1:D420" sheet="Datos"/>
  </cacheSource>
  <cacheFields count="4">
    <cacheField name="Idestablecimiento" numFmtId="0">
      <sharedItems/>
    </cacheField>
    <cacheField name="Comuna / Hospital" numFmtId="0">
      <sharedItems count="14"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202-CANELA"/>
        <s v="04301-OVALLE"/>
        <s v="04201-ILLAPEL"/>
        <s v="04302-COMBARBALÁ"/>
        <s v="04106-VICUÑA"/>
        <s v="04203-LOS VILOS"/>
      </sharedItems>
    </cacheField>
    <cacheField name="Mes" numFmtId="0">
      <sharedItems containsSemiMixedTypes="0" containsString="0" containsNumber="1" containsInteger="1" minValue="1" maxValue="12" count="12">
        <n v="7"/>
        <n v="8"/>
        <n v="9"/>
        <n v="10"/>
        <n v="11"/>
        <n v="12"/>
        <n v="1"/>
        <n v="2"/>
        <n v="3"/>
        <n v="4"/>
        <n v="5"/>
        <n v="6"/>
      </sharedItems>
    </cacheField>
    <cacheField name="Total" numFmtId="0">
      <sharedItems containsSemiMixedTypes="0" containsString="0" containsNumber="1" containsInteger="1" minValue="1" maxValue="1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9">
  <r>
    <s v="105106"/>
    <x v="0"/>
    <x v="0"/>
    <n v="33"/>
  </r>
  <r>
    <s v="105106"/>
    <x v="0"/>
    <x v="1"/>
    <n v="9"/>
  </r>
  <r>
    <s v="105106"/>
    <x v="0"/>
    <x v="2"/>
    <n v="23"/>
  </r>
  <r>
    <s v="105106"/>
    <x v="0"/>
    <x v="3"/>
    <n v="9"/>
  </r>
  <r>
    <s v="105106"/>
    <x v="0"/>
    <x v="4"/>
    <n v="20"/>
  </r>
  <r>
    <s v="105106"/>
    <x v="0"/>
    <x v="5"/>
    <n v="31"/>
  </r>
  <r>
    <s v="105107"/>
    <x v="1"/>
    <x v="6"/>
    <n v="8"/>
  </r>
  <r>
    <s v="105107"/>
    <x v="1"/>
    <x v="7"/>
    <n v="20"/>
  </r>
  <r>
    <s v="105107"/>
    <x v="1"/>
    <x v="8"/>
    <n v="11"/>
  </r>
  <r>
    <s v="105107"/>
    <x v="1"/>
    <x v="9"/>
    <n v="17"/>
  </r>
  <r>
    <s v="105107"/>
    <x v="1"/>
    <x v="10"/>
    <n v="35"/>
  </r>
  <r>
    <s v="105107"/>
    <x v="1"/>
    <x v="11"/>
    <n v="29"/>
  </r>
  <r>
    <s v="105107"/>
    <x v="1"/>
    <x v="0"/>
    <n v="17"/>
  </r>
  <r>
    <s v="105107"/>
    <x v="1"/>
    <x v="1"/>
    <n v="36"/>
  </r>
  <r>
    <s v="105107"/>
    <x v="1"/>
    <x v="2"/>
    <n v="19"/>
  </r>
  <r>
    <s v="105107"/>
    <x v="1"/>
    <x v="3"/>
    <n v="27"/>
  </r>
  <r>
    <s v="105107"/>
    <x v="1"/>
    <x v="4"/>
    <n v="19"/>
  </r>
  <r>
    <s v="105107"/>
    <x v="1"/>
    <x v="5"/>
    <n v="20"/>
  </r>
  <r>
    <s v="105108"/>
    <x v="2"/>
    <x v="6"/>
    <n v="7"/>
  </r>
  <r>
    <s v="105108"/>
    <x v="2"/>
    <x v="7"/>
    <n v="6"/>
  </r>
  <r>
    <s v="105108"/>
    <x v="2"/>
    <x v="8"/>
    <n v="1"/>
  </r>
  <r>
    <s v="105108"/>
    <x v="2"/>
    <x v="9"/>
    <n v="10"/>
  </r>
  <r>
    <s v="105108"/>
    <x v="2"/>
    <x v="10"/>
    <n v="6"/>
  </r>
  <r>
    <s v="105108"/>
    <x v="2"/>
    <x v="11"/>
    <n v="4"/>
  </r>
  <r>
    <s v="105108"/>
    <x v="2"/>
    <x v="0"/>
    <n v="4"/>
  </r>
  <r>
    <s v="105108"/>
    <x v="2"/>
    <x v="1"/>
    <n v="4"/>
  </r>
  <r>
    <s v="105108"/>
    <x v="2"/>
    <x v="2"/>
    <n v="4"/>
  </r>
  <r>
    <s v="105108"/>
    <x v="2"/>
    <x v="3"/>
    <n v="4"/>
  </r>
  <r>
    <s v="105108"/>
    <x v="2"/>
    <x v="4"/>
    <n v="2"/>
  </r>
  <r>
    <s v="105108"/>
    <x v="2"/>
    <x v="5"/>
    <n v="6"/>
  </r>
  <r>
    <s v="105300"/>
    <x v="3"/>
    <x v="7"/>
    <n v="24"/>
  </r>
  <r>
    <s v="105300"/>
    <x v="3"/>
    <x v="8"/>
    <n v="27"/>
  </r>
  <r>
    <s v="105300"/>
    <x v="3"/>
    <x v="9"/>
    <n v="11"/>
  </r>
  <r>
    <s v="105300"/>
    <x v="3"/>
    <x v="10"/>
    <n v="25"/>
  </r>
  <r>
    <s v="105300"/>
    <x v="3"/>
    <x v="11"/>
    <n v="8"/>
  </r>
  <r>
    <s v="105300"/>
    <x v="3"/>
    <x v="0"/>
    <n v="20"/>
  </r>
  <r>
    <s v="105300"/>
    <x v="3"/>
    <x v="1"/>
    <n v="21"/>
  </r>
  <r>
    <s v="105300"/>
    <x v="3"/>
    <x v="2"/>
    <n v="15"/>
  </r>
  <r>
    <s v="105300"/>
    <x v="3"/>
    <x v="3"/>
    <n v="84"/>
  </r>
  <r>
    <s v="105300"/>
    <x v="3"/>
    <x v="4"/>
    <n v="11"/>
  </r>
  <r>
    <s v="105300"/>
    <x v="3"/>
    <x v="5"/>
    <n v="9"/>
  </r>
  <r>
    <s v="105301"/>
    <x v="3"/>
    <x v="6"/>
    <n v="14"/>
  </r>
  <r>
    <s v="105301"/>
    <x v="3"/>
    <x v="7"/>
    <n v="7"/>
  </r>
  <r>
    <s v="105301"/>
    <x v="3"/>
    <x v="8"/>
    <n v="10"/>
  </r>
  <r>
    <s v="105301"/>
    <x v="3"/>
    <x v="9"/>
    <n v="13"/>
  </r>
  <r>
    <s v="105301"/>
    <x v="3"/>
    <x v="10"/>
    <n v="9"/>
  </r>
  <r>
    <s v="105301"/>
    <x v="3"/>
    <x v="11"/>
    <n v="13"/>
  </r>
  <r>
    <s v="105301"/>
    <x v="3"/>
    <x v="0"/>
    <n v="9"/>
  </r>
  <r>
    <s v="105301"/>
    <x v="3"/>
    <x v="1"/>
    <n v="2"/>
  </r>
  <r>
    <s v="105301"/>
    <x v="3"/>
    <x v="2"/>
    <n v="6"/>
  </r>
  <r>
    <s v="105301"/>
    <x v="3"/>
    <x v="3"/>
    <n v="35"/>
  </r>
  <r>
    <s v="105301"/>
    <x v="3"/>
    <x v="4"/>
    <n v="12"/>
  </r>
  <r>
    <s v="105301"/>
    <x v="3"/>
    <x v="5"/>
    <n v="34"/>
  </r>
  <r>
    <s v="105302"/>
    <x v="3"/>
    <x v="6"/>
    <n v="20"/>
  </r>
  <r>
    <s v="105302"/>
    <x v="3"/>
    <x v="7"/>
    <n v="23"/>
  </r>
  <r>
    <s v="105302"/>
    <x v="3"/>
    <x v="8"/>
    <n v="20"/>
  </r>
  <r>
    <s v="105302"/>
    <x v="3"/>
    <x v="9"/>
    <n v="32"/>
  </r>
  <r>
    <s v="105302"/>
    <x v="3"/>
    <x v="10"/>
    <n v="25"/>
  </r>
  <r>
    <s v="105302"/>
    <x v="3"/>
    <x v="11"/>
    <n v="18"/>
  </r>
  <r>
    <s v="105302"/>
    <x v="3"/>
    <x v="0"/>
    <n v="9"/>
  </r>
  <r>
    <s v="105302"/>
    <x v="3"/>
    <x v="1"/>
    <n v="27"/>
  </r>
  <r>
    <s v="105302"/>
    <x v="3"/>
    <x v="2"/>
    <n v="20"/>
  </r>
  <r>
    <s v="105302"/>
    <x v="3"/>
    <x v="3"/>
    <n v="42"/>
  </r>
  <r>
    <s v="105302"/>
    <x v="3"/>
    <x v="4"/>
    <n v="35"/>
  </r>
  <r>
    <s v="105302"/>
    <x v="3"/>
    <x v="5"/>
    <n v="30"/>
  </r>
  <r>
    <s v="105303"/>
    <x v="4"/>
    <x v="6"/>
    <n v="4"/>
  </r>
  <r>
    <s v="105303"/>
    <x v="4"/>
    <x v="7"/>
    <n v="8"/>
  </r>
  <r>
    <s v="105303"/>
    <x v="4"/>
    <x v="8"/>
    <n v="15"/>
  </r>
  <r>
    <s v="105303"/>
    <x v="4"/>
    <x v="9"/>
    <n v="38"/>
  </r>
  <r>
    <s v="105303"/>
    <x v="4"/>
    <x v="10"/>
    <n v="53"/>
  </r>
  <r>
    <s v="105303"/>
    <x v="4"/>
    <x v="11"/>
    <n v="41"/>
  </r>
  <r>
    <s v="105303"/>
    <x v="4"/>
    <x v="0"/>
    <n v="26"/>
  </r>
  <r>
    <s v="105303"/>
    <x v="4"/>
    <x v="1"/>
    <n v="48"/>
  </r>
  <r>
    <s v="105303"/>
    <x v="4"/>
    <x v="2"/>
    <n v="26"/>
  </r>
  <r>
    <s v="105303"/>
    <x v="4"/>
    <x v="3"/>
    <n v="16"/>
  </r>
  <r>
    <s v="105303"/>
    <x v="4"/>
    <x v="4"/>
    <n v="25"/>
  </r>
  <r>
    <s v="105303"/>
    <x v="4"/>
    <x v="5"/>
    <n v="11"/>
  </r>
  <r>
    <s v="105304"/>
    <x v="4"/>
    <x v="6"/>
    <n v="1"/>
  </r>
  <r>
    <s v="105304"/>
    <x v="4"/>
    <x v="8"/>
    <n v="1"/>
  </r>
  <r>
    <s v="105304"/>
    <x v="4"/>
    <x v="9"/>
    <n v="1"/>
  </r>
  <r>
    <s v="105304"/>
    <x v="4"/>
    <x v="10"/>
    <n v="13"/>
  </r>
  <r>
    <s v="105304"/>
    <x v="4"/>
    <x v="11"/>
    <n v="3"/>
  </r>
  <r>
    <s v="105304"/>
    <x v="4"/>
    <x v="0"/>
    <n v="10"/>
  </r>
  <r>
    <s v="105304"/>
    <x v="4"/>
    <x v="1"/>
    <n v="5"/>
  </r>
  <r>
    <s v="105304"/>
    <x v="4"/>
    <x v="2"/>
    <n v="17"/>
  </r>
  <r>
    <s v="105304"/>
    <x v="4"/>
    <x v="3"/>
    <n v="8"/>
  </r>
  <r>
    <s v="105304"/>
    <x v="4"/>
    <x v="4"/>
    <n v="135"/>
  </r>
  <r>
    <s v="105304"/>
    <x v="4"/>
    <x v="5"/>
    <n v="5"/>
  </r>
  <r>
    <s v="105305"/>
    <x v="4"/>
    <x v="6"/>
    <n v="30"/>
  </r>
  <r>
    <s v="105305"/>
    <x v="4"/>
    <x v="7"/>
    <n v="28"/>
  </r>
  <r>
    <s v="105305"/>
    <x v="4"/>
    <x v="8"/>
    <n v="48"/>
  </r>
  <r>
    <s v="105305"/>
    <x v="4"/>
    <x v="9"/>
    <n v="57"/>
  </r>
  <r>
    <s v="105305"/>
    <x v="4"/>
    <x v="10"/>
    <n v="52"/>
  </r>
  <r>
    <s v="105305"/>
    <x v="4"/>
    <x v="11"/>
    <n v="55"/>
  </r>
  <r>
    <s v="105305"/>
    <x v="4"/>
    <x v="0"/>
    <n v="68"/>
  </r>
  <r>
    <s v="105305"/>
    <x v="4"/>
    <x v="1"/>
    <n v="65"/>
  </r>
  <r>
    <s v="105305"/>
    <x v="4"/>
    <x v="2"/>
    <n v="45"/>
  </r>
  <r>
    <s v="105305"/>
    <x v="4"/>
    <x v="3"/>
    <n v="46"/>
  </r>
  <r>
    <s v="105305"/>
    <x v="4"/>
    <x v="4"/>
    <n v="41"/>
  </r>
  <r>
    <s v="105305"/>
    <x v="4"/>
    <x v="5"/>
    <n v="34"/>
  </r>
  <r>
    <s v="105306"/>
    <x v="5"/>
    <x v="1"/>
    <n v="4"/>
  </r>
  <r>
    <s v="105306"/>
    <x v="5"/>
    <x v="2"/>
    <n v="4"/>
  </r>
  <r>
    <s v="105307"/>
    <x v="6"/>
    <x v="1"/>
    <n v="1"/>
  </r>
  <r>
    <s v="105307"/>
    <x v="6"/>
    <x v="2"/>
    <n v="4"/>
  </r>
  <r>
    <s v="105308"/>
    <x v="7"/>
    <x v="4"/>
    <n v="4"/>
  </r>
  <r>
    <s v="105308"/>
    <x v="7"/>
    <x v="5"/>
    <n v="10"/>
  </r>
  <r>
    <s v="105309"/>
    <x v="8"/>
    <x v="10"/>
    <n v="1"/>
  </r>
  <r>
    <s v="105309"/>
    <x v="8"/>
    <x v="0"/>
    <n v="7"/>
  </r>
  <r>
    <s v="105309"/>
    <x v="8"/>
    <x v="1"/>
    <n v="7"/>
  </r>
  <r>
    <s v="105309"/>
    <x v="8"/>
    <x v="2"/>
    <n v="7"/>
  </r>
  <r>
    <s v="105309"/>
    <x v="8"/>
    <x v="3"/>
    <n v="4"/>
  </r>
  <r>
    <s v="105309"/>
    <x v="8"/>
    <x v="4"/>
    <n v="2"/>
  </r>
  <r>
    <s v="105309"/>
    <x v="8"/>
    <x v="5"/>
    <n v="4"/>
  </r>
  <r>
    <s v="105311"/>
    <x v="6"/>
    <x v="9"/>
    <n v="5"/>
  </r>
  <r>
    <s v="105311"/>
    <x v="6"/>
    <x v="10"/>
    <n v="3"/>
  </r>
  <r>
    <s v="105311"/>
    <x v="6"/>
    <x v="11"/>
    <n v="1"/>
  </r>
  <r>
    <s v="105311"/>
    <x v="6"/>
    <x v="0"/>
    <n v="1"/>
  </r>
  <r>
    <s v="105311"/>
    <x v="6"/>
    <x v="1"/>
    <n v="3"/>
  </r>
  <r>
    <s v="105311"/>
    <x v="6"/>
    <x v="2"/>
    <n v="5"/>
  </r>
  <r>
    <s v="105311"/>
    <x v="6"/>
    <x v="3"/>
    <n v="14"/>
  </r>
  <r>
    <s v="105311"/>
    <x v="6"/>
    <x v="4"/>
    <n v="23"/>
  </r>
  <r>
    <s v="105311"/>
    <x v="6"/>
    <x v="5"/>
    <n v="19"/>
  </r>
  <r>
    <s v="105312"/>
    <x v="6"/>
    <x v="6"/>
    <n v="1"/>
  </r>
  <r>
    <s v="105312"/>
    <x v="6"/>
    <x v="8"/>
    <n v="9"/>
  </r>
  <r>
    <s v="105312"/>
    <x v="6"/>
    <x v="9"/>
    <n v="9"/>
  </r>
  <r>
    <s v="105312"/>
    <x v="6"/>
    <x v="10"/>
    <n v="5"/>
  </r>
  <r>
    <s v="105312"/>
    <x v="6"/>
    <x v="11"/>
    <n v="8"/>
  </r>
  <r>
    <s v="105312"/>
    <x v="6"/>
    <x v="0"/>
    <n v="7"/>
  </r>
  <r>
    <s v="105312"/>
    <x v="6"/>
    <x v="1"/>
    <n v="7"/>
  </r>
  <r>
    <s v="105312"/>
    <x v="6"/>
    <x v="2"/>
    <n v="4"/>
  </r>
  <r>
    <s v="105312"/>
    <x v="6"/>
    <x v="3"/>
    <n v="5"/>
  </r>
  <r>
    <s v="105312"/>
    <x v="6"/>
    <x v="4"/>
    <n v="11"/>
  </r>
  <r>
    <s v="105312"/>
    <x v="6"/>
    <x v="5"/>
    <n v="9"/>
  </r>
  <r>
    <s v="105313"/>
    <x v="3"/>
    <x v="7"/>
    <n v="63"/>
  </r>
  <r>
    <s v="105313"/>
    <x v="3"/>
    <x v="8"/>
    <n v="28"/>
  </r>
  <r>
    <s v="105313"/>
    <x v="3"/>
    <x v="9"/>
    <n v="47"/>
  </r>
  <r>
    <s v="105313"/>
    <x v="3"/>
    <x v="10"/>
    <n v="36"/>
  </r>
  <r>
    <s v="105313"/>
    <x v="3"/>
    <x v="11"/>
    <n v="37"/>
  </r>
  <r>
    <s v="105313"/>
    <x v="3"/>
    <x v="0"/>
    <n v="30"/>
  </r>
  <r>
    <s v="105313"/>
    <x v="3"/>
    <x v="1"/>
    <n v="56"/>
  </r>
  <r>
    <s v="105313"/>
    <x v="3"/>
    <x v="2"/>
    <n v="39"/>
  </r>
  <r>
    <s v="105313"/>
    <x v="3"/>
    <x v="3"/>
    <n v="66"/>
  </r>
  <r>
    <s v="105313"/>
    <x v="3"/>
    <x v="4"/>
    <n v="63"/>
  </r>
  <r>
    <s v="105313"/>
    <x v="3"/>
    <x v="5"/>
    <n v="34"/>
  </r>
  <r>
    <s v="105315"/>
    <x v="9"/>
    <x v="8"/>
    <n v="7"/>
  </r>
  <r>
    <s v="105315"/>
    <x v="9"/>
    <x v="9"/>
    <n v="6"/>
  </r>
  <r>
    <s v="105315"/>
    <x v="9"/>
    <x v="10"/>
    <n v="7"/>
  </r>
  <r>
    <s v="105315"/>
    <x v="9"/>
    <x v="11"/>
    <n v="17"/>
  </r>
  <r>
    <s v="105315"/>
    <x v="9"/>
    <x v="0"/>
    <n v="12"/>
  </r>
  <r>
    <s v="105315"/>
    <x v="9"/>
    <x v="1"/>
    <n v="17"/>
  </r>
  <r>
    <s v="105315"/>
    <x v="9"/>
    <x v="2"/>
    <n v="21"/>
  </r>
  <r>
    <s v="105315"/>
    <x v="9"/>
    <x v="3"/>
    <n v="61"/>
  </r>
  <r>
    <s v="105315"/>
    <x v="9"/>
    <x v="4"/>
    <n v="9"/>
  </r>
  <r>
    <s v="105315"/>
    <x v="9"/>
    <x v="5"/>
    <n v="9"/>
  </r>
  <r>
    <s v="105317"/>
    <x v="9"/>
    <x v="7"/>
    <n v="2"/>
  </r>
  <r>
    <s v="105317"/>
    <x v="9"/>
    <x v="8"/>
    <n v="1"/>
  </r>
  <r>
    <s v="105317"/>
    <x v="9"/>
    <x v="0"/>
    <n v="46"/>
  </r>
  <r>
    <s v="105317"/>
    <x v="9"/>
    <x v="1"/>
    <n v="13"/>
  </r>
  <r>
    <s v="105317"/>
    <x v="9"/>
    <x v="2"/>
    <n v="21"/>
  </r>
  <r>
    <s v="105317"/>
    <x v="9"/>
    <x v="3"/>
    <n v="78"/>
  </r>
  <r>
    <s v="105317"/>
    <x v="9"/>
    <x v="4"/>
    <n v="7"/>
  </r>
  <r>
    <s v="105317"/>
    <x v="9"/>
    <x v="5"/>
    <n v="33"/>
  </r>
  <r>
    <s v="105319"/>
    <x v="3"/>
    <x v="6"/>
    <n v="16"/>
  </r>
  <r>
    <s v="105319"/>
    <x v="3"/>
    <x v="7"/>
    <n v="2"/>
  </r>
  <r>
    <s v="105319"/>
    <x v="3"/>
    <x v="8"/>
    <n v="8"/>
  </r>
  <r>
    <s v="105319"/>
    <x v="3"/>
    <x v="10"/>
    <n v="25"/>
  </r>
  <r>
    <s v="105319"/>
    <x v="3"/>
    <x v="11"/>
    <n v="8"/>
  </r>
  <r>
    <s v="105319"/>
    <x v="3"/>
    <x v="0"/>
    <n v="13"/>
  </r>
  <r>
    <s v="105319"/>
    <x v="3"/>
    <x v="1"/>
    <n v="23"/>
  </r>
  <r>
    <s v="105319"/>
    <x v="3"/>
    <x v="2"/>
    <n v="28"/>
  </r>
  <r>
    <s v="105319"/>
    <x v="3"/>
    <x v="3"/>
    <n v="62"/>
  </r>
  <r>
    <s v="105319"/>
    <x v="3"/>
    <x v="4"/>
    <n v="56"/>
  </r>
  <r>
    <s v="105319"/>
    <x v="3"/>
    <x v="5"/>
    <n v="43"/>
  </r>
  <r>
    <s v="105322"/>
    <x v="9"/>
    <x v="7"/>
    <n v="1"/>
  </r>
  <r>
    <s v="105322"/>
    <x v="9"/>
    <x v="11"/>
    <n v="103"/>
  </r>
  <r>
    <s v="105322"/>
    <x v="9"/>
    <x v="0"/>
    <n v="46"/>
  </r>
  <r>
    <s v="105322"/>
    <x v="9"/>
    <x v="1"/>
    <n v="71"/>
  </r>
  <r>
    <s v="105322"/>
    <x v="9"/>
    <x v="2"/>
    <n v="53"/>
  </r>
  <r>
    <s v="105322"/>
    <x v="9"/>
    <x v="3"/>
    <n v="34"/>
  </r>
  <r>
    <s v="105322"/>
    <x v="9"/>
    <x v="5"/>
    <n v="32"/>
  </r>
  <r>
    <s v="105323"/>
    <x v="4"/>
    <x v="7"/>
    <n v="34"/>
  </r>
  <r>
    <s v="105323"/>
    <x v="4"/>
    <x v="8"/>
    <n v="54"/>
  </r>
  <r>
    <s v="105323"/>
    <x v="4"/>
    <x v="9"/>
    <n v="27"/>
  </r>
  <r>
    <s v="105323"/>
    <x v="4"/>
    <x v="10"/>
    <n v="12"/>
  </r>
  <r>
    <s v="105323"/>
    <x v="4"/>
    <x v="11"/>
    <n v="13"/>
  </r>
  <r>
    <s v="105323"/>
    <x v="4"/>
    <x v="0"/>
    <n v="14"/>
  </r>
  <r>
    <s v="105323"/>
    <x v="4"/>
    <x v="1"/>
    <n v="41"/>
  </r>
  <r>
    <s v="105323"/>
    <x v="4"/>
    <x v="2"/>
    <n v="26"/>
  </r>
  <r>
    <s v="105323"/>
    <x v="4"/>
    <x v="3"/>
    <n v="39"/>
  </r>
  <r>
    <s v="105323"/>
    <x v="4"/>
    <x v="4"/>
    <n v="78"/>
  </r>
  <r>
    <s v="105323"/>
    <x v="4"/>
    <x v="5"/>
    <n v="39"/>
  </r>
  <r>
    <s v="105324"/>
    <x v="9"/>
    <x v="8"/>
    <n v="4"/>
  </r>
  <r>
    <s v="105324"/>
    <x v="9"/>
    <x v="9"/>
    <n v="1"/>
  </r>
  <r>
    <s v="105324"/>
    <x v="9"/>
    <x v="10"/>
    <n v="1"/>
  </r>
  <r>
    <s v="105324"/>
    <x v="9"/>
    <x v="11"/>
    <n v="11"/>
  </r>
  <r>
    <s v="105324"/>
    <x v="9"/>
    <x v="0"/>
    <n v="5"/>
  </r>
  <r>
    <s v="105324"/>
    <x v="9"/>
    <x v="2"/>
    <n v="10"/>
  </r>
  <r>
    <s v="105324"/>
    <x v="9"/>
    <x v="3"/>
    <n v="8"/>
  </r>
  <r>
    <s v="105324"/>
    <x v="9"/>
    <x v="4"/>
    <n v="2"/>
  </r>
  <r>
    <s v="105324"/>
    <x v="9"/>
    <x v="5"/>
    <n v="2"/>
  </r>
  <r>
    <s v="105325"/>
    <x v="3"/>
    <x v="6"/>
    <n v="12"/>
  </r>
  <r>
    <s v="105325"/>
    <x v="3"/>
    <x v="7"/>
    <n v="36"/>
  </r>
  <r>
    <s v="105325"/>
    <x v="3"/>
    <x v="8"/>
    <n v="25"/>
  </r>
  <r>
    <s v="105325"/>
    <x v="3"/>
    <x v="9"/>
    <n v="23"/>
  </r>
  <r>
    <s v="105325"/>
    <x v="3"/>
    <x v="10"/>
    <n v="23"/>
  </r>
  <r>
    <s v="105325"/>
    <x v="3"/>
    <x v="11"/>
    <n v="32"/>
  </r>
  <r>
    <s v="105325"/>
    <x v="3"/>
    <x v="0"/>
    <n v="13"/>
  </r>
  <r>
    <s v="105325"/>
    <x v="3"/>
    <x v="1"/>
    <n v="42"/>
  </r>
  <r>
    <s v="105325"/>
    <x v="3"/>
    <x v="2"/>
    <n v="42"/>
  </r>
  <r>
    <s v="105325"/>
    <x v="3"/>
    <x v="3"/>
    <n v="37"/>
  </r>
  <r>
    <s v="105325"/>
    <x v="3"/>
    <x v="4"/>
    <n v="39"/>
  </r>
  <r>
    <s v="105325"/>
    <x v="3"/>
    <x v="5"/>
    <n v="42"/>
  </r>
  <r>
    <s v="105326"/>
    <x v="10"/>
    <x v="3"/>
    <n v="1"/>
  </r>
  <r>
    <s v="105326"/>
    <x v="10"/>
    <x v="4"/>
    <n v="8"/>
  </r>
  <r>
    <s v="105326"/>
    <x v="10"/>
    <x v="5"/>
    <n v="1"/>
  </r>
  <r>
    <s v="105400"/>
    <x v="3"/>
    <x v="6"/>
    <n v="3"/>
  </r>
  <r>
    <s v="105400"/>
    <x v="3"/>
    <x v="7"/>
    <n v="3"/>
  </r>
  <r>
    <s v="105400"/>
    <x v="3"/>
    <x v="10"/>
    <n v="9"/>
  </r>
  <r>
    <s v="105400"/>
    <x v="3"/>
    <x v="11"/>
    <n v="2"/>
  </r>
  <r>
    <s v="105400"/>
    <x v="3"/>
    <x v="1"/>
    <n v="3"/>
  </r>
  <r>
    <s v="105400"/>
    <x v="3"/>
    <x v="2"/>
    <n v="1"/>
  </r>
  <r>
    <s v="105400"/>
    <x v="3"/>
    <x v="3"/>
    <n v="2"/>
  </r>
  <r>
    <s v="105400"/>
    <x v="3"/>
    <x v="4"/>
    <n v="4"/>
  </r>
  <r>
    <s v="105401"/>
    <x v="3"/>
    <x v="7"/>
    <n v="1"/>
  </r>
  <r>
    <s v="105401"/>
    <x v="3"/>
    <x v="8"/>
    <n v="3"/>
  </r>
  <r>
    <s v="105401"/>
    <x v="3"/>
    <x v="10"/>
    <n v="3"/>
  </r>
  <r>
    <s v="105401"/>
    <x v="3"/>
    <x v="11"/>
    <n v="2"/>
  </r>
  <r>
    <s v="105401"/>
    <x v="3"/>
    <x v="0"/>
    <n v="2"/>
  </r>
  <r>
    <s v="105401"/>
    <x v="3"/>
    <x v="1"/>
    <n v="1"/>
  </r>
  <r>
    <s v="105401"/>
    <x v="3"/>
    <x v="4"/>
    <n v="2"/>
  </r>
  <r>
    <s v="105401"/>
    <x v="3"/>
    <x v="5"/>
    <n v="1"/>
  </r>
  <r>
    <s v="105402"/>
    <x v="3"/>
    <x v="7"/>
    <n v="2"/>
  </r>
  <r>
    <s v="105402"/>
    <x v="3"/>
    <x v="10"/>
    <n v="2"/>
  </r>
  <r>
    <s v="105402"/>
    <x v="3"/>
    <x v="1"/>
    <n v="1"/>
  </r>
  <r>
    <s v="105402"/>
    <x v="3"/>
    <x v="2"/>
    <n v="2"/>
  </r>
  <r>
    <s v="105402"/>
    <x v="3"/>
    <x v="3"/>
    <n v="5"/>
  </r>
  <r>
    <s v="105402"/>
    <x v="3"/>
    <x v="4"/>
    <n v="2"/>
  </r>
  <r>
    <s v="105402"/>
    <x v="3"/>
    <x v="5"/>
    <n v="4"/>
  </r>
  <r>
    <s v="105415"/>
    <x v="9"/>
    <x v="1"/>
    <n v="2"/>
  </r>
  <r>
    <s v="105425"/>
    <x v="6"/>
    <x v="1"/>
    <n v="2"/>
  </r>
  <r>
    <s v="105427"/>
    <x v="6"/>
    <x v="1"/>
    <n v="5"/>
  </r>
  <r>
    <s v="105430"/>
    <x v="6"/>
    <x v="1"/>
    <n v="6"/>
  </r>
  <r>
    <s v="105430"/>
    <x v="6"/>
    <x v="2"/>
    <n v="1"/>
  </r>
  <r>
    <s v="105430"/>
    <x v="6"/>
    <x v="3"/>
    <n v="3"/>
  </r>
  <r>
    <s v="105431"/>
    <x v="6"/>
    <x v="7"/>
    <n v="1"/>
  </r>
  <r>
    <s v="105431"/>
    <x v="6"/>
    <x v="9"/>
    <n v="1"/>
  </r>
  <r>
    <s v="105431"/>
    <x v="6"/>
    <x v="10"/>
    <n v="2"/>
  </r>
  <r>
    <s v="105431"/>
    <x v="6"/>
    <x v="11"/>
    <n v="1"/>
  </r>
  <r>
    <s v="105431"/>
    <x v="6"/>
    <x v="5"/>
    <n v="2"/>
  </r>
  <r>
    <s v="105432"/>
    <x v="6"/>
    <x v="1"/>
    <n v="1"/>
  </r>
  <r>
    <s v="105432"/>
    <x v="6"/>
    <x v="2"/>
    <n v="3"/>
  </r>
  <r>
    <s v="105432"/>
    <x v="6"/>
    <x v="4"/>
    <n v="9"/>
  </r>
  <r>
    <s v="105433"/>
    <x v="11"/>
    <x v="0"/>
    <n v="2"/>
  </r>
  <r>
    <s v="105435"/>
    <x v="6"/>
    <x v="10"/>
    <n v="4"/>
  </r>
  <r>
    <s v="105435"/>
    <x v="6"/>
    <x v="11"/>
    <n v="2"/>
  </r>
  <r>
    <s v="105435"/>
    <x v="6"/>
    <x v="1"/>
    <n v="3"/>
  </r>
  <r>
    <s v="105435"/>
    <x v="6"/>
    <x v="2"/>
    <n v="5"/>
  </r>
  <r>
    <s v="105435"/>
    <x v="6"/>
    <x v="3"/>
    <n v="4"/>
  </r>
  <r>
    <s v="105435"/>
    <x v="6"/>
    <x v="4"/>
    <n v="3"/>
  </r>
  <r>
    <s v="105435"/>
    <x v="6"/>
    <x v="5"/>
    <n v="3"/>
  </r>
  <r>
    <s v="105436"/>
    <x v="6"/>
    <x v="10"/>
    <n v="1"/>
  </r>
  <r>
    <s v="105436"/>
    <x v="6"/>
    <x v="11"/>
    <n v="1"/>
  </r>
  <r>
    <s v="105436"/>
    <x v="6"/>
    <x v="2"/>
    <n v="1"/>
  </r>
  <r>
    <s v="105444"/>
    <x v="10"/>
    <x v="8"/>
    <n v="1"/>
  </r>
  <r>
    <s v="105444"/>
    <x v="10"/>
    <x v="0"/>
    <n v="1"/>
  </r>
  <r>
    <s v="105447"/>
    <x v="10"/>
    <x v="11"/>
    <n v="1"/>
  </r>
  <r>
    <s v="105448"/>
    <x v="10"/>
    <x v="7"/>
    <n v="1"/>
  </r>
  <r>
    <s v="105448"/>
    <x v="10"/>
    <x v="9"/>
    <n v="1"/>
  </r>
  <r>
    <s v="105448"/>
    <x v="10"/>
    <x v="10"/>
    <n v="1"/>
  </r>
  <r>
    <s v="105459"/>
    <x v="11"/>
    <x v="7"/>
    <n v="1"/>
  </r>
  <r>
    <s v="105459"/>
    <x v="11"/>
    <x v="9"/>
    <n v="1"/>
  </r>
  <r>
    <s v="105459"/>
    <x v="11"/>
    <x v="10"/>
    <n v="2"/>
  </r>
  <r>
    <s v="105460"/>
    <x v="11"/>
    <x v="10"/>
    <n v="11"/>
  </r>
  <r>
    <s v="105460"/>
    <x v="11"/>
    <x v="1"/>
    <n v="2"/>
  </r>
  <r>
    <s v="105462"/>
    <x v="11"/>
    <x v="10"/>
    <n v="3"/>
  </r>
  <r>
    <s v="105464"/>
    <x v="11"/>
    <x v="1"/>
    <n v="3"/>
  </r>
  <r>
    <s v="105471"/>
    <x v="12"/>
    <x v="10"/>
    <n v="1"/>
  </r>
  <r>
    <s v="105472"/>
    <x v="12"/>
    <x v="8"/>
    <n v="1"/>
  </r>
  <r>
    <s v="105472"/>
    <x v="12"/>
    <x v="0"/>
    <n v="2"/>
  </r>
  <r>
    <s v="105475"/>
    <x v="5"/>
    <x v="1"/>
    <n v="1"/>
  </r>
  <r>
    <s v="105478"/>
    <x v="13"/>
    <x v="8"/>
    <n v="2"/>
  </r>
  <r>
    <s v="105478"/>
    <x v="13"/>
    <x v="9"/>
    <n v="4"/>
  </r>
  <r>
    <s v="105478"/>
    <x v="13"/>
    <x v="3"/>
    <n v="4"/>
  </r>
  <r>
    <s v="105478"/>
    <x v="13"/>
    <x v="4"/>
    <n v="1"/>
  </r>
  <r>
    <s v="105478"/>
    <x v="13"/>
    <x v="5"/>
    <n v="2"/>
  </r>
  <r>
    <s v="105479"/>
    <x v="13"/>
    <x v="6"/>
    <n v="2"/>
  </r>
  <r>
    <s v="105479"/>
    <x v="13"/>
    <x v="8"/>
    <n v="6"/>
  </r>
  <r>
    <s v="105479"/>
    <x v="13"/>
    <x v="9"/>
    <n v="2"/>
  </r>
  <r>
    <s v="105479"/>
    <x v="13"/>
    <x v="0"/>
    <n v="1"/>
  </r>
  <r>
    <s v="105479"/>
    <x v="13"/>
    <x v="3"/>
    <n v="1"/>
  </r>
  <r>
    <s v="105479"/>
    <x v="13"/>
    <x v="5"/>
    <n v="3"/>
  </r>
  <r>
    <s v="105480"/>
    <x v="13"/>
    <x v="8"/>
    <n v="7"/>
  </r>
  <r>
    <s v="105481"/>
    <x v="13"/>
    <x v="6"/>
    <n v="1"/>
  </r>
  <r>
    <s v="105481"/>
    <x v="13"/>
    <x v="4"/>
    <n v="3"/>
  </r>
  <r>
    <s v="105481"/>
    <x v="13"/>
    <x v="5"/>
    <n v="2"/>
  </r>
  <r>
    <s v="105489"/>
    <x v="6"/>
    <x v="0"/>
    <n v="1"/>
  </r>
  <r>
    <s v="105489"/>
    <x v="6"/>
    <x v="2"/>
    <n v="1"/>
  </r>
  <r>
    <s v="105490"/>
    <x v="11"/>
    <x v="7"/>
    <n v="1"/>
  </r>
  <r>
    <s v="105490"/>
    <x v="11"/>
    <x v="8"/>
    <n v="1"/>
  </r>
  <r>
    <s v="105490"/>
    <x v="11"/>
    <x v="9"/>
    <n v="1"/>
  </r>
  <r>
    <s v="105499"/>
    <x v="3"/>
    <x v="6"/>
    <n v="2"/>
  </r>
  <r>
    <s v="105499"/>
    <x v="3"/>
    <x v="0"/>
    <n v="2"/>
  </r>
  <r>
    <s v="105499"/>
    <x v="3"/>
    <x v="2"/>
    <n v="1"/>
  </r>
  <r>
    <s v="105499"/>
    <x v="3"/>
    <x v="5"/>
    <n v="1"/>
  </r>
  <r>
    <s v="105509"/>
    <x v="12"/>
    <x v="0"/>
    <n v="1"/>
  </r>
  <r>
    <s v="105510"/>
    <x v="9"/>
    <x v="5"/>
    <n v="1"/>
  </r>
  <r>
    <s v="105511"/>
    <x v="13"/>
    <x v="6"/>
    <n v="2"/>
  </r>
  <r>
    <s v="105511"/>
    <x v="13"/>
    <x v="8"/>
    <n v="14"/>
  </r>
  <r>
    <s v="105511"/>
    <x v="13"/>
    <x v="9"/>
    <n v="1"/>
  </r>
  <r>
    <s v="105511"/>
    <x v="13"/>
    <x v="11"/>
    <n v="1"/>
  </r>
  <r>
    <s v="105511"/>
    <x v="13"/>
    <x v="1"/>
    <n v="4"/>
  </r>
  <r>
    <s v="105511"/>
    <x v="13"/>
    <x v="2"/>
    <n v="1"/>
  </r>
  <r>
    <s v="105511"/>
    <x v="13"/>
    <x v="3"/>
    <n v="6"/>
  </r>
  <r>
    <s v="105511"/>
    <x v="13"/>
    <x v="4"/>
    <n v="3"/>
  </r>
  <r>
    <s v="105700"/>
    <x v="3"/>
    <x v="7"/>
    <n v="2"/>
  </r>
  <r>
    <s v="105700"/>
    <x v="3"/>
    <x v="9"/>
    <n v="2"/>
  </r>
  <r>
    <s v="105700"/>
    <x v="3"/>
    <x v="10"/>
    <n v="1"/>
  </r>
  <r>
    <s v="105700"/>
    <x v="3"/>
    <x v="0"/>
    <n v="2"/>
  </r>
  <r>
    <s v="105700"/>
    <x v="3"/>
    <x v="1"/>
    <n v="3"/>
  </r>
  <r>
    <s v="105700"/>
    <x v="3"/>
    <x v="2"/>
    <n v="5"/>
  </r>
  <r>
    <s v="105700"/>
    <x v="3"/>
    <x v="3"/>
    <n v="7"/>
  </r>
  <r>
    <s v="105700"/>
    <x v="3"/>
    <x v="4"/>
    <n v="3"/>
  </r>
  <r>
    <s v="105700"/>
    <x v="3"/>
    <x v="5"/>
    <n v="3"/>
  </r>
  <r>
    <s v="105701"/>
    <x v="3"/>
    <x v="6"/>
    <n v="1"/>
  </r>
  <r>
    <s v="105701"/>
    <x v="3"/>
    <x v="7"/>
    <n v="1"/>
  </r>
  <r>
    <s v="105701"/>
    <x v="3"/>
    <x v="8"/>
    <n v="4"/>
  </r>
  <r>
    <s v="105701"/>
    <x v="3"/>
    <x v="9"/>
    <n v="5"/>
  </r>
  <r>
    <s v="105701"/>
    <x v="3"/>
    <x v="10"/>
    <n v="8"/>
  </r>
  <r>
    <s v="105701"/>
    <x v="3"/>
    <x v="11"/>
    <n v="5"/>
  </r>
  <r>
    <s v="105701"/>
    <x v="3"/>
    <x v="0"/>
    <n v="8"/>
  </r>
  <r>
    <s v="105701"/>
    <x v="3"/>
    <x v="2"/>
    <n v="2"/>
  </r>
  <r>
    <s v="105701"/>
    <x v="3"/>
    <x v="3"/>
    <n v="3"/>
  </r>
  <r>
    <s v="105701"/>
    <x v="3"/>
    <x v="4"/>
    <n v="7"/>
  </r>
  <r>
    <s v="105701"/>
    <x v="3"/>
    <x v="5"/>
    <n v="5"/>
  </r>
  <r>
    <s v="105702"/>
    <x v="3"/>
    <x v="5"/>
    <n v="3"/>
  </r>
  <r>
    <s v="105722"/>
    <x v="9"/>
    <x v="9"/>
    <n v="6"/>
  </r>
  <r>
    <s v="105722"/>
    <x v="9"/>
    <x v="10"/>
    <n v="10"/>
  </r>
  <r>
    <s v="105722"/>
    <x v="9"/>
    <x v="11"/>
    <n v="21"/>
  </r>
  <r>
    <s v="105722"/>
    <x v="9"/>
    <x v="2"/>
    <n v="1"/>
  </r>
  <r>
    <s v="105722"/>
    <x v="9"/>
    <x v="3"/>
    <n v="31"/>
  </r>
  <r>
    <s v="105722"/>
    <x v="9"/>
    <x v="4"/>
    <n v="19"/>
  </r>
  <r>
    <s v="105722"/>
    <x v="9"/>
    <x v="5"/>
    <n v="3"/>
  </r>
  <r>
    <s v="200258"/>
    <x v="9"/>
    <x v="11"/>
    <n v="2"/>
  </r>
  <r>
    <s v="200258"/>
    <x v="9"/>
    <x v="0"/>
    <n v="7"/>
  </r>
  <r>
    <s v="200258"/>
    <x v="9"/>
    <x v="1"/>
    <n v="1"/>
  </r>
  <r>
    <s v="200258"/>
    <x v="9"/>
    <x v="2"/>
    <n v="12"/>
  </r>
  <r>
    <s v="200273"/>
    <x v="4"/>
    <x v="6"/>
    <n v="2"/>
  </r>
  <r>
    <s v="200273"/>
    <x v="4"/>
    <x v="7"/>
    <n v="1"/>
  </r>
  <r>
    <s v="200273"/>
    <x v="4"/>
    <x v="9"/>
    <n v="9"/>
  </r>
  <r>
    <s v="200273"/>
    <x v="4"/>
    <x v="0"/>
    <n v="24"/>
  </r>
  <r>
    <s v="200273"/>
    <x v="4"/>
    <x v="3"/>
    <n v="23"/>
  </r>
  <r>
    <s v="200273"/>
    <x v="4"/>
    <x v="4"/>
    <n v="1"/>
  </r>
  <r>
    <s v="200366"/>
    <x v="10"/>
    <x v="9"/>
    <n v="3"/>
  </r>
  <r>
    <s v="200366"/>
    <x v="10"/>
    <x v="0"/>
    <n v="7"/>
  </r>
  <r>
    <s v="200366"/>
    <x v="10"/>
    <x v="2"/>
    <n v="10"/>
  </r>
  <r>
    <s v="200366"/>
    <x v="10"/>
    <x v="3"/>
    <n v="54"/>
  </r>
  <r>
    <s v="200366"/>
    <x v="10"/>
    <x v="4"/>
    <n v="8"/>
  </r>
  <r>
    <s v="200366"/>
    <x v="10"/>
    <x v="5"/>
    <n v="34"/>
  </r>
  <r>
    <s v="200367"/>
    <x v="9"/>
    <x v="9"/>
    <n v="12"/>
  </r>
  <r>
    <s v="200367"/>
    <x v="9"/>
    <x v="10"/>
    <n v="4"/>
  </r>
  <r>
    <s v="200367"/>
    <x v="9"/>
    <x v="11"/>
    <n v="4"/>
  </r>
  <r>
    <s v="200367"/>
    <x v="9"/>
    <x v="0"/>
    <n v="2"/>
  </r>
  <r>
    <s v="200367"/>
    <x v="9"/>
    <x v="1"/>
    <n v="11"/>
  </r>
  <r>
    <s v="200367"/>
    <x v="9"/>
    <x v="2"/>
    <n v="3"/>
  </r>
  <r>
    <s v="200367"/>
    <x v="9"/>
    <x v="4"/>
    <n v="3"/>
  </r>
  <r>
    <s v="200367"/>
    <x v="9"/>
    <x v="5"/>
    <n v="2"/>
  </r>
  <r>
    <s v="200402"/>
    <x v="3"/>
    <x v="6"/>
    <n v="2"/>
  </r>
  <r>
    <s v="200402"/>
    <x v="3"/>
    <x v="7"/>
    <n v="5"/>
  </r>
  <r>
    <s v="200402"/>
    <x v="3"/>
    <x v="8"/>
    <n v="9"/>
  </r>
  <r>
    <s v="200402"/>
    <x v="3"/>
    <x v="9"/>
    <n v="7"/>
  </r>
  <r>
    <s v="200402"/>
    <x v="3"/>
    <x v="10"/>
    <n v="3"/>
  </r>
  <r>
    <s v="200402"/>
    <x v="3"/>
    <x v="1"/>
    <n v="8"/>
  </r>
  <r>
    <s v="200402"/>
    <x v="3"/>
    <x v="2"/>
    <n v="5"/>
  </r>
  <r>
    <s v="200402"/>
    <x v="3"/>
    <x v="3"/>
    <n v="6"/>
  </r>
  <r>
    <s v="200402"/>
    <x v="3"/>
    <x v="4"/>
    <n v="2"/>
  </r>
  <r>
    <s v="200402"/>
    <x v="3"/>
    <x v="5"/>
    <n v="2"/>
  </r>
  <r>
    <s v="200494"/>
    <x v="4"/>
    <x v="7"/>
    <n v="3"/>
  </r>
  <r>
    <s v="200494"/>
    <x v="4"/>
    <x v="8"/>
    <n v="20"/>
  </r>
  <r>
    <s v="200494"/>
    <x v="4"/>
    <x v="9"/>
    <n v="4"/>
  </r>
  <r>
    <s v="200494"/>
    <x v="4"/>
    <x v="10"/>
    <n v="9"/>
  </r>
  <r>
    <s v="200494"/>
    <x v="4"/>
    <x v="11"/>
    <n v="19"/>
  </r>
  <r>
    <s v="200494"/>
    <x v="4"/>
    <x v="0"/>
    <n v="15"/>
  </r>
  <r>
    <s v="200494"/>
    <x v="4"/>
    <x v="2"/>
    <n v="1"/>
  </r>
  <r>
    <s v="200494"/>
    <x v="4"/>
    <x v="3"/>
    <n v="2"/>
  </r>
  <r>
    <s v="200494"/>
    <x v="4"/>
    <x v="4"/>
    <n v="23"/>
  </r>
  <r>
    <s v="200494"/>
    <x v="4"/>
    <x v="5"/>
    <n v="28"/>
  </r>
  <r>
    <s v="200499"/>
    <x v="4"/>
    <x v="6"/>
    <n v="2"/>
  </r>
  <r>
    <s v="200499"/>
    <x v="4"/>
    <x v="7"/>
    <n v="8"/>
  </r>
  <r>
    <s v="200499"/>
    <x v="4"/>
    <x v="8"/>
    <n v="15"/>
  </r>
  <r>
    <s v="200499"/>
    <x v="4"/>
    <x v="9"/>
    <n v="18"/>
  </r>
  <r>
    <s v="200499"/>
    <x v="4"/>
    <x v="10"/>
    <n v="43"/>
  </r>
  <r>
    <s v="200499"/>
    <x v="4"/>
    <x v="11"/>
    <n v="48"/>
  </r>
  <r>
    <s v="200499"/>
    <x v="4"/>
    <x v="0"/>
    <n v="18"/>
  </r>
  <r>
    <s v="200499"/>
    <x v="4"/>
    <x v="1"/>
    <n v="27"/>
  </r>
  <r>
    <s v="200499"/>
    <x v="4"/>
    <x v="2"/>
    <n v="18"/>
  </r>
  <r>
    <s v="200499"/>
    <x v="4"/>
    <x v="3"/>
    <n v="24"/>
  </r>
  <r>
    <s v="200499"/>
    <x v="4"/>
    <x v="4"/>
    <n v="27"/>
  </r>
  <r>
    <s v="200499"/>
    <x v="4"/>
    <x v="5"/>
    <n v="49"/>
  </r>
  <r>
    <s v="200538"/>
    <x v="12"/>
    <x v="6"/>
    <n v="2"/>
  </r>
  <r>
    <s v="200538"/>
    <x v="12"/>
    <x v="7"/>
    <n v="1"/>
  </r>
  <r>
    <s v="200538"/>
    <x v="12"/>
    <x v="9"/>
    <n v="2"/>
  </r>
  <r>
    <s v="200538"/>
    <x v="12"/>
    <x v="10"/>
    <n v="1"/>
  </r>
  <r>
    <s v="200538"/>
    <x v="12"/>
    <x v="11"/>
    <n v="1"/>
  </r>
  <r>
    <s v="200569"/>
    <x v="9"/>
    <x v="6"/>
    <n v="3"/>
  </r>
  <r>
    <s v="200569"/>
    <x v="9"/>
    <x v="9"/>
    <n v="3"/>
  </r>
  <r>
    <s v="200569"/>
    <x v="9"/>
    <x v="10"/>
    <n v="54"/>
  </r>
  <r>
    <s v="200569"/>
    <x v="9"/>
    <x v="11"/>
    <n v="27"/>
  </r>
  <r>
    <s v="200569"/>
    <x v="9"/>
    <x v="1"/>
    <n v="10"/>
  </r>
  <r>
    <s v="200569"/>
    <x v="9"/>
    <x v="4"/>
    <n v="5"/>
  </r>
  <r>
    <s v="200569"/>
    <x v="9"/>
    <x v="5"/>
    <n v="8"/>
  </r>
  <r>
    <s v="200607"/>
    <x v="4"/>
    <x v="7"/>
    <n v="7"/>
  </r>
  <r>
    <s v="200607"/>
    <x v="4"/>
    <x v="9"/>
    <n v="5"/>
  </r>
  <r>
    <s v="200607"/>
    <x v="4"/>
    <x v="10"/>
    <n v="34"/>
  </r>
  <r>
    <s v="200607"/>
    <x v="4"/>
    <x v="11"/>
    <n v="23"/>
  </r>
  <r>
    <s v="200607"/>
    <x v="4"/>
    <x v="0"/>
    <n v="28"/>
  </r>
  <r>
    <s v="200607"/>
    <x v="4"/>
    <x v="1"/>
    <n v="6"/>
  </r>
  <r>
    <s v="200607"/>
    <x v="4"/>
    <x v="3"/>
    <n v="20"/>
  </r>
  <r>
    <s v="200607"/>
    <x v="4"/>
    <x v="4"/>
    <n v="98"/>
  </r>
  <r>
    <s v="200607"/>
    <x v="4"/>
    <x v="5"/>
    <n v="4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B783D8-F573-49C1-A96E-90DAA706D672}" name="TablaDinámica1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S19" firstHeaderRow="1" firstDataRow="2" firstDataCol="1"/>
  <pivotFields count="4">
    <pivotField showAll="0"/>
    <pivotField axis="axisRow" showAll="0">
      <items count="15">
        <item x="3"/>
        <item x="4"/>
        <item x="5"/>
        <item x="12"/>
        <item x="10"/>
        <item x="8"/>
        <item x="13"/>
        <item x="9"/>
        <item x="11"/>
        <item x="6"/>
        <item x="7"/>
        <item x="0"/>
        <item x="1"/>
        <item x="2"/>
        <item t="default"/>
      </items>
    </pivotField>
    <pivotField axis="axisCol" showAll="0">
      <items count="13">
        <item x="6"/>
        <item x="7"/>
        <item x="8"/>
        <item x="9"/>
        <item x="10"/>
        <item x="11"/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1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GridLines="0" tabSelected="1" zoomScale="80" zoomScaleNormal="80" workbookViewId="0"/>
  </sheetViews>
  <sheetFormatPr baseColWidth="10" defaultRowHeight="15" x14ac:dyDescent="0.25"/>
  <cols>
    <col min="1" max="1" width="54.140625" customWidth="1"/>
    <col min="2" max="2" width="35" customWidth="1"/>
    <col min="3" max="15" width="13.28515625" customWidth="1"/>
  </cols>
  <sheetData>
    <row r="1" spans="1:15" ht="15.75" customHeight="1" x14ac:dyDescent="0.25">
      <c r="A1" s="1" t="s">
        <v>0</v>
      </c>
    </row>
    <row r="2" spans="1:15" ht="15.75" customHeight="1" x14ac:dyDescent="0.25">
      <c r="A2" s="1" t="s">
        <v>1</v>
      </c>
    </row>
    <row r="3" spans="1:15" ht="15.75" customHeight="1" x14ac:dyDescent="0.25">
      <c r="A3" s="1" t="s">
        <v>2</v>
      </c>
    </row>
    <row r="4" spans="1:15" ht="15" customHeight="1" x14ac:dyDescent="0.25">
      <c r="A4" s="1" t="s">
        <v>3</v>
      </c>
    </row>
    <row r="5" spans="1:15" ht="15" customHeight="1" x14ac:dyDescent="0.25">
      <c r="A5" s="1" t="s">
        <v>25</v>
      </c>
    </row>
    <row r="6" spans="1:15" ht="27" customHeight="1" x14ac:dyDescent="0.25">
      <c r="A6" s="1"/>
      <c r="B6" s="34" t="s">
        <v>41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27" customHeight="1" thickBot="1" x14ac:dyDescent="0.3">
      <c r="A7" s="1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26.25" customHeight="1" thickBot="1" x14ac:dyDescent="0.3">
      <c r="B8" s="36" t="s">
        <v>24</v>
      </c>
      <c r="C8" s="26" t="s">
        <v>40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</row>
    <row r="9" spans="1:15" ht="28.5" customHeight="1" thickBot="1" x14ac:dyDescent="0.3">
      <c r="B9" s="37"/>
      <c r="C9" s="29" t="s">
        <v>39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spans="1:15" ht="15.75" customHeight="1" thickBot="1" x14ac:dyDescent="0.3">
      <c r="B10" s="38"/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8" t="s">
        <v>31</v>
      </c>
      <c r="I10" s="19" t="s">
        <v>32</v>
      </c>
      <c r="J10" s="17" t="s">
        <v>33</v>
      </c>
      <c r="K10" s="17" t="s">
        <v>34</v>
      </c>
      <c r="L10" s="17" t="s">
        <v>35</v>
      </c>
      <c r="M10" s="17" t="s">
        <v>36</v>
      </c>
      <c r="N10" s="17" t="s">
        <v>37</v>
      </c>
      <c r="O10" s="17" t="s">
        <v>38</v>
      </c>
    </row>
    <row r="11" spans="1:15" ht="15.75" thickBot="1" x14ac:dyDescent="0.3">
      <c r="B11" s="3" t="s">
        <v>5</v>
      </c>
      <c r="C11" s="6">
        <f>IFERROR(VLOOKUP($B11,Datos!$F$3:$S$19,2,FALSE),0)</f>
        <v>70</v>
      </c>
      <c r="D11" s="7">
        <f>IFERROR(VLOOKUP($B11,Datos!$F$3:$S$19,3,FALSE),0)</f>
        <v>169</v>
      </c>
      <c r="E11" s="6">
        <f>IFERROR(VLOOKUP($B11,Datos!$F$3:$S$19,4,FALSE),0)</f>
        <v>134</v>
      </c>
      <c r="F11" s="7">
        <f>IFERROR(VLOOKUP($B11,Datos!$F$3:$S$19,5,FALSE),0)</f>
        <v>140</v>
      </c>
      <c r="G11" s="6">
        <f>IFERROR(VLOOKUP($B11,Datos!$F$3:$S$19,6,FALSE),0)</f>
        <v>169</v>
      </c>
      <c r="H11" s="7">
        <f>IFERROR(VLOOKUP($B11,Datos!$F$3:$S$19,7,FALSE),0)</f>
        <v>125</v>
      </c>
      <c r="I11" s="6">
        <f>IFERROR(VLOOKUP($B11,Datos!$F$3:$S$19,8,FALSE),0)</f>
        <v>108</v>
      </c>
      <c r="J11" s="7">
        <f>IFERROR(VLOOKUP($B11,Datos!$F$3:$S$19,9,FALSE),0)</f>
        <v>187</v>
      </c>
      <c r="K11" s="6">
        <f>IFERROR(VLOOKUP($B11,Datos!$F$3:$S$19,10,FALSE),0)</f>
        <v>166</v>
      </c>
      <c r="L11" s="7">
        <f>IFERROR(VLOOKUP($B11,Datos!$F$3:$S$19,11,FALSE),0)</f>
        <v>349</v>
      </c>
      <c r="M11" s="6">
        <f>IFERROR(VLOOKUP($B11,Datos!$F$3:$S$19,12,FALSE),0)</f>
        <v>236</v>
      </c>
      <c r="N11" s="7"/>
      <c r="O11" s="20">
        <f>SUM(C11:N11)</f>
        <v>1853</v>
      </c>
    </row>
    <row r="12" spans="1:15" ht="15.75" thickBot="1" x14ac:dyDescent="0.3">
      <c r="B12" s="4" t="s">
        <v>6</v>
      </c>
      <c r="C12" s="8">
        <f>IFERROR(VLOOKUP($B12,Datos!$F$3:$S$19,2,FALSE),0)</f>
        <v>0</v>
      </c>
      <c r="D12" s="9">
        <f>IFERROR(VLOOKUP($B12,Datos!$F$3:$S$19,3,FALSE),0)</f>
        <v>0</v>
      </c>
      <c r="E12" s="8">
        <f>IFERROR(VLOOKUP($B12,Datos!$F$3:$S$19,4,FALSE),0)</f>
        <v>0</v>
      </c>
      <c r="F12" s="9">
        <f>IFERROR(VLOOKUP($B12,Datos!$F$3:$S$19,5,FALSE),0)</f>
        <v>0</v>
      </c>
      <c r="G12" s="10">
        <f>IFERROR(VLOOKUP($B12,Datos!$F$3:$S$19,6,FALSE),0)</f>
        <v>0</v>
      </c>
      <c r="H12" s="11">
        <f>IFERROR(VLOOKUP($B12,Datos!$F$3:$S$19,7,FALSE),0)</f>
        <v>0</v>
      </c>
      <c r="I12" s="10">
        <f>IFERROR(VLOOKUP($B12,Datos!$F$3:$S$19,8,FALSE),0)</f>
        <v>0</v>
      </c>
      <c r="J12" s="11">
        <f>IFERROR(VLOOKUP($B12,Datos!$F$3:$S$19,9,FALSE),0)</f>
        <v>0</v>
      </c>
      <c r="K12" s="10">
        <f>IFERROR(VLOOKUP($B12,Datos!$F$3:$S$19,10,FALSE),0)</f>
        <v>0</v>
      </c>
      <c r="L12" s="11">
        <f>IFERROR(VLOOKUP($B12,Datos!$F$3:$S$19,11,FALSE),0)</f>
        <v>0</v>
      </c>
      <c r="M12" s="10">
        <f>IFERROR(VLOOKUP($B12,Datos!$F$3:$S$19,12,FALSE),0)</f>
        <v>0</v>
      </c>
      <c r="N12" s="11"/>
      <c r="O12" s="21">
        <f t="shared" ref="O12:O24" si="0">SUM(C12:N12)</f>
        <v>0</v>
      </c>
    </row>
    <row r="13" spans="1:15" ht="15.75" thickBot="1" x14ac:dyDescent="0.3">
      <c r="B13" s="4" t="s">
        <v>7</v>
      </c>
      <c r="C13" s="12">
        <f>IFERROR(VLOOKUP($B13,Datos!$F$3:$S$19,2,FALSE),0)</f>
        <v>39</v>
      </c>
      <c r="D13" s="13">
        <f>IFERROR(VLOOKUP($B13,Datos!$F$3:$S$19,3,FALSE),0)</f>
        <v>89</v>
      </c>
      <c r="E13" s="12">
        <f>IFERROR(VLOOKUP($B13,Datos!$F$3:$S$19,4,FALSE),0)</f>
        <v>153</v>
      </c>
      <c r="F13" s="13">
        <f>IFERROR(VLOOKUP($B13,Datos!$F$3:$S$19,5,FALSE),0)</f>
        <v>159</v>
      </c>
      <c r="G13" s="10">
        <f>IFERROR(VLOOKUP($B13,Datos!$F$3:$S$19,6,FALSE),0)</f>
        <v>216</v>
      </c>
      <c r="H13" s="11">
        <f>IFERROR(VLOOKUP($B13,Datos!$F$3:$S$19,7,FALSE),0)</f>
        <v>202</v>
      </c>
      <c r="I13" s="10">
        <f>IFERROR(VLOOKUP($B13,Datos!$F$3:$S$19,8,FALSE),0)</f>
        <v>203</v>
      </c>
      <c r="J13" s="11">
        <f>IFERROR(VLOOKUP($B13,Datos!$F$3:$S$19,9,FALSE),0)</f>
        <v>192</v>
      </c>
      <c r="K13" s="10">
        <f>IFERROR(VLOOKUP($B13,Datos!$F$3:$S$19,10,FALSE),0)</f>
        <v>133</v>
      </c>
      <c r="L13" s="11">
        <f>IFERROR(VLOOKUP($B13,Datos!$F$3:$S$19,11,FALSE),0)</f>
        <v>178</v>
      </c>
      <c r="M13" s="10">
        <f>IFERROR(VLOOKUP($B13,Datos!$F$3:$S$19,12,FALSE),0)</f>
        <v>428</v>
      </c>
      <c r="N13" s="11"/>
      <c r="O13" s="21">
        <f t="shared" si="0"/>
        <v>1992</v>
      </c>
    </row>
    <row r="14" spans="1:15" ht="15.75" thickBot="1" x14ac:dyDescent="0.3">
      <c r="B14" s="4" t="s">
        <v>8</v>
      </c>
      <c r="C14" s="14">
        <f>IFERROR(VLOOKUP($B14,Datos!$F$3:$S$19,2,FALSE),0)</f>
        <v>2</v>
      </c>
      <c r="D14" s="14">
        <f>IFERROR(VLOOKUP($B14,Datos!$F$3:$S$19,3,FALSE),0)</f>
        <v>1</v>
      </c>
      <c r="E14" s="14">
        <f>IFERROR(VLOOKUP($B14,Datos!$F$3:$S$19,4,FALSE),0)</f>
        <v>1</v>
      </c>
      <c r="F14" s="14">
        <f>IFERROR(VLOOKUP($B14,Datos!$F$3:$S$19,5,FALSE),0)</f>
        <v>2</v>
      </c>
      <c r="G14" s="10">
        <f>IFERROR(VLOOKUP($B14,Datos!$F$3:$S$19,6,FALSE),0)</f>
        <v>2</v>
      </c>
      <c r="H14" s="11">
        <f>IFERROR(VLOOKUP($B14,Datos!$F$3:$S$19,7,FALSE),0)</f>
        <v>1</v>
      </c>
      <c r="I14" s="10">
        <f>IFERROR(VLOOKUP($B14,Datos!$F$3:$S$19,8,FALSE),0)</f>
        <v>3</v>
      </c>
      <c r="J14" s="11">
        <f>IFERROR(VLOOKUP($B14,Datos!$F$3:$S$19,9,FALSE),0)</f>
        <v>0</v>
      </c>
      <c r="K14" s="10">
        <f>IFERROR(VLOOKUP($B14,Datos!$F$3:$S$19,10,FALSE),0)</f>
        <v>0</v>
      </c>
      <c r="L14" s="11">
        <f>IFERROR(VLOOKUP($B14,Datos!$F$3:$S$19,11,FALSE),0)</f>
        <v>0</v>
      </c>
      <c r="M14" s="10">
        <f>IFERROR(VLOOKUP($B14,Datos!$F$3:$S$19,12,FALSE),0)</f>
        <v>0</v>
      </c>
      <c r="N14" s="11"/>
      <c r="O14" s="21">
        <f t="shared" si="0"/>
        <v>12</v>
      </c>
    </row>
    <row r="15" spans="1:15" ht="15.75" thickBot="1" x14ac:dyDescent="0.3">
      <c r="B15" s="4" t="s">
        <v>9</v>
      </c>
      <c r="C15" s="15">
        <f>IFERROR(VLOOKUP($B15,Datos!$F$3:$S$19,2,FALSE),0)</f>
        <v>0</v>
      </c>
      <c r="D15" s="15">
        <f>IFERROR(VLOOKUP($B15,Datos!$F$3:$S$19,3,FALSE),0)</f>
        <v>0</v>
      </c>
      <c r="E15" s="15">
        <f>IFERROR(VLOOKUP($B15,Datos!$F$3:$S$19,4,FALSE),0)</f>
        <v>0</v>
      </c>
      <c r="F15" s="15">
        <f>IFERROR(VLOOKUP($B15,Datos!$F$3:$S$19,5,FALSE),0)</f>
        <v>0</v>
      </c>
      <c r="G15" s="10">
        <f>IFERROR(VLOOKUP($B15,Datos!$F$3:$S$19,6,FALSE),0)</f>
        <v>0</v>
      </c>
      <c r="H15" s="11">
        <f>IFERROR(VLOOKUP($B15,Datos!$F$3:$S$19,7,FALSE),0)</f>
        <v>0</v>
      </c>
      <c r="I15" s="10">
        <f>IFERROR(VLOOKUP($B15,Datos!$F$3:$S$19,8,FALSE),0)</f>
        <v>0</v>
      </c>
      <c r="J15" s="11">
        <f>IFERROR(VLOOKUP($B15,Datos!$F$3:$S$19,9,FALSE),0)</f>
        <v>5</v>
      </c>
      <c r="K15" s="10">
        <f>IFERROR(VLOOKUP($B15,Datos!$F$3:$S$19,10,FALSE),0)</f>
        <v>4</v>
      </c>
      <c r="L15" s="11">
        <f>IFERROR(VLOOKUP($B15,Datos!$F$3:$S$19,11,FALSE),0)</f>
        <v>0</v>
      </c>
      <c r="M15" s="10">
        <f>IFERROR(VLOOKUP($B15,Datos!$F$3:$S$19,12,FALSE),0)</f>
        <v>0</v>
      </c>
      <c r="N15" s="11"/>
      <c r="O15" s="21">
        <f t="shared" si="0"/>
        <v>9</v>
      </c>
    </row>
    <row r="16" spans="1:15" ht="15.75" thickBot="1" x14ac:dyDescent="0.3">
      <c r="B16" s="4" t="s">
        <v>10</v>
      </c>
      <c r="C16" s="15">
        <f>IFERROR(VLOOKUP($B16,Datos!$F$3:$S$19,2,FALSE),0)</f>
        <v>3</v>
      </c>
      <c r="D16" s="15">
        <f>IFERROR(VLOOKUP($B16,Datos!$F$3:$S$19,3,FALSE),0)</f>
        <v>3</v>
      </c>
      <c r="E16" s="15">
        <f>IFERROR(VLOOKUP($B16,Datos!$F$3:$S$19,4,FALSE),0)</f>
        <v>12</v>
      </c>
      <c r="F16" s="15">
        <f>IFERROR(VLOOKUP($B16,Datos!$F$3:$S$19,5,FALSE),0)</f>
        <v>28</v>
      </c>
      <c r="G16" s="10">
        <f>IFERROR(VLOOKUP($B16,Datos!$F$3:$S$19,6,FALSE),0)</f>
        <v>76</v>
      </c>
      <c r="H16" s="11">
        <f>IFERROR(VLOOKUP($B16,Datos!$F$3:$S$19,7,FALSE),0)</f>
        <v>185</v>
      </c>
      <c r="I16" s="10">
        <f>IFERROR(VLOOKUP($B16,Datos!$F$3:$S$19,8,FALSE),0)</f>
        <v>118</v>
      </c>
      <c r="J16" s="11">
        <f>IFERROR(VLOOKUP($B16,Datos!$F$3:$S$19,9,FALSE),0)</f>
        <v>125</v>
      </c>
      <c r="K16" s="10">
        <f>IFERROR(VLOOKUP($B16,Datos!$F$3:$S$19,10,FALSE),0)</f>
        <v>121</v>
      </c>
      <c r="L16" s="11">
        <f>IFERROR(VLOOKUP($B16,Datos!$F$3:$S$19,11,FALSE),0)</f>
        <v>212</v>
      </c>
      <c r="M16" s="10">
        <f>IFERROR(VLOOKUP($B16,Datos!$F$3:$S$19,12,FALSE),0)</f>
        <v>45</v>
      </c>
      <c r="N16" s="11"/>
      <c r="O16" s="21">
        <f t="shared" si="0"/>
        <v>928</v>
      </c>
    </row>
    <row r="17" spans="2:15" ht="15.75" thickBot="1" x14ac:dyDescent="0.3">
      <c r="B17" s="4" t="s">
        <v>11</v>
      </c>
      <c r="C17" s="15">
        <f>IFERROR(VLOOKUP($B17,Datos!$F$3:$S$19,2,FALSE),0)</f>
        <v>0</v>
      </c>
      <c r="D17" s="15">
        <f>IFERROR(VLOOKUP($B17,Datos!$F$3:$S$19,3,FALSE),0)</f>
        <v>0</v>
      </c>
      <c r="E17" s="15">
        <f>IFERROR(VLOOKUP($B17,Datos!$F$3:$S$19,4,FALSE),0)</f>
        <v>0</v>
      </c>
      <c r="F17" s="15">
        <f>IFERROR(VLOOKUP($B17,Datos!$F$3:$S$19,5,FALSE),0)</f>
        <v>0</v>
      </c>
      <c r="G17" s="10">
        <f>IFERROR(VLOOKUP($B17,Datos!$F$3:$S$19,6,FALSE),0)</f>
        <v>0</v>
      </c>
      <c r="H17" s="11">
        <f>IFERROR(VLOOKUP($B17,Datos!$F$3:$S$19,7,FALSE),0)</f>
        <v>0</v>
      </c>
      <c r="I17" s="10">
        <f>IFERROR(VLOOKUP($B17,Datos!$F$3:$S$19,8,FALSE),0)</f>
        <v>0</v>
      </c>
      <c r="J17" s="11">
        <f>IFERROR(VLOOKUP($B17,Datos!$F$3:$S$19,9,FALSE),0)</f>
        <v>0</v>
      </c>
      <c r="K17" s="10">
        <f>IFERROR(VLOOKUP($B17,Datos!$F$3:$S$19,10,FALSE),0)</f>
        <v>0</v>
      </c>
      <c r="L17" s="11">
        <f>IFERROR(VLOOKUP($B17,Datos!$F$3:$S$19,11,FALSE),0)</f>
        <v>0</v>
      </c>
      <c r="M17" s="10">
        <f>IFERROR(VLOOKUP($B17,Datos!$F$3:$S$19,12,FALSE),0)</f>
        <v>0</v>
      </c>
      <c r="N17" s="11"/>
      <c r="O17" s="21">
        <f t="shared" si="0"/>
        <v>0</v>
      </c>
    </row>
    <row r="18" spans="2:15" ht="15.75" thickBot="1" x14ac:dyDescent="0.3">
      <c r="B18" s="4" t="s">
        <v>12</v>
      </c>
      <c r="C18" s="15">
        <f>IFERROR(VLOOKUP($B18,Datos!$F$3:$S$19,2,FALSE),0)</f>
        <v>1</v>
      </c>
      <c r="D18" s="15">
        <f>IFERROR(VLOOKUP($B18,Datos!$F$3:$S$19,3,FALSE),0)</f>
        <v>1</v>
      </c>
      <c r="E18" s="15">
        <f>IFERROR(VLOOKUP($B18,Datos!$F$3:$S$19,4,FALSE),0)</f>
        <v>9</v>
      </c>
      <c r="F18" s="15">
        <f>IFERROR(VLOOKUP($B18,Datos!$F$3:$S$19,5,FALSE),0)</f>
        <v>15</v>
      </c>
      <c r="G18" s="10">
        <f>IFERROR(VLOOKUP($B18,Datos!$F$3:$S$19,6,FALSE),0)</f>
        <v>15</v>
      </c>
      <c r="H18" s="11">
        <f>IFERROR(VLOOKUP($B18,Datos!$F$3:$S$19,7,FALSE),0)</f>
        <v>13</v>
      </c>
      <c r="I18" s="10">
        <f>IFERROR(VLOOKUP($B18,Datos!$F$3:$S$19,8,FALSE),0)</f>
        <v>9</v>
      </c>
      <c r="J18" s="11">
        <f>IFERROR(VLOOKUP($B18,Datos!$F$3:$S$19,9,FALSE),0)</f>
        <v>28</v>
      </c>
      <c r="K18" s="10">
        <f>IFERROR(VLOOKUP($B18,Datos!$F$3:$S$19,10,FALSE),0)</f>
        <v>24</v>
      </c>
      <c r="L18" s="11">
        <f>IFERROR(VLOOKUP($B18,Datos!$F$3:$S$19,11,FALSE),0)</f>
        <v>26</v>
      </c>
      <c r="M18" s="10">
        <f>IFERROR(VLOOKUP($B18,Datos!$F$3:$S$19,12,FALSE),0)</f>
        <v>46</v>
      </c>
      <c r="N18" s="11"/>
      <c r="O18" s="21">
        <f t="shared" si="0"/>
        <v>187</v>
      </c>
    </row>
    <row r="19" spans="2:15" ht="15.75" thickBot="1" x14ac:dyDescent="0.3">
      <c r="B19" s="4" t="s">
        <v>13</v>
      </c>
      <c r="C19" s="15">
        <f>IFERROR(VLOOKUP($B19,Datos!$F$3:$S$19,2,FALSE),0)</f>
        <v>0</v>
      </c>
      <c r="D19" s="15">
        <f>IFERROR(VLOOKUP($B19,Datos!$F$3:$S$19,3,FALSE),0)</f>
        <v>0</v>
      </c>
      <c r="E19" s="15">
        <f>IFERROR(VLOOKUP($B19,Datos!$F$3:$S$19,4,FALSE),0)</f>
        <v>0</v>
      </c>
      <c r="F19" s="15">
        <f>IFERROR(VLOOKUP($B19,Datos!$F$3:$S$19,5,FALSE),0)</f>
        <v>0</v>
      </c>
      <c r="G19" s="10">
        <f>IFERROR(VLOOKUP($B19,Datos!$F$3:$S$19,6,FALSE),0)</f>
        <v>0</v>
      </c>
      <c r="H19" s="11">
        <f>IFERROR(VLOOKUP($B19,Datos!$F$3:$S$19,7,FALSE),0)</f>
        <v>0</v>
      </c>
      <c r="I19" s="10">
        <f>IFERROR(VLOOKUP($B19,Datos!$F$3:$S$19,8,FALSE),0)</f>
        <v>0</v>
      </c>
      <c r="J19" s="11">
        <f>IFERROR(VLOOKUP($B19,Datos!$F$3:$S$19,9,FALSE),0)</f>
        <v>0</v>
      </c>
      <c r="K19" s="10">
        <f>IFERROR(VLOOKUP($B19,Datos!$F$3:$S$19,10,FALSE),0)</f>
        <v>0</v>
      </c>
      <c r="L19" s="11">
        <f>IFERROR(VLOOKUP($B19,Datos!$F$3:$S$19,11,FALSE),0)</f>
        <v>0</v>
      </c>
      <c r="M19" s="10">
        <f>IFERROR(VLOOKUP($B19,Datos!$F$3:$S$19,12,FALSE),0)</f>
        <v>4</v>
      </c>
      <c r="N19" s="11"/>
      <c r="O19" s="21">
        <f t="shared" si="0"/>
        <v>4</v>
      </c>
    </row>
    <row r="20" spans="2:15" ht="15.75" thickBot="1" x14ac:dyDescent="0.3">
      <c r="B20" s="4" t="s">
        <v>14</v>
      </c>
      <c r="C20" s="15">
        <f>IFERROR(VLOOKUP($B20,Datos!$F$3:$S$19,2,FALSE),0)</f>
        <v>0</v>
      </c>
      <c r="D20" s="15">
        <f>IFERROR(VLOOKUP($B20,Datos!$F$3:$S$19,3,FALSE),0)</f>
        <v>2</v>
      </c>
      <c r="E20" s="15">
        <f>IFERROR(VLOOKUP($B20,Datos!$F$3:$S$19,4,FALSE),0)</f>
        <v>1</v>
      </c>
      <c r="F20" s="15">
        <f>IFERROR(VLOOKUP($B20,Datos!$F$3:$S$19,5,FALSE),0)</f>
        <v>2</v>
      </c>
      <c r="G20" s="10">
        <f>IFERROR(VLOOKUP($B20,Datos!$F$3:$S$19,6,FALSE),0)</f>
        <v>16</v>
      </c>
      <c r="H20" s="11">
        <f>IFERROR(VLOOKUP($B20,Datos!$F$3:$S$19,7,FALSE),0)</f>
        <v>0</v>
      </c>
      <c r="I20" s="10">
        <f>IFERROR(VLOOKUP($B20,Datos!$F$3:$S$19,8,FALSE),0)</f>
        <v>2</v>
      </c>
      <c r="J20" s="11">
        <f>IFERROR(VLOOKUP($B20,Datos!$F$3:$S$19,9,FALSE),0)</f>
        <v>5</v>
      </c>
      <c r="K20" s="10">
        <f>IFERROR(VLOOKUP($B20,Datos!$F$3:$S$19,10,FALSE),0)</f>
        <v>0</v>
      </c>
      <c r="L20" s="11">
        <f>IFERROR(VLOOKUP($B20,Datos!$F$3:$S$19,11,FALSE),0)</f>
        <v>0</v>
      </c>
      <c r="M20" s="10">
        <f>IFERROR(VLOOKUP($B20,Datos!$F$3:$S$19,12,FALSE),0)</f>
        <v>0</v>
      </c>
      <c r="N20" s="11"/>
      <c r="O20" s="21">
        <f t="shared" si="0"/>
        <v>28</v>
      </c>
    </row>
    <row r="21" spans="2:15" ht="15.75" thickBot="1" x14ac:dyDescent="0.3">
      <c r="B21" s="4" t="s">
        <v>15</v>
      </c>
      <c r="C21" s="15">
        <f>IFERROR(VLOOKUP($B21,Datos!$F$3:$S$19,2,FALSE),0)</f>
        <v>0</v>
      </c>
      <c r="D21" s="15">
        <f>IFERROR(VLOOKUP($B21,Datos!$F$3:$S$19,3,FALSE),0)</f>
        <v>1</v>
      </c>
      <c r="E21" s="15">
        <f>IFERROR(VLOOKUP($B21,Datos!$F$3:$S$19,4,FALSE),0)</f>
        <v>1</v>
      </c>
      <c r="F21" s="15">
        <f>IFERROR(VLOOKUP($B21,Datos!$F$3:$S$19,5,FALSE),0)</f>
        <v>4</v>
      </c>
      <c r="G21" s="10">
        <f>IFERROR(VLOOKUP($B21,Datos!$F$3:$S$19,6,FALSE),0)</f>
        <v>1</v>
      </c>
      <c r="H21" s="11">
        <f>IFERROR(VLOOKUP($B21,Datos!$F$3:$S$19,7,FALSE),0)</f>
        <v>1</v>
      </c>
      <c r="I21" s="10">
        <f>IFERROR(VLOOKUP($B21,Datos!$F$3:$S$19,8,FALSE),0)</f>
        <v>8</v>
      </c>
      <c r="J21" s="11">
        <f>IFERROR(VLOOKUP($B21,Datos!$F$3:$S$19,9,FALSE),0)</f>
        <v>0</v>
      </c>
      <c r="K21" s="10">
        <f>IFERROR(VLOOKUP($B21,Datos!$F$3:$S$19,10,FALSE),0)</f>
        <v>10</v>
      </c>
      <c r="L21" s="11">
        <f>IFERROR(VLOOKUP($B21,Datos!$F$3:$S$19,11,FALSE),0)</f>
        <v>55</v>
      </c>
      <c r="M21" s="10">
        <f>IFERROR(VLOOKUP($B21,Datos!$F$3:$S$19,12,FALSE),0)</f>
        <v>16</v>
      </c>
      <c r="N21" s="11"/>
      <c r="O21" s="21">
        <f t="shared" si="0"/>
        <v>97</v>
      </c>
    </row>
    <row r="22" spans="2:15" ht="15.75" thickBot="1" x14ac:dyDescent="0.3">
      <c r="B22" s="5" t="s">
        <v>16</v>
      </c>
      <c r="C22" s="15">
        <f>IFERROR(VLOOKUP($B22,Datos!$F$3:$S$19,2,FALSE),0)</f>
        <v>0</v>
      </c>
      <c r="D22" s="15">
        <f>IFERROR(VLOOKUP($B22,Datos!$F$3:$S$19,3,FALSE),0)</f>
        <v>0</v>
      </c>
      <c r="E22" s="15">
        <f>IFERROR(VLOOKUP($B22,Datos!$F$3:$S$19,4,FALSE),0)</f>
        <v>0</v>
      </c>
      <c r="F22" s="15">
        <f>IFERROR(VLOOKUP($B22,Datos!$F$3:$S$19,5,FALSE),0)</f>
        <v>0</v>
      </c>
      <c r="G22" s="10">
        <f>IFERROR(VLOOKUP($B22,Datos!$F$3:$S$19,6,FALSE),0)</f>
        <v>0</v>
      </c>
      <c r="H22" s="11">
        <f>IFERROR(VLOOKUP($B22,Datos!$F$3:$S$19,7,FALSE),0)</f>
        <v>0</v>
      </c>
      <c r="I22" s="10">
        <f>IFERROR(VLOOKUP($B22,Datos!$F$3:$S$19,8,FALSE),0)</f>
        <v>0</v>
      </c>
      <c r="J22" s="11">
        <f>IFERROR(VLOOKUP($B22,Datos!$F$3:$S$19,9,FALSE),0)</f>
        <v>0</v>
      </c>
      <c r="K22" s="10">
        <f>IFERROR(VLOOKUP($B22,Datos!$F$3:$S$19,10,FALSE),0)</f>
        <v>0</v>
      </c>
      <c r="L22" s="11">
        <f>IFERROR(VLOOKUP($B22,Datos!$F$3:$S$19,11,FALSE),0)</f>
        <v>0</v>
      </c>
      <c r="M22" s="10">
        <f>IFERROR(VLOOKUP($B22,Datos!$F$3:$S$19,12,FALSE),0)</f>
        <v>0</v>
      </c>
      <c r="N22" s="11"/>
      <c r="O22" s="21">
        <f t="shared" si="0"/>
        <v>0</v>
      </c>
    </row>
    <row r="23" spans="2:15" ht="15.75" thickBot="1" x14ac:dyDescent="0.3">
      <c r="B23" s="5" t="s">
        <v>17</v>
      </c>
      <c r="C23" s="15">
        <f>IFERROR(VLOOKUP($B23,Datos!$F$3:$S$19,2,FALSE),0)</f>
        <v>5</v>
      </c>
      <c r="D23" s="15">
        <f>IFERROR(VLOOKUP($B23,Datos!$F$3:$S$19,3,FALSE),0)</f>
        <v>0</v>
      </c>
      <c r="E23" s="15">
        <f>IFERROR(VLOOKUP($B23,Datos!$F$3:$S$19,4,FALSE),0)</f>
        <v>29</v>
      </c>
      <c r="F23" s="15">
        <f>IFERROR(VLOOKUP($B23,Datos!$F$3:$S$19,5,FALSE),0)</f>
        <v>7</v>
      </c>
      <c r="G23" s="10">
        <f>IFERROR(VLOOKUP($B23,Datos!$F$3:$S$19,6,FALSE),0)</f>
        <v>0</v>
      </c>
      <c r="H23" s="11">
        <f>IFERROR(VLOOKUP($B23,Datos!$F$3:$S$19,7,FALSE),0)</f>
        <v>1</v>
      </c>
      <c r="I23" s="10">
        <f>IFERROR(VLOOKUP($B23,Datos!$F$3:$S$19,8,FALSE),0)</f>
        <v>1</v>
      </c>
      <c r="J23" s="11">
        <f>IFERROR(VLOOKUP($B23,Datos!$F$3:$S$19,9,FALSE),0)</f>
        <v>4</v>
      </c>
      <c r="K23" s="10">
        <f>IFERROR(VLOOKUP($B23,Datos!$F$3:$S$19,10,FALSE),0)</f>
        <v>1</v>
      </c>
      <c r="L23" s="11">
        <f>IFERROR(VLOOKUP($B23,Datos!$F$3:$S$19,11,FALSE),0)</f>
        <v>11</v>
      </c>
      <c r="M23" s="10">
        <f>IFERROR(VLOOKUP($B23,Datos!$F$3:$S$19,12,FALSE),0)</f>
        <v>7</v>
      </c>
      <c r="N23" s="11"/>
      <c r="O23" s="21">
        <f t="shared" si="0"/>
        <v>66</v>
      </c>
    </row>
    <row r="24" spans="2:15" ht="15.75" thickBot="1" x14ac:dyDescent="0.3">
      <c r="B24" s="5" t="s">
        <v>18</v>
      </c>
      <c r="C24" s="15">
        <f>IFERROR(VLOOKUP($B24,Datos!$F$3:$S$19,2,FALSE),0)</f>
        <v>0</v>
      </c>
      <c r="D24" s="15">
        <f>IFERROR(VLOOKUP($B24,Datos!$F$3:$S$19,3,FALSE),0)</f>
        <v>0</v>
      </c>
      <c r="E24" s="15">
        <f>IFERROR(VLOOKUP($B24,Datos!$F$3:$S$19,4,FALSE),0)</f>
        <v>0</v>
      </c>
      <c r="F24" s="15">
        <f>IFERROR(VLOOKUP($B24,Datos!$F$3:$S$19,5,FALSE),0)</f>
        <v>0</v>
      </c>
      <c r="G24" s="10">
        <f>IFERROR(VLOOKUP($B24,Datos!$F$3:$S$19,6,FALSE),0)</f>
        <v>1</v>
      </c>
      <c r="H24" s="11">
        <f>IFERROR(VLOOKUP($B24,Datos!$F$3:$S$19,7,FALSE),0)</f>
        <v>0</v>
      </c>
      <c r="I24" s="10">
        <f>IFERROR(VLOOKUP($B24,Datos!$F$3:$S$19,8,FALSE),0)</f>
        <v>7</v>
      </c>
      <c r="J24" s="11">
        <f>IFERROR(VLOOKUP($B24,Datos!$F$3:$S$19,9,FALSE),0)</f>
        <v>7</v>
      </c>
      <c r="K24" s="10">
        <f>IFERROR(VLOOKUP($B24,Datos!$F$3:$S$19,10,FALSE),0)</f>
        <v>7</v>
      </c>
      <c r="L24" s="11">
        <f>IFERROR(VLOOKUP($B24,Datos!$F$3:$S$19,11,FALSE),0)</f>
        <v>4</v>
      </c>
      <c r="M24" s="10">
        <f>IFERROR(VLOOKUP($B24,Datos!$F$3:$S$19,12,FALSE),0)</f>
        <v>2</v>
      </c>
      <c r="N24" s="11"/>
      <c r="O24" s="21">
        <f t="shared" si="0"/>
        <v>28</v>
      </c>
    </row>
    <row r="25" spans="2:15" ht="18.75" thickBot="1" x14ac:dyDescent="0.3">
      <c r="B25" s="2" t="s">
        <v>4</v>
      </c>
      <c r="C25" s="3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2:15" x14ac:dyDescent="0.25">
      <c r="B26" s="5" t="s">
        <v>19</v>
      </c>
      <c r="C26" s="15">
        <f>IFERROR(VLOOKUP($B26,Datos!$F$3:$S$19,2,FALSE),0)</f>
        <v>0</v>
      </c>
      <c r="D26" s="15">
        <f>IFERROR(VLOOKUP($B26,Datos!$F$3:$S$19,3,FALSE),0)</f>
        <v>0</v>
      </c>
      <c r="E26" s="15">
        <f>IFERROR(VLOOKUP($B26,Datos!$F$3:$S$19,4,FALSE),0)</f>
        <v>0</v>
      </c>
      <c r="F26" s="15">
        <f>IFERROR(VLOOKUP($B26,Datos!$F$3:$S$19,5,FALSE),0)</f>
        <v>0</v>
      </c>
      <c r="G26" s="15">
        <f>IFERROR(VLOOKUP($B26,Datos!$F$3:$S$19,6,FALSE),0)</f>
        <v>0</v>
      </c>
      <c r="H26" s="15">
        <f>IFERROR(VLOOKUP($B26,Datos!$F$3:$S$19,7,FALSE),0)</f>
        <v>0</v>
      </c>
      <c r="I26" s="15">
        <f>IFERROR(VLOOKUP($B26,Datos!$F$3:$S$19,8,FALSE),0)</f>
        <v>0</v>
      </c>
      <c r="J26" s="15">
        <f>IFERROR(VLOOKUP($B26,Datos!$F$3:$S$19,9,FALSE),0)</f>
        <v>0</v>
      </c>
      <c r="K26" s="15">
        <f>IFERROR(VLOOKUP($B26,Datos!$F$3:$S$19,10,FALSE),0)</f>
        <v>0</v>
      </c>
      <c r="L26" s="16">
        <f>IFERROR(VLOOKUP($B26,Datos!$F$3:$S$19,11,FALSE),0)</f>
        <v>0</v>
      </c>
      <c r="M26" s="15">
        <f>IFERROR(VLOOKUP($B26,Datos!$F$3:$S$19,12,FALSE),0)</f>
        <v>0</v>
      </c>
      <c r="N26" s="15"/>
      <c r="O26" s="22">
        <f t="shared" ref="O26:O30" si="1">SUM(C26:N26)</f>
        <v>0</v>
      </c>
    </row>
    <row r="27" spans="2:15" x14ac:dyDescent="0.25">
      <c r="B27" s="5" t="s">
        <v>20</v>
      </c>
      <c r="C27" s="15">
        <f>IFERROR(VLOOKUP($B27,Datos!$F$3:$S$19,2,FALSE),0)</f>
        <v>0</v>
      </c>
      <c r="D27" s="15">
        <f>IFERROR(VLOOKUP($B27,Datos!$F$3:$S$19,3,FALSE),0)</f>
        <v>0</v>
      </c>
      <c r="E27" s="15">
        <f>IFERROR(VLOOKUP($B27,Datos!$F$3:$S$19,4,FALSE),0)</f>
        <v>0</v>
      </c>
      <c r="F27" s="15">
        <f>IFERROR(VLOOKUP($B27,Datos!$F$3:$S$19,5,FALSE),0)</f>
        <v>0</v>
      </c>
      <c r="G27" s="15">
        <f>IFERROR(VLOOKUP($B27,Datos!$F$3:$S$19,6,FALSE),0)</f>
        <v>0</v>
      </c>
      <c r="H27" s="15">
        <f>IFERROR(VLOOKUP($B27,Datos!$F$3:$S$19,7,FALSE),0)</f>
        <v>0</v>
      </c>
      <c r="I27" s="15">
        <f>IFERROR(VLOOKUP($B27,Datos!$F$3:$S$19,8,FALSE),0)</f>
        <v>0</v>
      </c>
      <c r="J27" s="15">
        <f>IFERROR(VLOOKUP($B27,Datos!$F$3:$S$19,9,FALSE),0)</f>
        <v>0</v>
      </c>
      <c r="K27" s="15">
        <f>IFERROR(VLOOKUP($B27,Datos!$F$3:$S$19,10,FALSE),0)</f>
        <v>0</v>
      </c>
      <c r="L27" s="16">
        <f>IFERROR(VLOOKUP($B27,Datos!$F$3:$S$19,11,FALSE),0)</f>
        <v>0</v>
      </c>
      <c r="M27" s="15">
        <f>IFERROR(VLOOKUP($B27,Datos!$F$3:$S$19,12,FALSE),0)</f>
        <v>0</v>
      </c>
      <c r="N27" s="15"/>
      <c r="O27" s="22">
        <f t="shared" si="1"/>
        <v>0</v>
      </c>
    </row>
    <row r="28" spans="2:15" x14ac:dyDescent="0.25">
      <c r="B28" s="5" t="s">
        <v>21</v>
      </c>
      <c r="C28" s="15">
        <f>IFERROR(VLOOKUP($B28,Datos!$F$3:$S$19,2,FALSE),0)</f>
        <v>0</v>
      </c>
      <c r="D28" s="15">
        <f>IFERROR(VLOOKUP($B28,Datos!$F$3:$S$19,3,FALSE),0)</f>
        <v>0</v>
      </c>
      <c r="E28" s="15">
        <f>IFERROR(VLOOKUP($B28,Datos!$F$3:$S$19,4,FALSE),0)</f>
        <v>0</v>
      </c>
      <c r="F28" s="15">
        <f>IFERROR(VLOOKUP($B28,Datos!$F$3:$S$19,5,FALSE),0)</f>
        <v>0</v>
      </c>
      <c r="G28" s="15">
        <f>IFERROR(VLOOKUP($B28,Datos!$F$3:$S$19,6,FALSE),0)</f>
        <v>0</v>
      </c>
      <c r="H28" s="15">
        <f>IFERROR(VLOOKUP($B28,Datos!$F$3:$S$19,7,FALSE),0)</f>
        <v>0</v>
      </c>
      <c r="I28" s="15">
        <f>IFERROR(VLOOKUP($B28,Datos!$F$3:$S$19,8,FALSE),0)</f>
        <v>33</v>
      </c>
      <c r="J28" s="15">
        <f>IFERROR(VLOOKUP($B28,Datos!$F$3:$S$19,9,FALSE),0)</f>
        <v>9</v>
      </c>
      <c r="K28" s="15">
        <f>IFERROR(VLOOKUP($B28,Datos!$F$3:$S$19,10,FALSE),0)</f>
        <v>23</v>
      </c>
      <c r="L28" s="16">
        <f>IFERROR(VLOOKUP($B28,Datos!$F$3:$S$19,11,FALSE),0)</f>
        <v>9</v>
      </c>
      <c r="M28" s="15">
        <f>IFERROR(VLOOKUP($B28,Datos!$F$3:$S$19,12,FALSE),0)</f>
        <v>20</v>
      </c>
      <c r="N28" s="15"/>
      <c r="O28" s="22">
        <f t="shared" si="1"/>
        <v>94</v>
      </c>
    </row>
    <row r="29" spans="2:15" x14ac:dyDescent="0.25">
      <c r="B29" s="5" t="s">
        <v>22</v>
      </c>
      <c r="C29" s="15">
        <f>IFERROR(VLOOKUP($B29,Datos!$F$3:$S$19,2,FALSE),0)</f>
        <v>8</v>
      </c>
      <c r="D29" s="15">
        <f>IFERROR(VLOOKUP($B29,Datos!$F$3:$S$19,3,FALSE),0)</f>
        <v>20</v>
      </c>
      <c r="E29" s="15">
        <f>IFERROR(VLOOKUP($B29,Datos!$F$3:$S$19,4,FALSE),0)</f>
        <v>11</v>
      </c>
      <c r="F29" s="15">
        <f>IFERROR(VLOOKUP($B29,Datos!$F$3:$S$19,5,FALSE),0)</f>
        <v>17</v>
      </c>
      <c r="G29" s="15">
        <f>IFERROR(VLOOKUP($B29,Datos!$F$3:$S$19,6,FALSE),0)</f>
        <v>35</v>
      </c>
      <c r="H29" s="15">
        <f>IFERROR(VLOOKUP($B29,Datos!$F$3:$S$19,7,FALSE),0)</f>
        <v>29</v>
      </c>
      <c r="I29" s="15">
        <f>IFERROR(VLOOKUP($B29,Datos!$F$3:$S$19,8,FALSE),0)</f>
        <v>17</v>
      </c>
      <c r="J29" s="15">
        <f>IFERROR(VLOOKUP($B29,Datos!$F$3:$S$19,9,FALSE),0)</f>
        <v>36</v>
      </c>
      <c r="K29" s="15">
        <f>IFERROR(VLOOKUP($B29,Datos!$F$3:$S$19,10,FALSE),0)</f>
        <v>19</v>
      </c>
      <c r="L29" s="16">
        <f>IFERROR(VLOOKUP($B29,Datos!$F$3:$S$19,11,FALSE),0)</f>
        <v>27</v>
      </c>
      <c r="M29" s="15">
        <f>IFERROR(VLOOKUP($B29,Datos!$F$3:$S$19,12,FALSE),0)</f>
        <v>19</v>
      </c>
      <c r="N29" s="15"/>
      <c r="O29" s="22">
        <f t="shared" si="1"/>
        <v>238</v>
      </c>
    </row>
    <row r="30" spans="2:15" x14ac:dyDescent="0.25">
      <c r="B30" s="5" t="s">
        <v>23</v>
      </c>
      <c r="C30" s="15">
        <f>IFERROR(VLOOKUP($B30,Datos!$F$3:$S$19,2,FALSE),0)</f>
        <v>7</v>
      </c>
      <c r="D30" s="15">
        <f>IFERROR(VLOOKUP($B30,Datos!$F$3:$S$19,3,FALSE),0)</f>
        <v>6</v>
      </c>
      <c r="E30" s="15">
        <f>IFERROR(VLOOKUP($B30,Datos!$F$3:$S$19,4,FALSE),0)</f>
        <v>1</v>
      </c>
      <c r="F30" s="15">
        <f>IFERROR(VLOOKUP($B30,Datos!$F$3:$S$19,5,FALSE),0)</f>
        <v>10</v>
      </c>
      <c r="G30" s="15">
        <f>IFERROR(VLOOKUP($B30,Datos!$F$3:$S$19,6,FALSE),0)</f>
        <v>6</v>
      </c>
      <c r="H30" s="15">
        <f>IFERROR(VLOOKUP($B30,Datos!$F$3:$S$19,7,FALSE),0)</f>
        <v>4</v>
      </c>
      <c r="I30" s="15">
        <f>IFERROR(VLOOKUP($B30,Datos!$F$3:$S$19,8,FALSE),0)</f>
        <v>4</v>
      </c>
      <c r="J30" s="15">
        <f>IFERROR(VLOOKUP($B30,Datos!$F$3:$S$19,9,FALSE),0)</f>
        <v>4</v>
      </c>
      <c r="K30" s="15">
        <f>IFERROR(VLOOKUP($B30,Datos!$F$3:$S$19,10,FALSE),0)</f>
        <v>4</v>
      </c>
      <c r="L30" s="16">
        <f>IFERROR(VLOOKUP($B30,Datos!$F$3:$S$19,11,FALSE),0)</f>
        <v>4</v>
      </c>
      <c r="M30" s="15">
        <f>IFERROR(VLOOKUP($B30,Datos!$F$3:$S$19,12,FALSE),0)</f>
        <v>2</v>
      </c>
      <c r="N30" s="15"/>
      <c r="O30" s="22">
        <f t="shared" si="1"/>
        <v>52</v>
      </c>
    </row>
  </sheetData>
  <mergeCells count="5">
    <mergeCell ref="C8:O8"/>
    <mergeCell ref="C9:O9"/>
    <mergeCell ref="C25:O25"/>
    <mergeCell ref="B6:O7"/>
    <mergeCell ref="B8:B10"/>
  </mergeCells>
  <phoneticPr fontId="6" type="noConversion"/>
  <conditionalFormatting sqref="C18:D24 C11:D14 C26:D30 C1:F3 G26:H30 K26:L30 O26:O30 C31:O1048576">
    <cfRule type="cellIs" dxfId="12" priority="79" operator="lessThan">
      <formula>#REF!</formula>
    </cfRule>
  </conditionalFormatting>
  <conditionalFormatting sqref="D10 F10 H10 J10 L10 N10:O10">
    <cfRule type="cellIs" dxfId="11" priority="69" operator="lessThan">
      <formula>#REF!</formula>
    </cfRule>
  </conditionalFormatting>
  <conditionalFormatting sqref="C10 G1:N3 E10 G10 I10 K10 M10">
    <cfRule type="cellIs" dxfId="10" priority="62" operator="lessThan">
      <formula>#REF!</formula>
    </cfRule>
  </conditionalFormatting>
  <conditionalFormatting sqref="O1:O3">
    <cfRule type="cellIs" dxfId="9" priority="34" operator="lessThan">
      <formula>#REF!</formula>
    </cfRule>
  </conditionalFormatting>
  <conditionalFormatting sqref="G11:H24">
    <cfRule type="cellIs" dxfId="8" priority="16" operator="lessThan">
      <formula>#REF!</formula>
    </cfRule>
  </conditionalFormatting>
  <conditionalFormatting sqref="I11:J24">
    <cfRule type="cellIs" dxfId="7" priority="12" operator="lessThan">
      <formula>#REF!</formula>
    </cfRule>
  </conditionalFormatting>
  <conditionalFormatting sqref="K11:L24">
    <cfRule type="cellIs" dxfId="6" priority="10" operator="lessThan">
      <formula>#REF!</formula>
    </cfRule>
  </conditionalFormatting>
  <conditionalFormatting sqref="M11:N24">
    <cfRule type="cellIs" dxfId="5" priority="8" operator="lessThan">
      <formula>#REF!</formula>
    </cfRule>
  </conditionalFormatting>
  <conditionalFormatting sqref="O11:O24">
    <cfRule type="cellIs" dxfId="4" priority="6" operator="lessThan">
      <formula>#REF!</formula>
    </cfRule>
  </conditionalFormatting>
  <conditionalFormatting sqref="E18:F24 E11:F14">
    <cfRule type="cellIs" dxfId="3" priority="5" operator="lessThan">
      <formula>#REF!</formula>
    </cfRule>
  </conditionalFormatting>
  <conditionalFormatting sqref="E26:F30">
    <cfRule type="cellIs" dxfId="2" priority="4" operator="lessThan">
      <formula>#REF!</formula>
    </cfRule>
  </conditionalFormatting>
  <conditionalFormatting sqref="I26:J30">
    <cfRule type="cellIs" dxfId="1" priority="3" operator="lessThan">
      <formula>#REF!</formula>
    </cfRule>
  </conditionalFormatting>
  <conditionalFormatting sqref="M26:N30">
    <cfRule type="cellIs" dxfId="0" priority="2" operator="lessThan">
      <formula>#REF!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8736-C717-4A88-9DBF-33C483234E6A}">
  <dimension ref="A1:S420"/>
  <sheetViews>
    <sheetView workbookViewId="0"/>
  </sheetViews>
  <sheetFormatPr baseColWidth="10" defaultRowHeight="15" x14ac:dyDescent="0.25"/>
  <cols>
    <col min="1" max="1" width="17.28515625" bestFit="1" customWidth="1"/>
    <col min="2" max="2" width="28.140625" bestFit="1" customWidth="1"/>
    <col min="3" max="3" width="4.7109375" bestFit="1" customWidth="1"/>
    <col min="4" max="4" width="5.42578125" bestFit="1" customWidth="1"/>
    <col min="6" max="6" width="28.140625" bestFit="1" customWidth="1"/>
    <col min="7" max="7" width="22.42578125" bestFit="1" customWidth="1"/>
    <col min="8" max="18" width="4" bestFit="1" customWidth="1"/>
    <col min="19" max="19" width="12.5703125" bestFit="1" customWidth="1"/>
  </cols>
  <sheetData>
    <row r="1" spans="1:19" x14ac:dyDescent="0.25">
      <c r="A1" s="39" t="s">
        <v>42</v>
      </c>
      <c r="B1" s="39" t="s">
        <v>115</v>
      </c>
      <c r="C1" s="39" t="s">
        <v>43</v>
      </c>
      <c r="D1" s="39" t="s">
        <v>38</v>
      </c>
    </row>
    <row r="2" spans="1:19" x14ac:dyDescent="0.25">
      <c r="A2" s="40" t="s">
        <v>101</v>
      </c>
      <c r="B2" s="40" t="str">
        <f>IFERROR(VLOOKUP($A2,[1]Establecimientos!$A$1:$E$175,5,FALSE),0)</f>
        <v>105106-HOSPITAL ANDACOLLO</v>
      </c>
      <c r="C2" s="41">
        <v>7</v>
      </c>
      <c r="D2" s="41">
        <v>33</v>
      </c>
    </row>
    <row r="3" spans="1:19" x14ac:dyDescent="0.25">
      <c r="A3" s="40" t="s">
        <v>101</v>
      </c>
      <c r="B3" s="40" t="str">
        <f>IFERROR(VLOOKUP($A3,[1]Establecimientos!$A$1:$E$175,5,FALSE),0)</f>
        <v>105106-HOSPITAL ANDACOLLO</v>
      </c>
      <c r="C3" s="41">
        <v>8</v>
      </c>
      <c r="D3" s="41">
        <v>9</v>
      </c>
      <c r="F3" s="23" t="s">
        <v>100</v>
      </c>
      <c r="G3" s="23" t="s">
        <v>99</v>
      </c>
    </row>
    <row r="4" spans="1:19" x14ac:dyDescent="0.25">
      <c r="A4" s="40" t="s">
        <v>101</v>
      </c>
      <c r="B4" s="40" t="str">
        <f>IFERROR(VLOOKUP($A4,[1]Establecimientos!$A$1:$E$175,5,FALSE),0)</f>
        <v>105106-HOSPITAL ANDACOLLO</v>
      </c>
      <c r="C4" s="41">
        <v>9</v>
      </c>
      <c r="D4" s="41">
        <v>23</v>
      </c>
      <c r="F4" s="23" t="s">
        <v>97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 t="s">
        <v>98</v>
      </c>
    </row>
    <row r="5" spans="1:19" x14ac:dyDescent="0.25">
      <c r="A5" s="40" t="s">
        <v>101</v>
      </c>
      <c r="B5" s="40" t="str">
        <f>IFERROR(VLOOKUP($A5,[1]Establecimientos!$A$1:$E$175,5,FALSE),0)</f>
        <v>105106-HOSPITAL ANDACOLLO</v>
      </c>
      <c r="C5" s="41">
        <v>10</v>
      </c>
      <c r="D5" s="41">
        <v>9</v>
      </c>
      <c r="F5" s="24" t="s">
        <v>5</v>
      </c>
      <c r="G5" s="25">
        <v>70</v>
      </c>
      <c r="H5" s="25">
        <v>169</v>
      </c>
      <c r="I5" s="25">
        <v>134</v>
      </c>
      <c r="J5" s="25">
        <v>140</v>
      </c>
      <c r="K5" s="25">
        <v>169</v>
      </c>
      <c r="L5" s="25">
        <v>125</v>
      </c>
      <c r="M5" s="25">
        <v>108</v>
      </c>
      <c r="N5" s="25">
        <v>187</v>
      </c>
      <c r="O5" s="25">
        <v>166</v>
      </c>
      <c r="P5" s="25">
        <v>349</v>
      </c>
      <c r="Q5" s="25">
        <v>236</v>
      </c>
      <c r="R5" s="25">
        <v>211</v>
      </c>
      <c r="S5" s="25">
        <v>2064</v>
      </c>
    </row>
    <row r="6" spans="1:19" x14ac:dyDescent="0.25">
      <c r="A6" s="40" t="s">
        <v>101</v>
      </c>
      <c r="B6" s="40" t="str">
        <f>IFERROR(VLOOKUP($A6,[1]Establecimientos!$A$1:$E$175,5,FALSE),0)</f>
        <v>105106-HOSPITAL ANDACOLLO</v>
      </c>
      <c r="C6" s="41">
        <v>11</v>
      </c>
      <c r="D6" s="41">
        <v>20</v>
      </c>
      <c r="F6" s="24" t="s">
        <v>7</v>
      </c>
      <c r="G6" s="25">
        <v>39</v>
      </c>
      <c r="H6" s="25">
        <v>89</v>
      </c>
      <c r="I6" s="25">
        <v>153</v>
      </c>
      <c r="J6" s="25">
        <v>159</v>
      </c>
      <c r="K6" s="25">
        <v>216</v>
      </c>
      <c r="L6" s="25">
        <v>202</v>
      </c>
      <c r="M6" s="25">
        <v>203</v>
      </c>
      <c r="N6" s="25">
        <v>192</v>
      </c>
      <c r="O6" s="25">
        <v>133</v>
      </c>
      <c r="P6" s="25">
        <v>178</v>
      </c>
      <c r="Q6" s="25">
        <v>428</v>
      </c>
      <c r="R6" s="25">
        <v>206</v>
      </c>
      <c r="S6" s="25">
        <v>2198</v>
      </c>
    </row>
    <row r="7" spans="1:19" x14ac:dyDescent="0.25">
      <c r="A7" s="40" t="s">
        <v>101</v>
      </c>
      <c r="B7" s="40" t="str">
        <f>IFERROR(VLOOKUP($A7,[1]Establecimientos!$A$1:$E$175,5,FALSE),0)</f>
        <v>105106-HOSPITAL ANDACOLLO</v>
      </c>
      <c r="C7" s="41">
        <v>12</v>
      </c>
      <c r="D7" s="41">
        <v>31</v>
      </c>
      <c r="F7" s="24" t="s">
        <v>9</v>
      </c>
      <c r="G7" s="25"/>
      <c r="H7" s="25"/>
      <c r="I7" s="25"/>
      <c r="J7" s="25"/>
      <c r="K7" s="25"/>
      <c r="L7" s="25"/>
      <c r="M7" s="25"/>
      <c r="N7" s="25">
        <v>5</v>
      </c>
      <c r="O7" s="25">
        <v>4</v>
      </c>
      <c r="P7" s="25"/>
      <c r="Q7" s="25"/>
      <c r="R7" s="25"/>
      <c r="S7" s="25">
        <v>9</v>
      </c>
    </row>
    <row r="8" spans="1:19" x14ac:dyDescent="0.25">
      <c r="A8" s="40" t="s">
        <v>44</v>
      </c>
      <c r="B8" s="40" t="str">
        <f>IFERROR(VLOOKUP($A8,[1]Establecimientos!$A$1:$E$175,5,FALSE),0)</f>
        <v>105107-HOSPITAL VICUÑA</v>
      </c>
      <c r="C8" s="41">
        <v>1</v>
      </c>
      <c r="D8" s="41">
        <v>8</v>
      </c>
      <c r="F8" s="24" t="s">
        <v>8</v>
      </c>
      <c r="G8" s="25">
        <v>2</v>
      </c>
      <c r="H8" s="25">
        <v>1</v>
      </c>
      <c r="I8" s="25">
        <v>1</v>
      </c>
      <c r="J8" s="25">
        <v>2</v>
      </c>
      <c r="K8" s="25">
        <v>2</v>
      </c>
      <c r="L8" s="25">
        <v>1</v>
      </c>
      <c r="M8" s="25">
        <v>3</v>
      </c>
      <c r="N8" s="25"/>
      <c r="O8" s="25"/>
      <c r="P8" s="25"/>
      <c r="Q8" s="25"/>
      <c r="R8" s="25"/>
      <c r="S8" s="25">
        <v>12</v>
      </c>
    </row>
    <row r="9" spans="1:19" x14ac:dyDescent="0.25">
      <c r="A9" s="40" t="s">
        <v>44</v>
      </c>
      <c r="B9" s="40" t="str">
        <f>IFERROR(VLOOKUP($A9,[1]Establecimientos!$A$1:$E$175,5,FALSE),0)</f>
        <v>105107-HOSPITAL VICUÑA</v>
      </c>
      <c r="C9" s="41">
        <v>2</v>
      </c>
      <c r="D9" s="41">
        <v>20</v>
      </c>
      <c r="F9" s="24" t="s">
        <v>15</v>
      </c>
      <c r="G9" s="25"/>
      <c r="H9" s="25">
        <v>1</v>
      </c>
      <c r="I9" s="25">
        <v>1</v>
      </c>
      <c r="J9" s="25">
        <v>4</v>
      </c>
      <c r="K9" s="25">
        <v>1</v>
      </c>
      <c r="L9" s="25">
        <v>1</v>
      </c>
      <c r="M9" s="25">
        <v>8</v>
      </c>
      <c r="N9" s="25"/>
      <c r="O9" s="25">
        <v>10</v>
      </c>
      <c r="P9" s="25">
        <v>55</v>
      </c>
      <c r="Q9" s="25">
        <v>16</v>
      </c>
      <c r="R9" s="25">
        <v>35</v>
      </c>
      <c r="S9" s="25">
        <v>132</v>
      </c>
    </row>
    <row r="10" spans="1:19" x14ac:dyDescent="0.25">
      <c r="A10" s="40" t="s">
        <v>44</v>
      </c>
      <c r="B10" s="40" t="str">
        <f>IFERROR(VLOOKUP($A10,[1]Establecimientos!$A$1:$E$175,5,FALSE),0)</f>
        <v>105107-HOSPITAL VICUÑA</v>
      </c>
      <c r="C10" s="41">
        <v>3</v>
      </c>
      <c r="D10" s="41">
        <v>11</v>
      </c>
      <c r="F10" s="24" t="s">
        <v>18</v>
      </c>
      <c r="G10" s="25"/>
      <c r="H10" s="25"/>
      <c r="I10" s="25"/>
      <c r="J10" s="25"/>
      <c r="K10" s="25">
        <v>1</v>
      </c>
      <c r="L10" s="25"/>
      <c r="M10" s="25">
        <v>7</v>
      </c>
      <c r="N10" s="25">
        <v>7</v>
      </c>
      <c r="O10" s="25">
        <v>7</v>
      </c>
      <c r="P10" s="25">
        <v>4</v>
      </c>
      <c r="Q10" s="25">
        <v>2</v>
      </c>
      <c r="R10" s="25">
        <v>4</v>
      </c>
      <c r="S10" s="25">
        <v>32</v>
      </c>
    </row>
    <row r="11" spans="1:19" x14ac:dyDescent="0.25">
      <c r="A11" s="40" t="s">
        <v>44</v>
      </c>
      <c r="B11" s="40" t="str">
        <f>IFERROR(VLOOKUP($A11,[1]Establecimientos!$A$1:$E$175,5,FALSE),0)</f>
        <v>105107-HOSPITAL VICUÑA</v>
      </c>
      <c r="C11" s="41">
        <v>4</v>
      </c>
      <c r="D11" s="41">
        <v>17</v>
      </c>
      <c r="F11" s="24" t="s">
        <v>17</v>
      </c>
      <c r="G11" s="25">
        <v>5</v>
      </c>
      <c r="H11" s="25"/>
      <c r="I11" s="25">
        <v>29</v>
      </c>
      <c r="J11" s="25">
        <v>7</v>
      </c>
      <c r="K11" s="25"/>
      <c r="L11" s="25">
        <v>1</v>
      </c>
      <c r="M11" s="25">
        <v>1</v>
      </c>
      <c r="N11" s="25">
        <v>4</v>
      </c>
      <c r="O11" s="25">
        <v>1</v>
      </c>
      <c r="P11" s="25">
        <v>11</v>
      </c>
      <c r="Q11" s="25">
        <v>7</v>
      </c>
      <c r="R11" s="25">
        <v>7</v>
      </c>
      <c r="S11" s="25">
        <v>73</v>
      </c>
    </row>
    <row r="12" spans="1:19" x14ac:dyDescent="0.25">
      <c r="A12" s="40" t="s">
        <v>44</v>
      </c>
      <c r="B12" s="40" t="str">
        <f>IFERROR(VLOOKUP($A12,[1]Establecimientos!$A$1:$E$175,5,FALSE),0)</f>
        <v>105107-HOSPITAL VICUÑA</v>
      </c>
      <c r="C12" s="41">
        <v>5</v>
      </c>
      <c r="D12" s="41">
        <v>35</v>
      </c>
      <c r="F12" s="24" t="s">
        <v>10</v>
      </c>
      <c r="G12" s="25">
        <v>3</v>
      </c>
      <c r="H12" s="25">
        <v>3</v>
      </c>
      <c r="I12" s="25">
        <v>12</v>
      </c>
      <c r="J12" s="25">
        <v>28</v>
      </c>
      <c r="K12" s="25">
        <v>76</v>
      </c>
      <c r="L12" s="25">
        <v>185</v>
      </c>
      <c r="M12" s="25">
        <v>118</v>
      </c>
      <c r="N12" s="25">
        <v>125</v>
      </c>
      <c r="O12" s="25">
        <v>121</v>
      </c>
      <c r="P12" s="25">
        <v>212</v>
      </c>
      <c r="Q12" s="25">
        <v>45</v>
      </c>
      <c r="R12" s="25">
        <v>90</v>
      </c>
      <c r="S12" s="25">
        <v>1018</v>
      </c>
    </row>
    <row r="13" spans="1:19" x14ac:dyDescent="0.25">
      <c r="A13" s="40" t="s">
        <v>44</v>
      </c>
      <c r="B13" s="40" t="str">
        <f>IFERROR(VLOOKUP($A13,[1]Establecimientos!$A$1:$E$175,5,FALSE),0)</f>
        <v>105107-HOSPITAL VICUÑA</v>
      </c>
      <c r="C13" s="41">
        <v>6</v>
      </c>
      <c r="D13" s="41">
        <v>29</v>
      </c>
      <c r="F13" s="24" t="s">
        <v>14</v>
      </c>
      <c r="G13" s="25"/>
      <c r="H13" s="25">
        <v>2</v>
      </c>
      <c r="I13" s="25">
        <v>1</v>
      </c>
      <c r="J13" s="25">
        <v>2</v>
      </c>
      <c r="K13" s="25">
        <v>16</v>
      </c>
      <c r="L13" s="25"/>
      <c r="M13" s="25">
        <v>2</v>
      </c>
      <c r="N13" s="25">
        <v>5</v>
      </c>
      <c r="O13" s="25"/>
      <c r="P13" s="25"/>
      <c r="Q13" s="25"/>
      <c r="R13" s="25"/>
      <c r="S13" s="25">
        <v>28</v>
      </c>
    </row>
    <row r="14" spans="1:19" x14ac:dyDescent="0.25">
      <c r="A14" s="40" t="s">
        <v>44</v>
      </c>
      <c r="B14" s="40" t="str">
        <f>IFERROR(VLOOKUP($A14,[1]Establecimientos!$A$1:$E$175,5,FALSE),0)</f>
        <v>105107-HOSPITAL VICUÑA</v>
      </c>
      <c r="C14" s="41">
        <v>7</v>
      </c>
      <c r="D14" s="41">
        <v>17</v>
      </c>
      <c r="F14" s="24" t="s">
        <v>12</v>
      </c>
      <c r="G14" s="25">
        <v>1</v>
      </c>
      <c r="H14" s="25">
        <v>1</v>
      </c>
      <c r="I14" s="25">
        <v>9</v>
      </c>
      <c r="J14" s="25">
        <v>15</v>
      </c>
      <c r="K14" s="25">
        <v>15</v>
      </c>
      <c r="L14" s="25">
        <v>13</v>
      </c>
      <c r="M14" s="25">
        <v>9</v>
      </c>
      <c r="N14" s="25">
        <v>28</v>
      </c>
      <c r="O14" s="25">
        <v>24</v>
      </c>
      <c r="P14" s="25">
        <v>26</v>
      </c>
      <c r="Q14" s="25">
        <v>46</v>
      </c>
      <c r="R14" s="25">
        <v>33</v>
      </c>
      <c r="S14" s="25">
        <v>220</v>
      </c>
    </row>
    <row r="15" spans="1:19" x14ac:dyDescent="0.25">
      <c r="A15" s="40" t="s">
        <v>44</v>
      </c>
      <c r="B15" s="40" t="str">
        <f>IFERROR(VLOOKUP($A15,[1]Establecimientos!$A$1:$E$175,5,FALSE),0)</f>
        <v>105107-HOSPITAL VICUÑA</v>
      </c>
      <c r="C15" s="41">
        <v>8</v>
      </c>
      <c r="D15" s="41">
        <v>36</v>
      </c>
      <c r="F15" s="24" t="s">
        <v>13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>
        <v>4</v>
      </c>
      <c r="R15" s="25">
        <v>10</v>
      </c>
      <c r="S15" s="25">
        <v>14</v>
      </c>
    </row>
    <row r="16" spans="1:19" x14ac:dyDescent="0.25">
      <c r="A16" s="40" t="s">
        <v>44</v>
      </c>
      <c r="B16" s="40" t="str">
        <f>IFERROR(VLOOKUP($A16,[1]Establecimientos!$A$1:$E$175,5,FALSE),0)</f>
        <v>105107-HOSPITAL VICUÑA</v>
      </c>
      <c r="C16" s="41">
        <v>9</v>
      </c>
      <c r="D16" s="41">
        <v>19</v>
      </c>
      <c r="F16" s="24" t="s">
        <v>21</v>
      </c>
      <c r="G16" s="25"/>
      <c r="H16" s="25"/>
      <c r="I16" s="25"/>
      <c r="J16" s="25"/>
      <c r="K16" s="25"/>
      <c r="L16" s="25"/>
      <c r="M16" s="25">
        <v>33</v>
      </c>
      <c r="N16" s="25">
        <v>9</v>
      </c>
      <c r="O16" s="25">
        <v>23</v>
      </c>
      <c r="P16" s="25">
        <v>9</v>
      </c>
      <c r="Q16" s="25">
        <v>20</v>
      </c>
      <c r="R16" s="25">
        <v>31</v>
      </c>
      <c r="S16" s="25">
        <v>125</v>
      </c>
    </row>
    <row r="17" spans="1:19" x14ac:dyDescent="0.25">
      <c r="A17" s="40" t="s">
        <v>44</v>
      </c>
      <c r="B17" s="40" t="str">
        <f>IFERROR(VLOOKUP($A17,[1]Establecimientos!$A$1:$E$175,5,FALSE),0)</f>
        <v>105107-HOSPITAL VICUÑA</v>
      </c>
      <c r="C17" s="41">
        <v>10</v>
      </c>
      <c r="D17" s="41">
        <v>27</v>
      </c>
      <c r="F17" s="24" t="s">
        <v>22</v>
      </c>
      <c r="G17" s="25">
        <v>8</v>
      </c>
      <c r="H17" s="25">
        <v>20</v>
      </c>
      <c r="I17" s="25">
        <v>11</v>
      </c>
      <c r="J17" s="25">
        <v>17</v>
      </c>
      <c r="K17" s="25">
        <v>35</v>
      </c>
      <c r="L17" s="25">
        <v>29</v>
      </c>
      <c r="M17" s="25">
        <v>17</v>
      </c>
      <c r="N17" s="25">
        <v>36</v>
      </c>
      <c r="O17" s="25">
        <v>19</v>
      </c>
      <c r="P17" s="25">
        <v>27</v>
      </c>
      <c r="Q17" s="25">
        <v>19</v>
      </c>
      <c r="R17" s="25">
        <v>20</v>
      </c>
      <c r="S17" s="25">
        <v>258</v>
      </c>
    </row>
    <row r="18" spans="1:19" x14ac:dyDescent="0.25">
      <c r="A18" s="40" t="s">
        <v>44</v>
      </c>
      <c r="B18" s="40" t="str">
        <f>IFERROR(VLOOKUP($A18,[1]Establecimientos!$A$1:$E$175,5,FALSE),0)</f>
        <v>105107-HOSPITAL VICUÑA</v>
      </c>
      <c r="C18" s="41">
        <v>11</v>
      </c>
      <c r="D18" s="41">
        <v>19</v>
      </c>
      <c r="F18" s="24" t="s">
        <v>23</v>
      </c>
      <c r="G18" s="25">
        <v>7</v>
      </c>
      <c r="H18" s="25">
        <v>6</v>
      </c>
      <c r="I18" s="25">
        <v>1</v>
      </c>
      <c r="J18" s="25">
        <v>10</v>
      </c>
      <c r="K18" s="25">
        <v>6</v>
      </c>
      <c r="L18" s="25">
        <v>4</v>
      </c>
      <c r="M18" s="25">
        <v>4</v>
      </c>
      <c r="N18" s="25">
        <v>4</v>
      </c>
      <c r="O18" s="25">
        <v>4</v>
      </c>
      <c r="P18" s="25">
        <v>4</v>
      </c>
      <c r="Q18" s="25">
        <v>2</v>
      </c>
      <c r="R18" s="25">
        <v>6</v>
      </c>
      <c r="S18" s="25">
        <v>58</v>
      </c>
    </row>
    <row r="19" spans="1:19" x14ac:dyDescent="0.25">
      <c r="A19" s="40" t="s">
        <v>44</v>
      </c>
      <c r="B19" s="40" t="str">
        <f>IFERROR(VLOOKUP($A19,[1]Establecimientos!$A$1:$E$175,5,FALSE),0)</f>
        <v>105107-HOSPITAL VICUÑA</v>
      </c>
      <c r="C19" s="41">
        <v>12</v>
      </c>
      <c r="D19" s="41">
        <v>20</v>
      </c>
      <c r="F19" s="24" t="s">
        <v>98</v>
      </c>
      <c r="G19" s="25">
        <v>135</v>
      </c>
      <c r="H19" s="25">
        <v>292</v>
      </c>
      <c r="I19" s="25">
        <v>352</v>
      </c>
      <c r="J19" s="25">
        <v>384</v>
      </c>
      <c r="K19" s="25">
        <v>537</v>
      </c>
      <c r="L19" s="25">
        <v>561</v>
      </c>
      <c r="M19" s="25">
        <v>513</v>
      </c>
      <c r="N19" s="25">
        <v>602</v>
      </c>
      <c r="O19" s="25">
        <v>512</v>
      </c>
      <c r="P19" s="25">
        <v>875</v>
      </c>
      <c r="Q19" s="25">
        <v>825</v>
      </c>
      <c r="R19" s="25">
        <v>653</v>
      </c>
      <c r="S19" s="25">
        <v>6241</v>
      </c>
    </row>
    <row r="20" spans="1:19" x14ac:dyDescent="0.25">
      <c r="A20" s="40" t="s">
        <v>45</v>
      </c>
      <c r="B20" s="40" t="str">
        <f>IFERROR(VLOOKUP($A20,[1]Establecimientos!$A$1:$E$175,5,FALSE),0)</f>
        <v>105108-HOSPITAL LOS VILOS</v>
      </c>
      <c r="C20" s="41">
        <v>1</v>
      </c>
      <c r="D20" s="41">
        <v>7</v>
      </c>
    </row>
    <row r="21" spans="1:19" x14ac:dyDescent="0.25">
      <c r="A21" s="40" t="s">
        <v>45</v>
      </c>
      <c r="B21" s="40" t="str">
        <f>IFERROR(VLOOKUP($A21,[1]Establecimientos!$A$1:$E$175,5,FALSE),0)</f>
        <v>105108-HOSPITAL LOS VILOS</v>
      </c>
      <c r="C21" s="41">
        <v>2</v>
      </c>
      <c r="D21" s="41">
        <v>6</v>
      </c>
    </row>
    <row r="22" spans="1:19" x14ac:dyDescent="0.25">
      <c r="A22" s="40" t="s">
        <v>45</v>
      </c>
      <c r="B22" s="40" t="str">
        <f>IFERROR(VLOOKUP($A22,[1]Establecimientos!$A$1:$E$175,5,FALSE),0)</f>
        <v>105108-HOSPITAL LOS VILOS</v>
      </c>
      <c r="C22" s="41">
        <v>3</v>
      </c>
      <c r="D22" s="41">
        <v>1</v>
      </c>
    </row>
    <row r="23" spans="1:19" x14ac:dyDescent="0.25">
      <c r="A23" s="40" t="s">
        <v>45</v>
      </c>
      <c r="B23" s="40" t="str">
        <f>IFERROR(VLOOKUP($A23,[1]Establecimientos!$A$1:$E$175,5,FALSE),0)</f>
        <v>105108-HOSPITAL LOS VILOS</v>
      </c>
      <c r="C23" s="41">
        <v>4</v>
      </c>
      <c r="D23" s="41">
        <v>10</v>
      </c>
    </row>
    <row r="24" spans="1:19" x14ac:dyDescent="0.25">
      <c r="A24" s="40" t="s">
        <v>45</v>
      </c>
      <c r="B24" s="40" t="str">
        <f>IFERROR(VLOOKUP($A24,[1]Establecimientos!$A$1:$E$175,5,FALSE),0)</f>
        <v>105108-HOSPITAL LOS VILOS</v>
      </c>
      <c r="C24" s="41">
        <v>5</v>
      </c>
      <c r="D24" s="41">
        <v>6</v>
      </c>
    </row>
    <row r="25" spans="1:19" x14ac:dyDescent="0.25">
      <c r="A25" s="40" t="s">
        <v>45</v>
      </c>
      <c r="B25" s="40" t="str">
        <f>IFERROR(VLOOKUP($A25,[1]Establecimientos!$A$1:$E$175,5,FALSE),0)</f>
        <v>105108-HOSPITAL LOS VILOS</v>
      </c>
      <c r="C25" s="41">
        <v>6</v>
      </c>
      <c r="D25" s="41">
        <v>4</v>
      </c>
    </row>
    <row r="26" spans="1:19" x14ac:dyDescent="0.25">
      <c r="A26" s="40" t="s">
        <v>45</v>
      </c>
      <c r="B26" s="40" t="str">
        <f>IFERROR(VLOOKUP($A26,[1]Establecimientos!$A$1:$E$175,5,FALSE),0)</f>
        <v>105108-HOSPITAL LOS VILOS</v>
      </c>
      <c r="C26" s="41">
        <v>7</v>
      </c>
      <c r="D26" s="41">
        <v>4</v>
      </c>
    </row>
    <row r="27" spans="1:19" x14ac:dyDescent="0.25">
      <c r="A27" s="40" t="s">
        <v>45</v>
      </c>
      <c r="B27" s="40" t="str">
        <f>IFERROR(VLOOKUP($A27,[1]Establecimientos!$A$1:$E$175,5,FALSE),0)</f>
        <v>105108-HOSPITAL LOS VILOS</v>
      </c>
      <c r="C27" s="41">
        <v>8</v>
      </c>
      <c r="D27" s="41">
        <v>4</v>
      </c>
    </row>
    <row r="28" spans="1:19" x14ac:dyDescent="0.25">
      <c r="A28" s="40" t="s">
        <v>45</v>
      </c>
      <c r="B28" s="40" t="str">
        <f>IFERROR(VLOOKUP($A28,[1]Establecimientos!$A$1:$E$175,5,FALSE),0)</f>
        <v>105108-HOSPITAL LOS VILOS</v>
      </c>
      <c r="C28" s="41">
        <v>9</v>
      </c>
      <c r="D28" s="41">
        <v>4</v>
      </c>
    </row>
    <row r="29" spans="1:19" x14ac:dyDescent="0.25">
      <c r="A29" s="40" t="s">
        <v>45</v>
      </c>
      <c r="B29" s="40" t="str">
        <f>IFERROR(VLOOKUP($A29,[1]Establecimientos!$A$1:$E$175,5,FALSE),0)</f>
        <v>105108-HOSPITAL LOS VILOS</v>
      </c>
      <c r="C29" s="41">
        <v>10</v>
      </c>
      <c r="D29" s="41">
        <v>4</v>
      </c>
    </row>
    <row r="30" spans="1:19" x14ac:dyDescent="0.25">
      <c r="A30" s="40" t="s">
        <v>45</v>
      </c>
      <c r="B30" s="40" t="str">
        <f>IFERROR(VLOOKUP($A30,[1]Establecimientos!$A$1:$E$175,5,FALSE),0)</f>
        <v>105108-HOSPITAL LOS VILOS</v>
      </c>
      <c r="C30" s="41">
        <v>11</v>
      </c>
      <c r="D30" s="41">
        <v>2</v>
      </c>
    </row>
    <row r="31" spans="1:19" x14ac:dyDescent="0.25">
      <c r="A31" s="40" t="s">
        <v>45</v>
      </c>
      <c r="B31" s="40" t="str">
        <f>IFERROR(VLOOKUP($A31,[1]Establecimientos!$A$1:$E$175,5,FALSE),0)</f>
        <v>105108-HOSPITAL LOS VILOS</v>
      </c>
      <c r="C31" s="41">
        <v>12</v>
      </c>
      <c r="D31" s="41">
        <v>6</v>
      </c>
    </row>
    <row r="32" spans="1:19" x14ac:dyDescent="0.25">
      <c r="A32" s="40" t="s">
        <v>46</v>
      </c>
      <c r="B32" s="40" t="str">
        <f>IFERROR(VLOOKUP($A32,[1]Establecimientos!$A$1:$E$175,5,FALSE),0)</f>
        <v>04101-LA SERENA</v>
      </c>
      <c r="C32" s="41">
        <v>2</v>
      </c>
      <c r="D32" s="41">
        <v>24</v>
      </c>
    </row>
    <row r="33" spans="1:4" x14ac:dyDescent="0.25">
      <c r="A33" s="40" t="s">
        <v>46</v>
      </c>
      <c r="B33" s="40" t="str">
        <f>IFERROR(VLOOKUP($A33,[1]Establecimientos!$A$1:$E$175,5,FALSE),0)</f>
        <v>04101-LA SERENA</v>
      </c>
      <c r="C33" s="41">
        <v>3</v>
      </c>
      <c r="D33" s="41">
        <v>27</v>
      </c>
    </row>
    <row r="34" spans="1:4" x14ac:dyDescent="0.25">
      <c r="A34" s="40" t="s">
        <v>46</v>
      </c>
      <c r="B34" s="40" t="str">
        <f>IFERROR(VLOOKUP($A34,[1]Establecimientos!$A$1:$E$175,5,FALSE),0)</f>
        <v>04101-LA SERENA</v>
      </c>
      <c r="C34" s="41">
        <v>4</v>
      </c>
      <c r="D34" s="41">
        <v>11</v>
      </c>
    </row>
    <row r="35" spans="1:4" x14ac:dyDescent="0.25">
      <c r="A35" s="40" t="s">
        <v>46</v>
      </c>
      <c r="B35" s="40" t="str">
        <f>IFERROR(VLOOKUP($A35,[1]Establecimientos!$A$1:$E$175,5,FALSE),0)</f>
        <v>04101-LA SERENA</v>
      </c>
      <c r="C35" s="41">
        <v>5</v>
      </c>
      <c r="D35" s="41">
        <v>25</v>
      </c>
    </row>
    <row r="36" spans="1:4" x14ac:dyDescent="0.25">
      <c r="A36" s="40" t="s">
        <v>46</v>
      </c>
      <c r="B36" s="40" t="str">
        <f>IFERROR(VLOOKUP($A36,[1]Establecimientos!$A$1:$E$175,5,FALSE),0)</f>
        <v>04101-LA SERENA</v>
      </c>
      <c r="C36" s="41">
        <v>6</v>
      </c>
      <c r="D36" s="41">
        <v>8</v>
      </c>
    </row>
    <row r="37" spans="1:4" x14ac:dyDescent="0.25">
      <c r="A37" s="40" t="s">
        <v>46</v>
      </c>
      <c r="B37" s="40" t="str">
        <f>IFERROR(VLOOKUP($A37,[1]Establecimientos!$A$1:$E$175,5,FALSE),0)</f>
        <v>04101-LA SERENA</v>
      </c>
      <c r="C37" s="41">
        <v>7</v>
      </c>
      <c r="D37" s="41">
        <v>20</v>
      </c>
    </row>
    <row r="38" spans="1:4" x14ac:dyDescent="0.25">
      <c r="A38" s="40" t="s">
        <v>46</v>
      </c>
      <c r="B38" s="40" t="str">
        <f>IFERROR(VLOOKUP($A38,[1]Establecimientos!$A$1:$E$175,5,FALSE),0)</f>
        <v>04101-LA SERENA</v>
      </c>
      <c r="C38" s="41">
        <v>8</v>
      </c>
      <c r="D38" s="41">
        <v>21</v>
      </c>
    </row>
    <row r="39" spans="1:4" x14ac:dyDescent="0.25">
      <c r="A39" s="40" t="s">
        <v>46</v>
      </c>
      <c r="B39" s="40" t="str">
        <f>IFERROR(VLOOKUP($A39,[1]Establecimientos!$A$1:$E$175,5,FALSE),0)</f>
        <v>04101-LA SERENA</v>
      </c>
      <c r="C39" s="41">
        <v>9</v>
      </c>
      <c r="D39" s="41">
        <v>15</v>
      </c>
    </row>
    <row r="40" spans="1:4" x14ac:dyDescent="0.25">
      <c r="A40" s="40" t="s">
        <v>46</v>
      </c>
      <c r="B40" s="40" t="str">
        <f>IFERROR(VLOOKUP($A40,[1]Establecimientos!$A$1:$E$175,5,FALSE),0)</f>
        <v>04101-LA SERENA</v>
      </c>
      <c r="C40" s="41">
        <v>10</v>
      </c>
      <c r="D40" s="41">
        <v>84</v>
      </c>
    </row>
    <row r="41" spans="1:4" x14ac:dyDescent="0.25">
      <c r="A41" s="40" t="s">
        <v>46</v>
      </c>
      <c r="B41" s="40" t="str">
        <f>IFERROR(VLOOKUP($A41,[1]Establecimientos!$A$1:$E$175,5,FALSE),0)</f>
        <v>04101-LA SERENA</v>
      </c>
      <c r="C41" s="41">
        <v>11</v>
      </c>
      <c r="D41" s="41">
        <v>11</v>
      </c>
    </row>
    <row r="42" spans="1:4" x14ac:dyDescent="0.25">
      <c r="A42" s="40" t="s">
        <v>46</v>
      </c>
      <c r="B42" s="40" t="str">
        <f>IFERROR(VLOOKUP($A42,[1]Establecimientos!$A$1:$E$175,5,FALSE),0)</f>
        <v>04101-LA SERENA</v>
      </c>
      <c r="C42" s="41">
        <v>12</v>
      </c>
      <c r="D42" s="41">
        <v>9</v>
      </c>
    </row>
    <row r="43" spans="1:4" x14ac:dyDescent="0.25">
      <c r="A43" s="40" t="s">
        <v>47</v>
      </c>
      <c r="B43" s="40" t="str">
        <f>IFERROR(VLOOKUP($A43,[1]Establecimientos!$A$1:$E$175,5,FALSE),0)</f>
        <v>04101-LA SERENA</v>
      </c>
      <c r="C43" s="41">
        <v>1</v>
      </c>
      <c r="D43" s="41">
        <v>14</v>
      </c>
    </row>
    <row r="44" spans="1:4" x14ac:dyDescent="0.25">
      <c r="A44" s="40" t="s">
        <v>47</v>
      </c>
      <c r="B44" s="40" t="str">
        <f>IFERROR(VLOOKUP($A44,[1]Establecimientos!$A$1:$E$175,5,FALSE),0)</f>
        <v>04101-LA SERENA</v>
      </c>
      <c r="C44" s="41">
        <v>2</v>
      </c>
      <c r="D44" s="41">
        <v>7</v>
      </c>
    </row>
    <row r="45" spans="1:4" x14ac:dyDescent="0.25">
      <c r="A45" s="40" t="s">
        <v>47</v>
      </c>
      <c r="B45" s="40" t="str">
        <f>IFERROR(VLOOKUP($A45,[1]Establecimientos!$A$1:$E$175,5,FALSE),0)</f>
        <v>04101-LA SERENA</v>
      </c>
      <c r="C45" s="41">
        <v>3</v>
      </c>
      <c r="D45" s="41">
        <v>10</v>
      </c>
    </row>
    <row r="46" spans="1:4" x14ac:dyDescent="0.25">
      <c r="A46" s="40" t="s">
        <v>47</v>
      </c>
      <c r="B46" s="40" t="str">
        <f>IFERROR(VLOOKUP($A46,[1]Establecimientos!$A$1:$E$175,5,FALSE),0)</f>
        <v>04101-LA SERENA</v>
      </c>
      <c r="C46" s="41">
        <v>4</v>
      </c>
      <c r="D46" s="41">
        <v>13</v>
      </c>
    </row>
    <row r="47" spans="1:4" x14ac:dyDescent="0.25">
      <c r="A47" s="40" t="s">
        <v>47</v>
      </c>
      <c r="B47" s="40" t="str">
        <f>IFERROR(VLOOKUP($A47,[1]Establecimientos!$A$1:$E$175,5,FALSE),0)</f>
        <v>04101-LA SERENA</v>
      </c>
      <c r="C47" s="41">
        <v>5</v>
      </c>
      <c r="D47" s="41">
        <v>9</v>
      </c>
    </row>
    <row r="48" spans="1:4" x14ac:dyDescent="0.25">
      <c r="A48" s="40" t="s">
        <v>47</v>
      </c>
      <c r="B48" s="40" t="str">
        <f>IFERROR(VLOOKUP($A48,[1]Establecimientos!$A$1:$E$175,5,FALSE),0)</f>
        <v>04101-LA SERENA</v>
      </c>
      <c r="C48" s="41">
        <v>6</v>
      </c>
      <c r="D48" s="41">
        <v>13</v>
      </c>
    </row>
    <row r="49" spans="1:4" x14ac:dyDescent="0.25">
      <c r="A49" s="40" t="s">
        <v>47</v>
      </c>
      <c r="B49" s="40" t="str">
        <f>IFERROR(VLOOKUP($A49,[1]Establecimientos!$A$1:$E$175,5,FALSE),0)</f>
        <v>04101-LA SERENA</v>
      </c>
      <c r="C49" s="41">
        <v>7</v>
      </c>
      <c r="D49" s="41">
        <v>9</v>
      </c>
    </row>
    <row r="50" spans="1:4" x14ac:dyDescent="0.25">
      <c r="A50" s="40" t="s">
        <v>47</v>
      </c>
      <c r="B50" s="40" t="str">
        <f>IFERROR(VLOOKUP($A50,[1]Establecimientos!$A$1:$E$175,5,FALSE),0)</f>
        <v>04101-LA SERENA</v>
      </c>
      <c r="C50" s="41">
        <v>8</v>
      </c>
      <c r="D50" s="41">
        <v>2</v>
      </c>
    </row>
    <row r="51" spans="1:4" x14ac:dyDescent="0.25">
      <c r="A51" s="40" t="s">
        <v>47</v>
      </c>
      <c r="B51" s="40" t="str">
        <f>IFERROR(VLOOKUP($A51,[1]Establecimientos!$A$1:$E$175,5,FALSE),0)</f>
        <v>04101-LA SERENA</v>
      </c>
      <c r="C51" s="41">
        <v>9</v>
      </c>
      <c r="D51" s="41">
        <v>6</v>
      </c>
    </row>
    <row r="52" spans="1:4" x14ac:dyDescent="0.25">
      <c r="A52" s="40" t="s">
        <v>47</v>
      </c>
      <c r="B52" s="40" t="str">
        <f>IFERROR(VLOOKUP($A52,[1]Establecimientos!$A$1:$E$175,5,FALSE),0)</f>
        <v>04101-LA SERENA</v>
      </c>
      <c r="C52" s="41">
        <v>10</v>
      </c>
      <c r="D52" s="41">
        <v>35</v>
      </c>
    </row>
    <row r="53" spans="1:4" x14ac:dyDescent="0.25">
      <c r="A53" s="40" t="s">
        <v>47</v>
      </c>
      <c r="B53" s="40" t="str">
        <f>IFERROR(VLOOKUP($A53,[1]Establecimientos!$A$1:$E$175,5,FALSE),0)</f>
        <v>04101-LA SERENA</v>
      </c>
      <c r="C53" s="41">
        <v>11</v>
      </c>
      <c r="D53" s="41">
        <v>12</v>
      </c>
    </row>
    <row r="54" spans="1:4" x14ac:dyDescent="0.25">
      <c r="A54" s="40" t="s">
        <v>47</v>
      </c>
      <c r="B54" s="40" t="str">
        <f>IFERROR(VLOOKUP($A54,[1]Establecimientos!$A$1:$E$175,5,FALSE),0)</f>
        <v>04101-LA SERENA</v>
      </c>
      <c r="C54" s="41">
        <v>12</v>
      </c>
      <c r="D54" s="41">
        <v>34</v>
      </c>
    </row>
    <row r="55" spans="1:4" x14ac:dyDescent="0.25">
      <c r="A55" s="40" t="s">
        <v>48</v>
      </c>
      <c r="B55" s="40" t="str">
        <f>IFERROR(VLOOKUP($A55,[1]Establecimientos!$A$1:$E$175,5,FALSE),0)</f>
        <v>04101-LA SERENA</v>
      </c>
      <c r="C55" s="41">
        <v>1</v>
      </c>
      <c r="D55" s="41">
        <v>20</v>
      </c>
    </row>
    <row r="56" spans="1:4" x14ac:dyDescent="0.25">
      <c r="A56" s="40" t="s">
        <v>48</v>
      </c>
      <c r="B56" s="40" t="str">
        <f>IFERROR(VLOOKUP($A56,[1]Establecimientos!$A$1:$E$175,5,FALSE),0)</f>
        <v>04101-LA SERENA</v>
      </c>
      <c r="C56" s="41">
        <v>2</v>
      </c>
      <c r="D56" s="41">
        <v>23</v>
      </c>
    </row>
    <row r="57" spans="1:4" x14ac:dyDescent="0.25">
      <c r="A57" s="40" t="s">
        <v>48</v>
      </c>
      <c r="B57" s="40" t="str">
        <f>IFERROR(VLOOKUP($A57,[1]Establecimientos!$A$1:$E$175,5,FALSE),0)</f>
        <v>04101-LA SERENA</v>
      </c>
      <c r="C57" s="41">
        <v>3</v>
      </c>
      <c r="D57" s="41">
        <v>20</v>
      </c>
    </row>
    <row r="58" spans="1:4" x14ac:dyDescent="0.25">
      <c r="A58" s="40" t="s">
        <v>48</v>
      </c>
      <c r="B58" s="40" t="str">
        <f>IFERROR(VLOOKUP($A58,[1]Establecimientos!$A$1:$E$175,5,FALSE),0)</f>
        <v>04101-LA SERENA</v>
      </c>
      <c r="C58" s="41">
        <v>4</v>
      </c>
      <c r="D58" s="41">
        <v>32</v>
      </c>
    </row>
    <row r="59" spans="1:4" x14ac:dyDescent="0.25">
      <c r="A59" s="40" t="s">
        <v>48</v>
      </c>
      <c r="B59" s="40" t="str">
        <f>IFERROR(VLOOKUP($A59,[1]Establecimientos!$A$1:$E$175,5,FALSE),0)</f>
        <v>04101-LA SERENA</v>
      </c>
      <c r="C59" s="41">
        <v>5</v>
      </c>
      <c r="D59" s="41">
        <v>25</v>
      </c>
    </row>
    <row r="60" spans="1:4" x14ac:dyDescent="0.25">
      <c r="A60" s="40" t="s">
        <v>48</v>
      </c>
      <c r="B60" s="40" t="str">
        <f>IFERROR(VLOOKUP($A60,[1]Establecimientos!$A$1:$E$175,5,FALSE),0)</f>
        <v>04101-LA SERENA</v>
      </c>
      <c r="C60" s="41">
        <v>6</v>
      </c>
      <c r="D60" s="41">
        <v>18</v>
      </c>
    </row>
    <row r="61" spans="1:4" x14ac:dyDescent="0.25">
      <c r="A61" s="40" t="s">
        <v>48</v>
      </c>
      <c r="B61" s="40" t="str">
        <f>IFERROR(VLOOKUP($A61,[1]Establecimientos!$A$1:$E$175,5,FALSE),0)</f>
        <v>04101-LA SERENA</v>
      </c>
      <c r="C61" s="41">
        <v>7</v>
      </c>
      <c r="D61" s="41">
        <v>9</v>
      </c>
    </row>
    <row r="62" spans="1:4" x14ac:dyDescent="0.25">
      <c r="A62" s="40" t="s">
        <v>48</v>
      </c>
      <c r="B62" s="40" t="str">
        <f>IFERROR(VLOOKUP($A62,[1]Establecimientos!$A$1:$E$175,5,FALSE),0)</f>
        <v>04101-LA SERENA</v>
      </c>
      <c r="C62" s="41">
        <v>8</v>
      </c>
      <c r="D62" s="41">
        <v>27</v>
      </c>
    </row>
    <row r="63" spans="1:4" x14ac:dyDescent="0.25">
      <c r="A63" s="40" t="s">
        <v>48</v>
      </c>
      <c r="B63" s="40" t="str">
        <f>IFERROR(VLOOKUP($A63,[1]Establecimientos!$A$1:$E$175,5,FALSE),0)</f>
        <v>04101-LA SERENA</v>
      </c>
      <c r="C63" s="41">
        <v>9</v>
      </c>
      <c r="D63" s="41">
        <v>20</v>
      </c>
    </row>
    <row r="64" spans="1:4" x14ac:dyDescent="0.25">
      <c r="A64" s="40" t="s">
        <v>48</v>
      </c>
      <c r="B64" s="40" t="str">
        <f>IFERROR(VLOOKUP($A64,[1]Establecimientos!$A$1:$E$175,5,FALSE),0)</f>
        <v>04101-LA SERENA</v>
      </c>
      <c r="C64" s="41">
        <v>10</v>
      </c>
      <c r="D64" s="41">
        <v>42</v>
      </c>
    </row>
    <row r="65" spans="1:4" x14ac:dyDescent="0.25">
      <c r="A65" s="40" t="s">
        <v>48</v>
      </c>
      <c r="B65" s="40" t="str">
        <f>IFERROR(VLOOKUP($A65,[1]Establecimientos!$A$1:$E$175,5,FALSE),0)</f>
        <v>04101-LA SERENA</v>
      </c>
      <c r="C65" s="41">
        <v>11</v>
      </c>
      <c r="D65" s="41">
        <v>35</v>
      </c>
    </row>
    <row r="66" spans="1:4" x14ac:dyDescent="0.25">
      <c r="A66" s="40" t="s">
        <v>48</v>
      </c>
      <c r="B66" s="40" t="str">
        <f>IFERROR(VLOOKUP($A66,[1]Establecimientos!$A$1:$E$175,5,FALSE),0)</f>
        <v>04101-LA SERENA</v>
      </c>
      <c r="C66" s="41">
        <v>12</v>
      </c>
      <c r="D66" s="41">
        <v>30</v>
      </c>
    </row>
    <row r="67" spans="1:4" x14ac:dyDescent="0.25">
      <c r="A67" s="40" t="s">
        <v>49</v>
      </c>
      <c r="B67" s="40" t="str">
        <f>IFERROR(VLOOKUP($A67,[1]Establecimientos!$A$1:$E$175,5,FALSE),0)</f>
        <v>04102-COQUIMBO</v>
      </c>
      <c r="C67" s="41">
        <v>1</v>
      </c>
      <c r="D67" s="41">
        <v>4</v>
      </c>
    </row>
    <row r="68" spans="1:4" x14ac:dyDescent="0.25">
      <c r="A68" s="40" t="s">
        <v>49</v>
      </c>
      <c r="B68" s="40" t="str">
        <f>IFERROR(VLOOKUP($A68,[1]Establecimientos!$A$1:$E$175,5,FALSE),0)</f>
        <v>04102-COQUIMBO</v>
      </c>
      <c r="C68" s="41">
        <v>2</v>
      </c>
      <c r="D68" s="41">
        <v>8</v>
      </c>
    </row>
    <row r="69" spans="1:4" x14ac:dyDescent="0.25">
      <c r="A69" s="40" t="s">
        <v>49</v>
      </c>
      <c r="B69" s="40" t="str">
        <f>IFERROR(VLOOKUP($A69,[1]Establecimientos!$A$1:$E$175,5,FALSE),0)</f>
        <v>04102-COQUIMBO</v>
      </c>
      <c r="C69" s="41">
        <v>3</v>
      </c>
      <c r="D69" s="41">
        <v>15</v>
      </c>
    </row>
    <row r="70" spans="1:4" x14ac:dyDescent="0.25">
      <c r="A70" s="40" t="s">
        <v>49</v>
      </c>
      <c r="B70" s="40" t="str">
        <f>IFERROR(VLOOKUP($A70,[1]Establecimientos!$A$1:$E$175,5,FALSE),0)</f>
        <v>04102-COQUIMBO</v>
      </c>
      <c r="C70" s="41">
        <v>4</v>
      </c>
      <c r="D70" s="41">
        <v>38</v>
      </c>
    </row>
    <row r="71" spans="1:4" x14ac:dyDescent="0.25">
      <c r="A71" s="40" t="s">
        <v>49</v>
      </c>
      <c r="B71" s="40" t="str">
        <f>IFERROR(VLOOKUP($A71,[1]Establecimientos!$A$1:$E$175,5,FALSE),0)</f>
        <v>04102-COQUIMBO</v>
      </c>
      <c r="C71" s="41">
        <v>5</v>
      </c>
      <c r="D71" s="41">
        <v>53</v>
      </c>
    </row>
    <row r="72" spans="1:4" x14ac:dyDescent="0.25">
      <c r="A72" s="40" t="s">
        <v>49</v>
      </c>
      <c r="B72" s="40" t="str">
        <f>IFERROR(VLOOKUP($A72,[1]Establecimientos!$A$1:$E$175,5,FALSE),0)</f>
        <v>04102-COQUIMBO</v>
      </c>
      <c r="C72" s="41">
        <v>6</v>
      </c>
      <c r="D72" s="41">
        <v>41</v>
      </c>
    </row>
    <row r="73" spans="1:4" x14ac:dyDescent="0.25">
      <c r="A73" s="40" t="s">
        <v>49</v>
      </c>
      <c r="B73" s="40" t="str">
        <f>IFERROR(VLOOKUP($A73,[1]Establecimientos!$A$1:$E$175,5,FALSE),0)</f>
        <v>04102-COQUIMBO</v>
      </c>
      <c r="C73" s="41">
        <v>7</v>
      </c>
      <c r="D73" s="41">
        <v>26</v>
      </c>
    </row>
    <row r="74" spans="1:4" x14ac:dyDescent="0.25">
      <c r="A74" s="40" t="s">
        <v>49</v>
      </c>
      <c r="B74" s="40" t="str">
        <f>IFERROR(VLOOKUP($A74,[1]Establecimientos!$A$1:$E$175,5,FALSE),0)</f>
        <v>04102-COQUIMBO</v>
      </c>
      <c r="C74" s="41">
        <v>8</v>
      </c>
      <c r="D74" s="41">
        <v>48</v>
      </c>
    </row>
    <row r="75" spans="1:4" x14ac:dyDescent="0.25">
      <c r="A75" s="40" t="s">
        <v>49</v>
      </c>
      <c r="B75" s="40" t="str">
        <f>IFERROR(VLOOKUP($A75,[1]Establecimientos!$A$1:$E$175,5,FALSE),0)</f>
        <v>04102-COQUIMBO</v>
      </c>
      <c r="C75" s="41">
        <v>9</v>
      </c>
      <c r="D75" s="41">
        <v>26</v>
      </c>
    </row>
    <row r="76" spans="1:4" x14ac:dyDescent="0.25">
      <c r="A76" s="40" t="s">
        <v>49</v>
      </c>
      <c r="B76" s="40" t="str">
        <f>IFERROR(VLOOKUP($A76,[1]Establecimientos!$A$1:$E$175,5,FALSE),0)</f>
        <v>04102-COQUIMBO</v>
      </c>
      <c r="C76" s="41">
        <v>10</v>
      </c>
      <c r="D76" s="41">
        <v>16</v>
      </c>
    </row>
    <row r="77" spans="1:4" x14ac:dyDescent="0.25">
      <c r="A77" s="40" t="s">
        <v>49</v>
      </c>
      <c r="B77" s="40" t="str">
        <f>IFERROR(VLOOKUP($A77,[1]Establecimientos!$A$1:$E$175,5,FALSE),0)</f>
        <v>04102-COQUIMBO</v>
      </c>
      <c r="C77" s="41">
        <v>11</v>
      </c>
      <c r="D77" s="41">
        <v>25</v>
      </c>
    </row>
    <row r="78" spans="1:4" x14ac:dyDescent="0.25">
      <c r="A78" s="40" t="s">
        <v>49</v>
      </c>
      <c r="B78" s="40" t="str">
        <f>IFERROR(VLOOKUP($A78,[1]Establecimientos!$A$1:$E$175,5,FALSE),0)</f>
        <v>04102-COQUIMBO</v>
      </c>
      <c r="C78" s="41">
        <v>12</v>
      </c>
      <c r="D78" s="41">
        <v>11</v>
      </c>
    </row>
    <row r="79" spans="1:4" x14ac:dyDescent="0.25">
      <c r="A79" s="40" t="s">
        <v>50</v>
      </c>
      <c r="B79" s="40" t="str">
        <f>IFERROR(VLOOKUP($A79,[1]Establecimientos!$A$1:$E$175,5,FALSE),0)</f>
        <v>04102-COQUIMBO</v>
      </c>
      <c r="C79" s="41">
        <v>1</v>
      </c>
      <c r="D79" s="41">
        <v>1</v>
      </c>
    </row>
    <row r="80" spans="1:4" x14ac:dyDescent="0.25">
      <c r="A80" s="40" t="s">
        <v>50</v>
      </c>
      <c r="B80" s="40" t="str">
        <f>IFERROR(VLOOKUP($A80,[1]Establecimientos!$A$1:$E$175,5,FALSE),0)</f>
        <v>04102-COQUIMBO</v>
      </c>
      <c r="C80" s="41">
        <v>3</v>
      </c>
      <c r="D80" s="41">
        <v>1</v>
      </c>
    </row>
    <row r="81" spans="1:4" x14ac:dyDescent="0.25">
      <c r="A81" s="40" t="s">
        <v>50</v>
      </c>
      <c r="B81" s="40" t="str">
        <f>IFERROR(VLOOKUP($A81,[1]Establecimientos!$A$1:$E$175,5,FALSE),0)</f>
        <v>04102-COQUIMBO</v>
      </c>
      <c r="C81" s="41">
        <v>4</v>
      </c>
      <c r="D81" s="41">
        <v>1</v>
      </c>
    </row>
    <row r="82" spans="1:4" x14ac:dyDescent="0.25">
      <c r="A82" s="40" t="s">
        <v>50</v>
      </c>
      <c r="B82" s="40" t="str">
        <f>IFERROR(VLOOKUP($A82,[1]Establecimientos!$A$1:$E$175,5,FALSE),0)</f>
        <v>04102-COQUIMBO</v>
      </c>
      <c r="C82" s="41">
        <v>5</v>
      </c>
      <c r="D82" s="41">
        <v>13</v>
      </c>
    </row>
    <row r="83" spans="1:4" x14ac:dyDescent="0.25">
      <c r="A83" s="40" t="s">
        <v>50</v>
      </c>
      <c r="B83" s="40" t="str">
        <f>IFERROR(VLOOKUP($A83,[1]Establecimientos!$A$1:$E$175,5,FALSE),0)</f>
        <v>04102-COQUIMBO</v>
      </c>
      <c r="C83" s="41">
        <v>6</v>
      </c>
      <c r="D83" s="41">
        <v>3</v>
      </c>
    </row>
    <row r="84" spans="1:4" x14ac:dyDescent="0.25">
      <c r="A84" s="40" t="s">
        <v>50</v>
      </c>
      <c r="B84" s="40" t="str">
        <f>IFERROR(VLOOKUP($A84,[1]Establecimientos!$A$1:$E$175,5,FALSE),0)</f>
        <v>04102-COQUIMBO</v>
      </c>
      <c r="C84" s="41">
        <v>7</v>
      </c>
      <c r="D84" s="41">
        <v>10</v>
      </c>
    </row>
    <row r="85" spans="1:4" x14ac:dyDescent="0.25">
      <c r="A85" s="40" t="s">
        <v>50</v>
      </c>
      <c r="B85" s="40" t="str">
        <f>IFERROR(VLOOKUP($A85,[1]Establecimientos!$A$1:$E$175,5,FALSE),0)</f>
        <v>04102-COQUIMBO</v>
      </c>
      <c r="C85" s="41">
        <v>8</v>
      </c>
      <c r="D85" s="41">
        <v>5</v>
      </c>
    </row>
    <row r="86" spans="1:4" x14ac:dyDescent="0.25">
      <c r="A86" s="40" t="s">
        <v>50</v>
      </c>
      <c r="B86" s="40" t="str">
        <f>IFERROR(VLOOKUP($A86,[1]Establecimientos!$A$1:$E$175,5,FALSE),0)</f>
        <v>04102-COQUIMBO</v>
      </c>
      <c r="C86" s="41">
        <v>9</v>
      </c>
      <c r="D86" s="41">
        <v>17</v>
      </c>
    </row>
    <row r="87" spans="1:4" x14ac:dyDescent="0.25">
      <c r="A87" s="40" t="s">
        <v>50</v>
      </c>
      <c r="B87" s="40" t="str">
        <f>IFERROR(VLOOKUP($A87,[1]Establecimientos!$A$1:$E$175,5,FALSE),0)</f>
        <v>04102-COQUIMBO</v>
      </c>
      <c r="C87" s="41">
        <v>10</v>
      </c>
      <c r="D87" s="41">
        <v>8</v>
      </c>
    </row>
    <row r="88" spans="1:4" x14ac:dyDescent="0.25">
      <c r="A88" s="40" t="s">
        <v>50</v>
      </c>
      <c r="B88" s="40" t="str">
        <f>IFERROR(VLOOKUP($A88,[1]Establecimientos!$A$1:$E$175,5,FALSE),0)</f>
        <v>04102-COQUIMBO</v>
      </c>
      <c r="C88" s="41">
        <v>11</v>
      </c>
      <c r="D88" s="41">
        <v>135</v>
      </c>
    </row>
    <row r="89" spans="1:4" x14ac:dyDescent="0.25">
      <c r="A89" s="40" t="s">
        <v>50</v>
      </c>
      <c r="B89" s="40" t="str">
        <f>IFERROR(VLOOKUP($A89,[1]Establecimientos!$A$1:$E$175,5,FALSE),0)</f>
        <v>04102-COQUIMBO</v>
      </c>
      <c r="C89" s="41">
        <v>12</v>
      </c>
      <c r="D89" s="41">
        <v>5</v>
      </c>
    </row>
    <row r="90" spans="1:4" x14ac:dyDescent="0.25">
      <c r="A90" s="40" t="s">
        <v>51</v>
      </c>
      <c r="B90" s="40" t="str">
        <f>IFERROR(VLOOKUP($A90,[1]Establecimientos!$A$1:$E$175,5,FALSE),0)</f>
        <v>04102-COQUIMBO</v>
      </c>
      <c r="C90" s="41">
        <v>1</v>
      </c>
      <c r="D90" s="41">
        <v>30</v>
      </c>
    </row>
    <row r="91" spans="1:4" x14ac:dyDescent="0.25">
      <c r="A91" s="40" t="s">
        <v>51</v>
      </c>
      <c r="B91" s="40" t="str">
        <f>IFERROR(VLOOKUP($A91,[1]Establecimientos!$A$1:$E$175,5,FALSE),0)</f>
        <v>04102-COQUIMBO</v>
      </c>
      <c r="C91" s="41">
        <v>2</v>
      </c>
      <c r="D91" s="41">
        <v>28</v>
      </c>
    </row>
    <row r="92" spans="1:4" x14ac:dyDescent="0.25">
      <c r="A92" s="40" t="s">
        <v>51</v>
      </c>
      <c r="B92" s="40" t="str">
        <f>IFERROR(VLOOKUP($A92,[1]Establecimientos!$A$1:$E$175,5,FALSE),0)</f>
        <v>04102-COQUIMBO</v>
      </c>
      <c r="C92" s="41">
        <v>3</v>
      </c>
      <c r="D92" s="41">
        <v>48</v>
      </c>
    </row>
    <row r="93" spans="1:4" x14ac:dyDescent="0.25">
      <c r="A93" s="40" t="s">
        <v>51</v>
      </c>
      <c r="B93" s="40" t="str">
        <f>IFERROR(VLOOKUP($A93,[1]Establecimientos!$A$1:$E$175,5,FALSE),0)</f>
        <v>04102-COQUIMBO</v>
      </c>
      <c r="C93" s="41">
        <v>4</v>
      </c>
      <c r="D93" s="41">
        <v>57</v>
      </c>
    </row>
    <row r="94" spans="1:4" x14ac:dyDescent="0.25">
      <c r="A94" s="40" t="s">
        <v>51</v>
      </c>
      <c r="B94" s="40" t="str">
        <f>IFERROR(VLOOKUP($A94,[1]Establecimientos!$A$1:$E$175,5,FALSE),0)</f>
        <v>04102-COQUIMBO</v>
      </c>
      <c r="C94" s="41">
        <v>5</v>
      </c>
      <c r="D94" s="41">
        <v>52</v>
      </c>
    </row>
    <row r="95" spans="1:4" x14ac:dyDescent="0.25">
      <c r="A95" s="40" t="s">
        <v>51</v>
      </c>
      <c r="B95" s="40" t="str">
        <f>IFERROR(VLOOKUP($A95,[1]Establecimientos!$A$1:$E$175,5,FALSE),0)</f>
        <v>04102-COQUIMBO</v>
      </c>
      <c r="C95" s="41">
        <v>6</v>
      </c>
      <c r="D95" s="41">
        <v>55</v>
      </c>
    </row>
    <row r="96" spans="1:4" x14ac:dyDescent="0.25">
      <c r="A96" s="40" t="s">
        <v>51</v>
      </c>
      <c r="B96" s="40" t="str">
        <f>IFERROR(VLOOKUP($A96,[1]Establecimientos!$A$1:$E$175,5,FALSE),0)</f>
        <v>04102-COQUIMBO</v>
      </c>
      <c r="C96" s="41">
        <v>7</v>
      </c>
      <c r="D96" s="41">
        <v>68</v>
      </c>
    </row>
    <row r="97" spans="1:4" x14ac:dyDescent="0.25">
      <c r="A97" s="40" t="s">
        <v>51</v>
      </c>
      <c r="B97" s="40" t="str">
        <f>IFERROR(VLOOKUP($A97,[1]Establecimientos!$A$1:$E$175,5,FALSE),0)</f>
        <v>04102-COQUIMBO</v>
      </c>
      <c r="C97" s="41">
        <v>8</v>
      </c>
      <c r="D97" s="41">
        <v>65</v>
      </c>
    </row>
    <row r="98" spans="1:4" x14ac:dyDescent="0.25">
      <c r="A98" s="40" t="s">
        <v>51</v>
      </c>
      <c r="B98" s="40" t="str">
        <f>IFERROR(VLOOKUP($A98,[1]Establecimientos!$A$1:$E$175,5,FALSE),0)</f>
        <v>04102-COQUIMBO</v>
      </c>
      <c r="C98" s="41">
        <v>9</v>
      </c>
      <c r="D98" s="41">
        <v>45</v>
      </c>
    </row>
    <row r="99" spans="1:4" x14ac:dyDescent="0.25">
      <c r="A99" s="40" t="s">
        <v>51</v>
      </c>
      <c r="B99" s="40" t="str">
        <f>IFERROR(VLOOKUP($A99,[1]Establecimientos!$A$1:$E$175,5,FALSE),0)</f>
        <v>04102-COQUIMBO</v>
      </c>
      <c r="C99" s="41">
        <v>10</v>
      </c>
      <c r="D99" s="41">
        <v>46</v>
      </c>
    </row>
    <row r="100" spans="1:4" x14ac:dyDescent="0.25">
      <c r="A100" s="40" t="s">
        <v>51</v>
      </c>
      <c r="B100" s="40" t="str">
        <f>IFERROR(VLOOKUP($A100,[1]Establecimientos!$A$1:$E$175,5,FALSE),0)</f>
        <v>04102-COQUIMBO</v>
      </c>
      <c r="C100" s="41">
        <v>11</v>
      </c>
      <c r="D100" s="41">
        <v>41</v>
      </c>
    </row>
    <row r="101" spans="1:4" x14ac:dyDescent="0.25">
      <c r="A101" s="40" t="s">
        <v>51</v>
      </c>
      <c r="B101" s="40" t="str">
        <f>IFERROR(VLOOKUP($A101,[1]Establecimientos!$A$1:$E$175,5,FALSE),0)</f>
        <v>04102-COQUIMBO</v>
      </c>
      <c r="C101" s="41">
        <v>12</v>
      </c>
      <c r="D101" s="41">
        <v>34</v>
      </c>
    </row>
    <row r="102" spans="1:4" x14ac:dyDescent="0.25">
      <c r="A102" s="40" t="s">
        <v>105</v>
      </c>
      <c r="B102" s="40" t="str">
        <f>IFERROR(VLOOKUP($A102,[1]Establecimientos!$A$1:$E$175,5,FALSE),0)</f>
        <v>04105-PAIHUANO</v>
      </c>
      <c r="C102" s="41">
        <v>8</v>
      </c>
      <c r="D102" s="41">
        <v>4</v>
      </c>
    </row>
    <row r="103" spans="1:4" x14ac:dyDescent="0.25">
      <c r="A103" s="40" t="s">
        <v>105</v>
      </c>
      <c r="B103" s="40" t="str">
        <f>IFERROR(VLOOKUP($A103,[1]Establecimientos!$A$1:$E$175,5,FALSE),0)</f>
        <v>04105-PAIHUANO</v>
      </c>
      <c r="C103" s="41">
        <v>9</v>
      </c>
      <c r="D103" s="41">
        <v>4</v>
      </c>
    </row>
    <row r="104" spans="1:4" x14ac:dyDescent="0.25">
      <c r="A104" s="40" t="s">
        <v>106</v>
      </c>
      <c r="B104" s="40" t="str">
        <f>IFERROR(VLOOKUP($A104,[1]Establecimientos!$A$1:$E$175,5,FALSE),0)</f>
        <v>04303-MONTE PATRIA</v>
      </c>
      <c r="C104" s="41">
        <v>8</v>
      </c>
      <c r="D104" s="41">
        <v>1</v>
      </c>
    </row>
    <row r="105" spans="1:4" x14ac:dyDescent="0.25">
      <c r="A105" s="40" t="s">
        <v>106</v>
      </c>
      <c r="B105" s="40" t="str">
        <f>IFERROR(VLOOKUP($A105,[1]Establecimientos!$A$1:$E$175,5,FALSE),0)</f>
        <v>04303-MONTE PATRIA</v>
      </c>
      <c r="C105" s="41">
        <v>9</v>
      </c>
      <c r="D105" s="41">
        <v>4</v>
      </c>
    </row>
    <row r="106" spans="1:4" x14ac:dyDescent="0.25">
      <c r="A106" s="40" t="s">
        <v>116</v>
      </c>
      <c r="B106" s="40" t="str">
        <f>IFERROR(VLOOKUP($A106,[1]Establecimientos!$A$1:$E$175,5,FALSE),0)</f>
        <v>04304-PUNITAQUI</v>
      </c>
      <c r="C106" s="41">
        <v>11</v>
      </c>
      <c r="D106" s="41">
        <v>4</v>
      </c>
    </row>
    <row r="107" spans="1:4" x14ac:dyDescent="0.25">
      <c r="A107" s="40" t="s">
        <v>116</v>
      </c>
      <c r="B107" s="40" t="str">
        <f>IFERROR(VLOOKUP($A107,[1]Establecimientos!$A$1:$E$175,5,FALSE),0)</f>
        <v>04304-PUNITAQUI</v>
      </c>
      <c r="C107" s="41">
        <v>12</v>
      </c>
      <c r="D107" s="41">
        <v>10</v>
      </c>
    </row>
    <row r="108" spans="1:4" x14ac:dyDescent="0.25">
      <c r="A108" s="40" t="s">
        <v>52</v>
      </c>
      <c r="B108" s="40" t="str">
        <f>IFERROR(VLOOKUP($A108,[1]Establecimientos!$A$1:$E$175,5,FALSE),0)</f>
        <v>04202-CANELA</v>
      </c>
      <c r="C108" s="41">
        <v>5</v>
      </c>
      <c r="D108" s="41">
        <v>1</v>
      </c>
    </row>
    <row r="109" spans="1:4" x14ac:dyDescent="0.25">
      <c r="A109" s="40" t="s">
        <v>52</v>
      </c>
      <c r="B109" s="40" t="str">
        <f>IFERROR(VLOOKUP($A109,[1]Establecimientos!$A$1:$E$175,5,FALSE),0)</f>
        <v>04202-CANELA</v>
      </c>
      <c r="C109" s="41">
        <v>7</v>
      </c>
      <c r="D109" s="41">
        <v>7</v>
      </c>
    </row>
    <row r="110" spans="1:4" x14ac:dyDescent="0.25">
      <c r="A110" s="40" t="s">
        <v>52</v>
      </c>
      <c r="B110" s="40" t="str">
        <f>IFERROR(VLOOKUP($A110,[1]Establecimientos!$A$1:$E$175,5,FALSE),0)</f>
        <v>04202-CANELA</v>
      </c>
      <c r="C110" s="41">
        <v>8</v>
      </c>
      <c r="D110" s="41">
        <v>7</v>
      </c>
    </row>
    <row r="111" spans="1:4" x14ac:dyDescent="0.25">
      <c r="A111" s="40" t="s">
        <v>52</v>
      </c>
      <c r="B111" s="40" t="str">
        <f>IFERROR(VLOOKUP($A111,[1]Establecimientos!$A$1:$E$175,5,FALSE),0)</f>
        <v>04202-CANELA</v>
      </c>
      <c r="C111" s="41">
        <v>9</v>
      </c>
      <c r="D111" s="41">
        <v>7</v>
      </c>
    </row>
    <row r="112" spans="1:4" x14ac:dyDescent="0.25">
      <c r="A112" s="40" t="s">
        <v>52</v>
      </c>
      <c r="B112" s="40" t="str">
        <f>IFERROR(VLOOKUP($A112,[1]Establecimientos!$A$1:$E$175,5,FALSE),0)</f>
        <v>04202-CANELA</v>
      </c>
      <c r="C112" s="41">
        <v>10</v>
      </c>
      <c r="D112" s="41">
        <v>4</v>
      </c>
    </row>
    <row r="113" spans="1:4" x14ac:dyDescent="0.25">
      <c r="A113" s="40" t="s">
        <v>52</v>
      </c>
      <c r="B113" s="40" t="str">
        <f>IFERROR(VLOOKUP($A113,[1]Establecimientos!$A$1:$E$175,5,FALSE),0)</f>
        <v>04202-CANELA</v>
      </c>
      <c r="C113" s="41">
        <v>11</v>
      </c>
      <c r="D113" s="41">
        <v>2</v>
      </c>
    </row>
    <row r="114" spans="1:4" x14ac:dyDescent="0.25">
      <c r="A114" s="40" t="s">
        <v>52</v>
      </c>
      <c r="B114" s="40" t="str">
        <f>IFERROR(VLOOKUP($A114,[1]Establecimientos!$A$1:$E$175,5,FALSE),0)</f>
        <v>04202-CANELA</v>
      </c>
      <c r="C114" s="41">
        <v>12</v>
      </c>
      <c r="D114" s="41">
        <v>4</v>
      </c>
    </row>
    <row r="115" spans="1:4" x14ac:dyDescent="0.25">
      <c r="A115" s="40" t="s">
        <v>53</v>
      </c>
      <c r="B115" s="40" t="str">
        <f>IFERROR(VLOOKUP($A115,[1]Establecimientos!$A$1:$E$175,5,FALSE),0)</f>
        <v>04303-MONTE PATRIA</v>
      </c>
      <c r="C115" s="41">
        <v>4</v>
      </c>
      <c r="D115" s="41">
        <v>5</v>
      </c>
    </row>
    <row r="116" spans="1:4" x14ac:dyDescent="0.25">
      <c r="A116" s="40" t="s">
        <v>53</v>
      </c>
      <c r="B116" s="40" t="str">
        <f>IFERROR(VLOOKUP($A116,[1]Establecimientos!$A$1:$E$175,5,FALSE),0)</f>
        <v>04303-MONTE PATRIA</v>
      </c>
      <c r="C116" s="41">
        <v>5</v>
      </c>
      <c r="D116" s="41">
        <v>3</v>
      </c>
    </row>
    <row r="117" spans="1:4" x14ac:dyDescent="0.25">
      <c r="A117" s="40" t="s">
        <v>53</v>
      </c>
      <c r="B117" s="40" t="str">
        <f>IFERROR(VLOOKUP($A117,[1]Establecimientos!$A$1:$E$175,5,FALSE),0)</f>
        <v>04303-MONTE PATRIA</v>
      </c>
      <c r="C117" s="41">
        <v>6</v>
      </c>
      <c r="D117" s="41">
        <v>1</v>
      </c>
    </row>
    <row r="118" spans="1:4" x14ac:dyDescent="0.25">
      <c r="A118" s="40" t="s">
        <v>53</v>
      </c>
      <c r="B118" s="40" t="str">
        <f>IFERROR(VLOOKUP($A118,[1]Establecimientos!$A$1:$E$175,5,FALSE),0)</f>
        <v>04303-MONTE PATRIA</v>
      </c>
      <c r="C118" s="41">
        <v>7</v>
      </c>
      <c r="D118" s="41">
        <v>1</v>
      </c>
    </row>
    <row r="119" spans="1:4" x14ac:dyDescent="0.25">
      <c r="A119" s="40" t="s">
        <v>53</v>
      </c>
      <c r="B119" s="40" t="str">
        <f>IFERROR(VLOOKUP($A119,[1]Establecimientos!$A$1:$E$175,5,FALSE),0)</f>
        <v>04303-MONTE PATRIA</v>
      </c>
      <c r="C119" s="41">
        <v>8</v>
      </c>
      <c r="D119" s="41">
        <v>3</v>
      </c>
    </row>
    <row r="120" spans="1:4" x14ac:dyDescent="0.25">
      <c r="A120" s="40" t="s">
        <v>53</v>
      </c>
      <c r="B120" s="40" t="str">
        <f>IFERROR(VLOOKUP($A120,[1]Establecimientos!$A$1:$E$175,5,FALSE),0)</f>
        <v>04303-MONTE PATRIA</v>
      </c>
      <c r="C120" s="41">
        <v>9</v>
      </c>
      <c r="D120" s="41">
        <v>5</v>
      </c>
    </row>
    <row r="121" spans="1:4" x14ac:dyDescent="0.25">
      <c r="A121" s="40" t="s">
        <v>53</v>
      </c>
      <c r="B121" s="40" t="str">
        <f>IFERROR(VLOOKUP($A121,[1]Establecimientos!$A$1:$E$175,5,FALSE),0)</f>
        <v>04303-MONTE PATRIA</v>
      </c>
      <c r="C121" s="41">
        <v>10</v>
      </c>
      <c r="D121" s="41">
        <v>14</v>
      </c>
    </row>
    <row r="122" spans="1:4" x14ac:dyDescent="0.25">
      <c r="A122" s="40" t="s">
        <v>53</v>
      </c>
      <c r="B122" s="40" t="str">
        <f>IFERROR(VLOOKUP($A122,[1]Establecimientos!$A$1:$E$175,5,FALSE),0)</f>
        <v>04303-MONTE PATRIA</v>
      </c>
      <c r="C122" s="41">
        <v>11</v>
      </c>
      <c r="D122" s="41">
        <v>23</v>
      </c>
    </row>
    <row r="123" spans="1:4" x14ac:dyDescent="0.25">
      <c r="A123" s="40" t="s">
        <v>53</v>
      </c>
      <c r="B123" s="40" t="str">
        <f>IFERROR(VLOOKUP($A123,[1]Establecimientos!$A$1:$E$175,5,FALSE),0)</f>
        <v>04303-MONTE PATRIA</v>
      </c>
      <c r="C123" s="41">
        <v>12</v>
      </c>
      <c r="D123" s="41">
        <v>19</v>
      </c>
    </row>
    <row r="124" spans="1:4" x14ac:dyDescent="0.25">
      <c r="A124" s="40" t="s">
        <v>54</v>
      </c>
      <c r="B124" s="40" t="str">
        <f>IFERROR(VLOOKUP($A124,[1]Establecimientos!$A$1:$E$175,5,FALSE),0)</f>
        <v>04303-MONTE PATRIA</v>
      </c>
      <c r="C124" s="41">
        <v>1</v>
      </c>
      <c r="D124" s="41">
        <v>1</v>
      </c>
    </row>
    <row r="125" spans="1:4" x14ac:dyDescent="0.25">
      <c r="A125" s="40" t="s">
        <v>54</v>
      </c>
      <c r="B125" s="40" t="str">
        <f>IFERROR(VLOOKUP($A125,[1]Establecimientos!$A$1:$E$175,5,FALSE),0)</f>
        <v>04303-MONTE PATRIA</v>
      </c>
      <c r="C125" s="41">
        <v>3</v>
      </c>
      <c r="D125" s="41">
        <v>9</v>
      </c>
    </row>
    <row r="126" spans="1:4" x14ac:dyDescent="0.25">
      <c r="A126" s="40" t="s">
        <v>54</v>
      </c>
      <c r="B126" s="40" t="str">
        <f>IFERROR(VLOOKUP($A126,[1]Establecimientos!$A$1:$E$175,5,FALSE),0)</f>
        <v>04303-MONTE PATRIA</v>
      </c>
      <c r="C126" s="41">
        <v>4</v>
      </c>
      <c r="D126" s="41">
        <v>9</v>
      </c>
    </row>
    <row r="127" spans="1:4" x14ac:dyDescent="0.25">
      <c r="A127" s="40" t="s">
        <v>54</v>
      </c>
      <c r="B127" s="40" t="str">
        <f>IFERROR(VLOOKUP($A127,[1]Establecimientos!$A$1:$E$175,5,FALSE),0)</f>
        <v>04303-MONTE PATRIA</v>
      </c>
      <c r="C127" s="41">
        <v>5</v>
      </c>
      <c r="D127" s="41">
        <v>5</v>
      </c>
    </row>
    <row r="128" spans="1:4" x14ac:dyDescent="0.25">
      <c r="A128" s="40" t="s">
        <v>54</v>
      </c>
      <c r="B128" s="40" t="str">
        <f>IFERROR(VLOOKUP($A128,[1]Establecimientos!$A$1:$E$175,5,FALSE),0)</f>
        <v>04303-MONTE PATRIA</v>
      </c>
      <c r="C128" s="41">
        <v>6</v>
      </c>
      <c r="D128" s="41">
        <v>8</v>
      </c>
    </row>
    <row r="129" spans="1:4" x14ac:dyDescent="0.25">
      <c r="A129" s="40" t="s">
        <v>54</v>
      </c>
      <c r="B129" s="40" t="str">
        <f>IFERROR(VLOOKUP($A129,[1]Establecimientos!$A$1:$E$175,5,FALSE),0)</f>
        <v>04303-MONTE PATRIA</v>
      </c>
      <c r="C129" s="41">
        <v>7</v>
      </c>
      <c r="D129" s="41">
        <v>7</v>
      </c>
    </row>
    <row r="130" spans="1:4" x14ac:dyDescent="0.25">
      <c r="A130" s="40" t="s">
        <v>54</v>
      </c>
      <c r="B130" s="40" t="str">
        <f>IFERROR(VLOOKUP($A130,[1]Establecimientos!$A$1:$E$175,5,FALSE),0)</f>
        <v>04303-MONTE PATRIA</v>
      </c>
      <c r="C130" s="41">
        <v>8</v>
      </c>
      <c r="D130" s="41">
        <v>7</v>
      </c>
    </row>
    <row r="131" spans="1:4" x14ac:dyDescent="0.25">
      <c r="A131" s="40" t="s">
        <v>54</v>
      </c>
      <c r="B131" s="40" t="str">
        <f>IFERROR(VLOOKUP($A131,[1]Establecimientos!$A$1:$E$175,5,FALSE),0)</f>
        <v>04303-MONTE PATRIA</v>
      </c>
      <c r="C131" s="41">
        <v>9</v>
      </c>
      <c r="D131" s="41">
        <v>4</v>
      </c>
    </row>
    <row r="132" spans="1:4" x14ac:dyDescent="0.25">
      <c r="A132" s="40" t="s">
        <v>54</v>
      </c>
      <c r="B132" s="40" t="str">
        <f>IFERROR(VLOOKUP($A132,[1]Establecimientos!$A$1:$E$175,5,FALSE),0)</f>
        <v>04303-MONTE PATRIA</v>
      </c>
      <c r="C132" s="41">
        <v>10</v>
      </c>
      <c r="D132" s="41">
        <v>5</v>
      </c>
    </row>
    <row r="133" spans="1:4" x14ac:dyDescent="0.25">
      <c r="A133" s="40" t="s">
        <v>54</v>
      </c>
      <c r="B133" s="40" t="str">
        <f>IFERROR(VLOOKUP($A133,[1]Establecimientos!$A$1:$E$175,5,FALSE),0)</f>
        <v>04303-MONTE PATRIA</v>
      </c>
      <c r="C133" s="41">
        <v>11</v>
      </c>
      <c r="D133" s="41">
        <v>11</v>
      </c>
    </row>
    <row r="134" spans="1:4" x14ac:dyDescent="0.25">
      <c r="A134" s="40" t="s">
        <v>54</v>
      </c>
      <c r="B134" s="40" t="str">
        <f>IFERROR(VLOOKUP($A134,[1]Establecimientos!$A$1:$E$175,5,FALSE),0)</f>
        <v>04303-MONTE PATRIA</v>
      </c>
      <c r="C134" s="41">
        <v>12</v>
      </c>
      <c r="D134" s="41">
        <v>9</v>
      </c>
    </row>
    <row r="135" spans="1:4" x14ac:dyDescent="0.25">
      <c r="A135" s="40" t="s">
        <v>55</v>
      </c>
      <c r="B135" s="40" t="str">
        <f>IFERROR(VLOOKUP($A135,[1]Establecimientos!$A$1:$E$175,5,FALSE),0)</f>
        <v>04101-LA SERENA</v>
      </c>
      <c r="C135" s="41">
        <v>2</v>
      </c>
      <c r="D135" s="41">
        <v>63</v>
      </c>
    </row>
    <row r="136" spans="1:4" x14ac:dyDescent="0.25">
      <c r="A136" s="40" t="s">
        <v>55</v>
      </c>
      <c r="B136" s="40" t="str">
        <f>IFERROR(VLOOKUP($A136,[1]Establecimientos!$A$1:$E$175,5,FALSE),0)</f>
        <v>04101-LA SERENA</v>
      </c>
      <c r="C136" s="41">
        <v>3</v>
      </c>
      <c r="D136" s="41">
        <v>28</v>
      </c>
    </row>
    <row r="137" spans="1:4" x14ac:dyDescent="0.25">
      <c r="A137" s="40" t="s">
        <v>55</v>
      </c>
      <c r="B137" s="40" t="str">
        <f>IFERROR(VLOOKUP($A137,[1]Establecimientos!$A$1:$E$175,5,FALSE),0)</f>
        <v>04101-LA SERENA</v>
      </c>
      <c r="C137" s="41">
        <v>4</v>
      </c>
      <c r="D137" s="41">
        <v>47</v>
      </c>
    </row>
    <row r="138" spans="1:4" x14ac:dyDescent="0.25">
      <c r="A138" s="40" t="s">
        <v>55</v>
      </c>
      <c r="B138" s="40" t="str">
        <f>IFERROR(VLOOKUP($A138,[1]Establecimientos!$A$1:$E$175,5,FALSE),0)</f>
        <v>04101-LA SERENA</v>
      </c>
      <c r="C138" s="41">
        <v>5</v>
      </c>
      <c r="D138" s="41">
        <v>36</v>
      </c>
    </row>
    <row r="139" spans="1:4" x14ac:dyDescent="0.25">
      <c r="A139" s="40" t="s">
        <v>55</v>
      </c>
      <c r="B139" s="40" t="str">
        <f>IFERROR(VLOOKUP($A139,[1]Establecimientos!$A$1:$E$175,5,FALSE),0)</f>
        <v>04101-LA SERENA</v>
      </c>
      <c r="C139" s="41">
        <v>6</v>
      </c>
      <c r="D139" s="41">
        <v>37</v>
      </c>
    </row>
    <row r="140" spans="1:4" x14ac:dyDescent="0.25">
      <c r="A140" s="40" t="s">
        <v>55</v>
      </c>
      <c r="B140" s="40" t="str">
        <f>IFERROR(VLOOKUP($A140,[1]Establecimientos!$A$1:$E$175,5,FALSE),0)</f>
        <v>04101-LA SERENA</v>
      </c>
      <c r="C140" s="41">
        <v>7</v>
      </c>
      <c r="D140" s="41">
        <v>30</v>
      </c>
    </row>
    <row r="141" spans="1:4" x14ac:dyDescent="0.25">
      <c r="A141" s="40" t="s">
        <v>55</v>
      </c>
      <c r="B141" s="40" t="str">
        <f>IFERROR(VLOOKUP($A141,[1]Establecimientos!$A$1:$E$175,5,FALSE),0)</f>
        <v>04101-LA SERENA</v>
      </c>
      <c r="C141" s="41">
        <v>8</v>
      </c>
      <c r="D141" s="41">
        <v>56</v>
      </c>
    </row>
    <row r="142" spans="1:4" x14ac:dyDescent="0.25">
      <c r="A142" s="40" t="s">
        <v>55</v>
      </c>
      <c r="B142" s="40" t="str">
        <f>IFERROR(VLOOKUP($A142,[1]Establecimientos!$A$1:$E$175,5,FALSE),0)</f>
        <v>04101-LA SERENA</v>
      </c>
      <c r="C142" s="41">
        <v>9</v>
      </c>
      <c r="D142" s="41">
        <v>39</v>
      </c>
    </row>
    <row r="143" spans="1:4" x14ac:dyDescent="0.25">
      <c r="A143" s="40" t="s">
        <v>55</v>
      </c>
      <c r="B143" s="40" t="str">
        <f>IFERROR(VLOOKUP($A143,[1]Establecimientos!$A$1:$E$175,5,FALSE),0)</f>
        <v>04101-LA SERENA</v>
      </c>
      <c r="C143" s="41">
        <v>10</v>
      </c>
      <c r="D143" s="41">
        <v>66</v>
      </c>
    </row>
    <row r="144" spans="1:4" x14ac:dyDescent="0.25">
      <c r="A144" s="40" t="s">
        <v>55</v>
      </c>
      <c r="B144" s="40" t="str">
        <f>IFERROR(VLOOKUP($A144,[1]Establecimientos!$A$1:$E$175,5,FALSE),0)</f>
        <v>04101-LA SERENA</v>
      </c>
      <c r="C144" s="41">
        <v>11</v>
      </c>
      <c r="D144" s="41">
        <v>63</v>
      </c>
    </row>
    <row r="145" spans="1:4" x14ac:dyDescent="0.25">
      <c r="A145" s="40" t="s">
        <v>55</v>
      </c>
      <c r="B145" s="40" t="str">
        <f>IFERROR(VLOOKUP($A145,[1]Establecimientos!$A$1:$E$175,5,FALSE),0)</f>
        <v>04101-LA SERENA</v>
      </c>
      <c r="C145" s="41">
        <v>12</v>
      </c>
      <c r="D145" s="41">
        <v>34</v>
      </c>
    </row>
    <row r="146" spans="1:4" x14ac:dyDescent="0.25">
      <c r="A146" s="40" t="s">
        <v>56</v>
      </c>
      <c r="B146" s="40" t="str">
        <f>IFERROR(VLOOKUP($A146,[1]Establecimientos!$A$1:$E$175,5,FALSE),0)</f>
        <v>04301-OVALLE</v>
      </c>
      <c r="C146" s="41">
        <v>3</v>
      </c>
      <c r="D146" s="41">
        <v>7</v>
      </c>
    </row>
    <row r="147" spans="1:4" x14ac:dyDescent="0.25">
      <c r="A147" s="40" t="s">
        <v>56</v>
      </c>
      <c r="B147" s="40" t="str">
        <f>IFERROR(VLOOKUP($A147,[1]Establecimientos!$A$1:$E$175,5,FALSE),0)</f>
        <v>04301-OVALLE</v>
      </c>
      <c r="C147" s="41">
        <v>4</v>
      </c>
      <c r="D147" s="41">
        <v>6</v>
      </c>
    </row>
    <row r="148" spans="1:4" x14ac:dyDescent="0.25">
      <c r="A148" s="40" t="s">
        <v>56</v>
      </c>
      <c r="B148" s="40" t="str">
        <f>IFERROR(VLOOKUP($A148,[1]Establecimientos!$A$1:$E$175,5,FALSE),0)</f>
        <v>04301-OVALLE</v>
      </c>
      <c r="C148" s="41">
        <v>5</v>
      </c>
      <c r="D148" s="41">
        <v>7</v>
      </c>
    </row>
    <row r="149" spans="1:4" x14ac:dyDescent="0.25">
      <c r="A149" s="40" t="s">
        <v>56</v>
      </c>
      <c r="B149" s="40" t="str">
        <f>IFERROR(VLOOKUP($A149,[1]Establecimientos!$A$1:$E$175,5,FALSE),0)</f>
        <v>04301-OVALLE</v>
      </c>
      <c r="C149" s="41">
        <v>6</v>
      </c>
      <c r="D149" s="41">
        <v>17</v>
      </c>
    </row>
    <row r="150" spans="1:4" x14ac:dyDescent="0.25">
      <c r="A150" s="40" t="s">
        <v>56</v>
      </c>
      <c r="B150" s="40" t="str">
        <f>IFERROR(VLOOKUP($A150,[1]Establecimientos!$A$1:$E$175,5,FALSE),0)</f>
        <v>04301-OVALLE</v>
      </c>
      <c r="C150" s="41">
        <v>7</v>
      </c>
      <c r="D150" s="41">
        <v>12</v>
      </c>
    </row>
    <row r="151" spans="1:4" x14ac:dyDescent="0.25">
      <c r="A151" s="40" t="s">
        <v>56</v>
      </c>
      <c r="B151" s="40" t="str">
        <f>IFERROR(VLOOKUP($A151,[1]Establecimientos!$A$1:$E$175,5,FALSE),0)</f>
        <v>04301-OVALLE</v>
      </c>
      <c r="C151" s="41">
        <v>8</v>
      </c>
      <c r="D151" s="41">
        <v>17</v>
      </c>
    </row>
    <row r="152" spans="1:4" x14ac:dyDescent="0.25">
      <c r="A152" s="40" t="s">
        <v>56</v>
      </c>
      <c r="B152" s="40" t="str">
        <f>IFERROR(VLOOKUP($A152,[1]Establecimientos!$A$1:$E$175,5,FALSE),0)</f>
        <v>04301-OVALLE</v>
      </c>
      <c r="C152" s="41">
        <v>9</v>
      </c>
      <c r="D152" s="41">
        <v>21</v>
      </c>
    </row>
    <row r="153" spans="1:4" x14ac:dyDescent="0.25">
      <c r="A153" s="40" t="s">
        <v>56</v>
      </c>
      <c r="B153" s="40" t="str">
        <f>IFERROR(VLOOKUP($A153,[1]Establecimientos!$A$1:$E$175,5,FALSE),0)</f>
        <v>04301-OVALLE</v>
      </c>
      <c r="C153" s="41">
        <v>10</v>
      </c>
      <c r="D153" s="41">
        <v>61</v>
      </c>
    </row>
    <row r="154" spans="1:4" x14ac:dyDescent="0.25">
      <c r="A154" s="40" t="s">
        <v>56</v>
      </c>
      <c r="B154" s="40" t="str">
        <f>IFERROR(VLOOKUP($A154,[1]Establecimientos!$A$1:$E$175,5,FALSE),0)</f>
        <v>04301-OVALLE</v>
      </c>
      <c r="C154" s="41">
        <v>11</v>
      </c>
      <c r="D154" s="41">
        <v>9</v>
      </c>
    </row>
    <row r="155" spans="1:4" x14ac:dyDescent="0.25">
      <c r="A155" s="40" t="s">
        <v>56</v>
      </c>
      <c r="B155" s="40" t="str">
        <f>IFERROR(VLOOKUP($A155,[1]Establecimientos!$A$1:$E$175,5,FALSE),0)</f>
        <v>04301-OVALLE</v>
      </c>
      <c r="C155" s="41">
        <v>12</v>
      </c>
      <c r="D155" s="41">
        <v>9</v>
      </c>
    </row>
    <row r="156" spans="1:4" x14ac:dyDescent="0.25">
      <c r="A156" s="40" t="s">
        <v>57</v>
      </c>
      <c r="B156" s="40" t="str">
        <f>IFERROR(VLOOKUP($A156,[1]Establecimientos!$A$1:$E$175,5,FALSE),0)</f>
        <v>04301-OVALLE</v>
      </c>
      <c r="C156" s="41">
        <v>2</v>
      </c>
      <c r="D156" s="41">
        <v>2</v>
      </c>
    </row>
    <row r="157" spans="1:4" x14ac:dyDescent="0.25">
      <c r="A157" s="40" t="s">
        <v>57</v>
      </c>
      <c r="B157" s="40" t="str">
        <f>IFERROR(VLOOKUP($A157,[1]Establecimientos!$A$1:$E$175,5,FALSE),0)</f>
        <v>04301-OVALLE</v>
      </c>
      <c r="C157" s="41">
        <v>3</v>
      </c>
      <c r="D157" s="41">
        <v>1</v>
      </c>
    </row>
    <row r="158" spans="1:4" x14ac:dyDescent="0.25">
      <c r="A158" s="40" t="s">
        <v>57</v>
      </c>
      <c r="B158" s="40" t="str">
        <f>IFERROR(VLOOKUP($A158,[1]Establecimientos!$A$1:$E$175,5,FALSE),0)</f>
        <v>04301-OVALLE</v>
      </c>
      <c r="C158" s="41">
        <v>7</v>
      </c>
      <c r="D158" s="41">
        <v>46</v>
      </c>
    </row>
    <row r="159" spans="1:4" x14ac:dyDescent="0.25">
      <c r="A159" s="40" t="s">
        <v>57</v>
      </c>
      <c r="B159" s="40" t="str">
        <f>IFERROR(VLOOKUP($A159,[1]Establecimientos!$A$1:$E$175,5,FALSE),0)</f>
        <v>04301-OVALLE</v>
      </c>
      <c r="C159" s="41">
        <v>8</v>
      </c>
      <c r="D159" s="41">
        <v>13</v>
      </c>
    </row>
    <row r="160" spans="1:4" x14ac:dyDescent="0.25">
      <c r="A160" s="40" t="s">
        <v>57</v>
      </c>
      <c r="B160" s="40" t="str">
        <f>IFERROR(VLOOKUP($A160,[1]Establecimientos!$A$1:$E$175,5,FALSE),0)</f>
        <v>04301-OVALLE</v>
      </c>
      <c r="C160" s="41">
        <v>9</v>
      </c>
      <c r="D160" s="41">
        <v>21</v>
      </c>
    </row>
    <row r="161" spans="1:4" x14ac:dyDescent="0.25">
      <c r="A161" s="40" t="s">
        <v>57</v>
      </c>
      <c r="B161" s="40" t="str">
        <f>IFERROR(VLOOKUP($A161,[1]Establecimientos!$A$1:$E$175,5,FALSE),0)</f>
        <v>04301-OVALLE</v>
      </c>
      <c r="C161" s="41">
        <v>10</v>
      </c>
      <c r="D161" s="41">
        <v>78</v>
      </c>
    </row>
    <row r="162" spans="1:4" x14ac:dyDescent="0.25">
      <c r="A162" s="40" t="s">
        <v>57</v>
      </c>
      <c r="B162" s="40" t="str">
        <f>IFERROR(VLOOKUP($A162,[1]Establecimientos!$A$1:$E$175,5,FALSE),0)</f>
        <v>04301-OVALLE</v>
      </c>
      <c r="C162" s="41">
        <v>11</v>
      </c>
      <c r="D162" s="41">
        <v>7</v>
      </c>
    </row>
    <row r="163" spans="1:4" x14ac:dyDescent="0.25">
      <c r="A163" s="40" t="s">
        <v>57</v>
      </c>
      <c r="B163" s="40" t="str">
        <f>IFERROR(VLOOKUP($A163,[1]Establecimientos!$A$1:$E$175,5,FALSE),0)</f>
        <v>04301-OVALLE</v>
      </c>
      <c r="C163" s="41">
        <v>12</v>
      </c>
      <c r="D163" s="41">
        <v>33</v>
      </c>
    </row>
    <row r="164" spans="1:4" x14ac:dyDescent="0.25">
      <c r="A164" s="40" t="s">
        <v>58</v>
      </c>
      <c r="B164" s="40" t="str">
        <f>IFERROR(VLOOKUP($A164,[1]Establecimientos!$A$1:$E$175,5,FALSE),0)</f>
        <v>04101-LA SERENA</v>
      </c>
      <c r="C164" s="41">
        <v>1</v>
      </c>
      <c r="D164" s="41">
        <v>16</v>
      </c>
    </row>
    <row r="165" spans="1:4" x14ac:dyDescent="0.25">
      <c r="A165" s="40" t="s">
        <v>58</v>
      </c>
      <c r="B165" s="40" t="str">
        <f>IFERROR(VLOOKUP($A165,[1]Establecimientos!$A$1:$E$175,5,FALSE),0)</f>
        <v>04101-LA SERENA</v>
      </c>
      <c r="C165" s="41">
        <v>2</v>
      </c>
      <c r="D165" s="41">
        <v>2</v>
      </c>
    </row>
    <row r="166" spans="1:4" x14ac:dyDescent="0.25">
      <c r="A166" s="40" t="s">
        <v>58</v>
      </c>
      <c r="B166" s="40" t="str">
        <f>IFERROR(VLOOKUP($A166,[1]Establecimientos!$A$1:$E$175,5,FALSE),0)</f>
        <v>04101-LA SERENA</v>
      </c>
      <c r="C166" s="41">
        <v>3</v>
      </c>
      <c r="D166" s="41">
        <v>8</v>
      </c>
    </row>
    <row r="167" spans="1:4" x14ac:dyDescent="0.25">
      <c r="A167" s="40" t="s">
        <v>58</v>
      </c>
      <c r="B167" s="40" t="str">
        <f>IFERROR(VLOOKUP($A167,[1]Establecimientos!$A$1:$E$175,5,FALSE),0)</f>
        <v>04101-LA SERENA</v>
      </c>
      <c r="C167" s="41">
        <v>5</v>
      </c>
      <c r="D167" s="41">
        <v>25</v>
      </c>
    </row>
    <row r="168" spans="1:4" x14ac:dyDescent="0.25">
      <c r="A168" s="40" t="s">
        <v>58</v>
      </c>
      <c r="B168" s="40" t="str">
        <f>IFERROR(VLOOKUP($A168,[1]Establecimientos!$A$1:$E$175,5,FALSE),0)</f>
        <v>04101-LA SERENA</v>
      </c>
      <c r="C168" s="41">
        <v>6</v>
      </c>
      <c r="D168" s="41">
        <v>8</v>
      </c>
    </row>
    <row r="169" spans="1:4" x14ac:dyDescent="0.25">
      <c r="A169" s="40" t="s">
        <v>58</v>
      </c>
      <c r="B169" s="40" t="str">
        <f>IFERROR(VLOOKUP($A169,[1]Establecimientos!$A$1:$E$175,5,FALSE),0)</f>
        <v>04101-LA SERENA</v>
      </c>
      <c r="C169" s="41">
        <v>7</v>
      </c>
      <c r="D169" s="41">
        <v>13</v>
      </c>
    </row>
    <row r="170" spans="1:4" x14ac:dyDescent="0.25">
      <c r="A170" s="40" t="s">
        <v>58</v>
      </c>
      <c r="B170" s="40" t="str">
        <f>IFERROR(VLOOKUP($A170,[1]Establecimientos!$A$1:$E$175,5,FALSE),0)</f>
        <v>04101-LA SERENA</v>
      </c>
      <c r="C170" s="41">
        <v>8</v>
      </c>
      <c r="D170" s="41">
        <v>23</v>
      </c>
    </row>
    <row r="171" spans="1:4" x14ac:dyDescent="0.25">
      <c r="A171" s="40" t="s">
        <v>58</v>
      </c>
      <c r="B171" s="40" t="str">
        <f>IFERROR(VLOOKUP($A171,[1]Establecimientos!$A$1:$E$175,5,FALSE),0)</f>
        <v>04101-LA SERENA</v>
      </c>
      <c r="C171" s="41">
        <v>9</v>
      </c>
      <c r="D171" s="41">
        <v>28</v>
      </c>
    </row>
    <row r="172" spans="1:4" x14ac:dyDescent="0.25">
      <c r="A172" s="40" t="s">
        <v>58</v>
      </c>
      <c r="B172" s="40" t="str">
        <f>IFERROR(VLOOKUP($A172,[1]Establecimientos!$A$1:$E$175,5,FALSE),0)</f>
        <v>04101-LA SERENA</v>
      </c>
      <c r="C172" s="41">
        <v>10</v>
      </c>
      <c r="D172" s="41">
        <v>62</v>
      </c>
    </row>
    <row r="173" spans="1:4" x14ac:dyDescent="0.25">
      <c r="A173" s="40" t="s">
        <v>58</v>
      </c>
      <c r="B173" s="40" t="str">
        <f>IFERROR(VLOOKUP($A173,[1]Establecimientos!$A$1:$E$175,5,FALSE),0)</f>
        <v>04101-LA SERENA</v>
      </c>
      <c r="C173" s="41">
        <v>11</v>
      </c>
      <c r="D173" s="41">
        <v>56</v>
      </c>
    </row>
    <row r="174" spans="1:4" x14ac:dyDescent="0.25">
      <c r="A174" s="40" t="s">
        <v>58</v>
      </c>
      <c r="B174" s="40" t="str">
        <f>IFERROR(VLOOKUP($A174,[1]Establecimientos!$A$1:$E$175,5,FALSE),0)</f>
        <v>04101-LA SERENA</v>
      </c>
      <c r="C174" s="41">
        <v>12</v>
      </c>
      <c r="D174" s="41">
        <v>43</v>
      </c>
    </row>
    <row r="175" spans="1:4" x14ac:dyDescent="0.25">
      <c r="A175" s="40" t="s">
        <v>59</v>
      </c>
      <c r="B175" s="40" t="str">
        <f>IFERROR(VLOOKUP($A175,[1]Establecimientos!$A$1:$E$175,5,FALSE),0)</f>
        <v>04301-OVALLE</v>
      </c>
      <c r="C175" s="41">
        <v>2</v>
      </c>
      <c r="D175" s="41">
        <v>1</v>
      </c>
    </row>
    <row r="176" spans="1:4" x14ac:dyDescent="0.25">
      <c r="A176" s="40" t="s">
        <v>59</v>
      </c>
      <c r="B176" s="40" t="str">
        <f>IFERROR(VLOOKUP($A176,[1]Establecimientos!$A$1:$E$175,5,FALSE),0)</f>
        <v>04301-OVALLE</v>
      </c>
      <c r="C176" s="41">
        <v>6</v>
      </c>
      <c r="D176" s="41">
        <v>103</v>
      </c>
    </row>
    <row r="177" spans="1:4" x14ac:dyDescent="0.25">
      <c r="A177" s="40" t="s">
        <v>59</v>
      </c>
      <c r="B177" s="40" t="str">
        <f>IFERROR(VLOOKUP($A177,[1]Establecimientos!$A$1:$E$175,5,FALSE),0)</f>
        <v>04301-OVALLE</v>
      </c>
      <c r="C177" s="41">
        <v>7</v>
      </c>
      <c r="D177" s="41">
        <v>46</v>
      </c>
    </row>
    <row r="178" spans="1:4" x14ac:dyDescent="0.25">
      <c r="A178" s="40" t="s">
        <v>59</v>
      </c>
      <c r="B178" s="40" t="str">
        <f>IFERROR(VLOOKUP($A178,[1]Establecimientos!$A$1:$E$175,5,FALSE),0)</f>
        <v>04301-OVALLE</v>
      </c>
      <c r="C178" s="41">
        <v>8</v>
      </c>
      <c r="D178" s="41">
        <v>71</v>
      </c>
    </row>
    <row r="179" spans="1:4" x14ac:dyDescent="0.25">
      <c r="A179" s="40" t="s">
        <v>59</v>
      </c>
      <c r="B179" s="40" t="str">
        <f>IFERROR(VLOOKUP($A179,[1]Establecimientos!$A$1:$E$175,5,FALSE),0)</f>
        <v>04301-OVALLE</v>
      </c>
      <c r="C179" s="41">
        <v>9</v>
      </c>
      <c r="D179" s="41">
        <v>53</v>
      </c>
    </row>
    <row r="180" spans="1:4" x14ac:dyDescent="0.25">
      <c r="A180" s="40" t="s">
        <v>59</v>
      </c>
      <c r="B180" s="40" t="str">
        <f>IFERROR(VLOOKUP($A180,[1]Establecimientos!$A$1:$E$175,5,FALSE),0)</f>
        <v>04301-OVALLE</v>
      </c>
      <c r="C180" s="41">
        <v>10</v>
      </c>
      <c r="D180" s="41">
        <v>34</v>
      </c>
    </row>
    <row r="181" spans="1:4" x14ac:dyDescent="0.25">
      <c r="A181" s="40" t="s">
        <v>59</v>
      </c>
      <c r="B181" s="40" t="str">
        <f>IFERROR(VLOOKUP($A181,[1]Establecimientos!$A$1:$E$175,5,FALSE),0)</f>
        <v>04301-OVALLE</v>
      </c>
      <c r="C181" s="41">
        <v>12</v>
      </c>
      <c r="D181" s="41">
        <v>32</v>
      </c>
    </row>
    <row r="182" spans="1:4" x14ac:dyDescent="0.25">
      <c r="A182" s="40" t="s">
        <v>60</v>
      </c>
      <c r="B182" s="40" t="str">
        <f>IFERROR(VLOOKUP($A182,[1]Establecimientos!$A$1:$E$175,5,FALSE),0)</f>
        <v>04102-COQUIMBO</v>
      </c>
      <c r="C182" s="41">
        <v>2</v>
      </c>
      <c r="D182" s="41">
        <v>34</v>
      </c>
    </row>
    <row r="183" spans="1:4" x14ac:dyDescent="0.25">
      <c r="A183" s="40" t="s">
        <v>60</v>
      </c>
      <c r="B183" s="40" t="str">
        <f>IFERROR(VLOOKUP($A183,[1]Establecimientos!$A$1:$E$175,5,FALSE),0)</f>
        <v>04102-COQUIMBO</v>
      </c>
      <c r="C183" s="41">
        <v>3</v>
      </c>
      <c r="D183" s="41">
        <v>54</v>
      </c>
    </row>
    <row r="184" spans="1:4" x14ac:dyDescent="0.25">
      <c r="A184" s="40" t="s">
        <v>60</v>
      </c>
      <c r="B184" s="40" t="str">
        <f>IFERROR(VLOOKUP($A184,[1]Establecimientos!$A$1:$E$175,5,FALSE),0)</f>
        <v>04102-COQUIMBO</v>
      </c>
      <c r="C184" s="41">
        <v>4</v>
      </c>
      <c r="D184" s="41">
        <v>27</v>
      </c>
    </row>
    <row r="185" spans="1:4" x14ac:dyDescent="0.25">
      <c r="A185" s="40" t="s">
        <v>60</v>
      </c>
      <c r="B185" s="40" t="str">
        <f>IFERROR(VLOOKUP($A185,[1]Establecimientos!$A$1:$E$175,5,FALSE),0)</f>
        <v>04102-COQUIMBO</v>
      </c>
      <c r="C185" s="41">
        <v>5</v>
      </c>
      <c r="D185" s="41">
        <v>12</v>
      </c>
    </row>
    <row r="186" spans="1:4" x14ac:dyDescent="0.25">
      <c r="A186" s="40" t="s">
        <v>60</v>
      </c>
      <c r="B186" s="40" t="str">
        <f>IFERROR(VLOOKUP($A186,[1]Establecimientos!$A$1:$E$175,5,FALSE),0)</f>
        <v>04102-COQUIMBO</v>
      </c>
      <c r="C186" s="41">
        <v>6</v>
      </c>
      <c r="D186" s="41">
        <v>13</v>
      </c>
    </row>
    <row r="187" spans="1:4" x14ac:dyDescent="0.25">
      <c r="A187" s="40" t="s">
        <v>60</v>
      </c>
      <c r="B187" s="40" t="str">
        <f>IFERROR(VLOOKUP($A187,[1]Establecimientos!$A$1:$E$175,5,FALSE),0)</f>
        <v>04102-COQUIMBO</v>
      </c>
      <c r="C187" s="41">
        <v>7</v>
      </c>
      <c r="D187" s="41">
        <v>14</v>
      </c>
    </row>
    <row r="188" spans="1:4" x14ac:dyDescent="0.25">
      <c r="A188" s="40" t="s">
        <v>60</v>
      </c>
      <c r="B188" s="40" t="str">
        <f>IFERROR(VLOOKUP($A188,[1]Establecimientos!$A$1:$E$175,5,FALSE),0)</f>
        <v>04102-COQUIMBO</v>
      </c>
      <c r="C188" s="41">
        <v>8</v>
      </c>
      <c r="D188" s="41">
        <v>41</v>
      </c>
    </row>
    <row r="189" spans="1:4" x14ac:dyDescent="0.25">
      <c r="A189" s="40" t="s">
        <v>60</v>
      </c>
      <c r="B189" s="40" t="str">
        <f>IFERROR(VLOOKUP($A189,[1]Establecimientos!$A$1:$E$175,5,FALSE),0)</f>
        <v>04102-COQUIMBO</v>
      </c>
      <c r="C189" s="41">
        <v>9</v>
      </c>
      <c r="D189" s="41">
        <v>26</v>
      </c>
    </row>
    <row r="190" spans="1:4" x14ac:dyDescent="0.25">
      <c r="A190" s="40" t="s">
        <v>60</v>
      </c>
      <c r="B190" s="40" t="str">
        <f>IFERROR(VLOOKUP($A190,[1]Establecimientos!$A$1:$E$175,5,FALSE),0)</f>
        <v>04102-COQUIMBO</v>
      </c>
      <c r="C190" s="41">
        <v>10</v>
      </c>
      <c r="D190" s="41">
        <v>39</v>
      </c>
    </row>
    <row r="191" spans="1:4" x14ac:dyDescent="0.25">
      <c r="A191" s="40" t="s">
        <v>60</v>
      </c>
      <c r="B191" s="40" t="str">
        <f>IFERROR(VLOOKUP($A191,[1]Establecimientos!$A$1:$E$175,5,FALSE),0)</f>
        <v>04102-COQUIMBO</v>
      </c>
      <c r="C191" s="41">
        <v>11</v>
      </c>
      <c r="D191" s="41">
        <v>78</v>
      </c>
    </row>
    <row r="192" spans="1:4" x14ac:dyDescent="0.25">
      <c r="A192" s="40" t="s">
        <v>60</v>
      </c>
      <c r="B192" s="40" t="str">
        <f>IFERROR(VLOOKUP($A192,[1]Establecimientos!$A$1:$E$175,5,FALSE),0)</f>
        <v>04102-COQUIMBO</v>
      </c>
      <c r="C192" s="41">
        <v>12</v>
      </c>
      <c r="D192" s="41">
        <v>39</v>
      </c>
    </row>
    <row r="193" spans="1:4" x14ac:dyDescent="0.25">
      <c r="A193" s="40" t="s">
        <v>61</v>
      </c>
      <c r="B193" s="40" t="str">
        <f>IFERROR(VLOOKUP($A193,[1]Establecimientos!$A$1:$E$175,5,FALSE),0)</f>
        <v>04301-OVALLE</v>
      </c>
      <c r="C193" s="41">
        <v>3</v>
      </c>
      <c r="D193" s="41">
        <v>4</v>
      </c>
    </row>
    <row r="194" spans="1:4" x14ac:dyDescent="0.25">
      <c r="A194" s="40" t="s">
        <v>61</v>
      </c>
      <c r="B194" s="40" t="str">
        <f>IFERROR(VLOOKUP($A194,[1]Establecimientos!$A$1:$E$175,5,FALSE),0)</f>
        <v>04301-OVALLE</v>
      </c>
      <c r="C194" s="41">
        <v>4</v>
      </c>
      <c r="D194" s="41">
        <v>1</v>
      </c>
    </row>
    <row r="195" spans="1:4" x14ac:dyDescent="0.25">
      <c r="A195" s="40" t="s">
        <v>61</v>
      </c>
      <c r="B195" s="40" t="str">
        <f>IFERROR(VLOOKUP($A195,[1]Establecimientos!$A$1:$E$175,5,FALSE),0)</f>
        <v>04301-OVALLE</v>
      </c>
      <c r="C195" s="41">
        <v>5</v>
      </c>
      <c r="D195" s="41">
        <v>1</v>
      </c>
    </row>
    <row r="196" spans="1:4" x14ac:dyDescent="0.25">
      <c r="A196" s="40" t="s">
        <v>61</v>
      </c>
      <c r="B196" s="40" t="str">
        <f>IFERROR(VLOOKUP($A196,[1]Establecimientos!$A$1:$E$175,5,FALSE),0)</f>
        <v>04301-OVALLE</v>
      </c>
      <c r="C196" s="41">
        <v>6</v>
      </c>
      <c r="D196" s="41">
        <v>11</v>
      </c>
    </row>
    <row r="197" spans="1:4" x14ac:dyDescent="0.25">
      <c r="A197" s="40" t="s">
        <v>61</v>
      </c>
      <c r="B197" s="40" t="str">
        <f>IFERROR(VLOOKUP($A197,[1]Establecimientos!$A$1:$E$175,5,FALSE),0)</f>
        <v>04301-OVALLE</v>
      </c>
      <c r="C197" s="41">
        <v>7</v>
      </c>
      <c r="D197" s="41">
        <v>5</v>
      </c>
    </row>
    <row r="198" spans="1:4" x14ac:dyDescent="0.25">
      <c r="A198" s="40" t="s">
        <v>61</v>
      </c>
      <c r="B198" s="40" t="str">
        <f>IFERROR(VLOOKUP($A198,[1]Establecimientos!$A$1:$E$175,5,FALSE),0)</f>
        <v>04301-OVALLE</v>
      </c>
      <c r="C198" s="41">
        <v>9</v>
      </c>
      <c r="D198" s="41">
        <v>10</v>
      </c>
    </row>
    <row r="199" spans="1:4" x14ac:dyDescent="0.25">
      <c r="A199" s="40" t="s">
        <v>61</v>
      </c>
      <c r="B199" s="40" t="str">
        <f>IFERROR(VLOOKUP($A199,[1]Establecimientos!$A$1:$E$175,5,FALSE),0)</f>
        <v>04301-OVALLE</v>
      </c>
      <c r="C199" s="41">
        <v>10</v>
      </c>
      <c r="D199" s="41">
        <v>8</v>
      </c>
    </row>
    <row r="200" spans="1:4" x14ac:dyDescent="0.25">
      <c r="A200" s="40" t="s">
        <v>61</v>
      </c>
      <c r="B200" s="40" t="str">
        <f>IFERROR(VLOOKUP($A200,[1]Establecimientos!$A$1:$E$175,5,FALSE),0)</f>
        <v>04301-OVALLE</v>
      </c>
      <c r="C200" s="41">
        <v>11</v>
      </c>
      <c r="D200" s="41">
        <v>2</v>
      </c>
    </row>
    <row r="201" spans="1:4" x14ac:dyDescent="0.25">
      <c r="A201" s="40" t="s">
        <v>61</v>
      </c>
      <c r="B201" s="40" t="str">
        <f>IFERROR(VLOOKUP($A201,[1]Establecimientos!$A$1:$E$175,5,FALSE),0)</f>
        <v>04301-OVALLE</v>
      </c>
      <c r="C201" s="41">
        <v>12</v>
      </c>
      <c r="D201" s="41">
        <v>2</v>
      </c>
    </row>
    <row r="202" spans="1:4" x14ac:dyDescent="0.25">
      <c r="A202" s="40" t="s">
        <v>62</v>
      </c>
      <c r="B202" s="40" t="str">
        <f>IFERROR(VLOOKUP($A202,[1]Establecimientos!$A$1:$E$175,5,FALSE),0)</f>
        <v>04101-LA SERENA</v>
      </c>
      <c r="C202" s="41">
        <v>1</v>
      </c>
      <c r="D202" s="41">
        <v>12</v>
      </c>
    </row>
    <row r="203" spans="1:4" x14ac:dyDescent="0.25">
      <c r="A203" s="40" t="s">
        <v>62</v>
      </c>
      <c r="B203" s="40" t="str">
        <f>IFERROR(VLOOKUP($A203,[1]Establecimientos!$A$1:$E$175,5,FALSE),0)</f>
        <v>04101-LA SERENA</v>
      </c>
      <c r="C203" s="41">
        <v>2</v>
      </c>
      <c r="D203" s="41">
        <v>36</v>
      </c>
    </row>
    <row r="204" spans="1:4" x14ac:dyDescent="0.25">
      <c r="A204" s="40" t="s">
        <v>62</v>
      </c>
      <c r="B204" s="40" t="str">
        <f>IFERROR(VLOOKUP($A204,[1]Establecimientos!$A$1:$E$175,5,FALSE),0)</f>
        <v>04101-LA SERENA</v>
      </c>
      <c r="C204" s="41">
        <v>3</v>
      </c>
      <c r="D204" s="41">
        <v>25</v>
      </c>
    </row>
    <row r="205" spans="1:4" x14ac:dyDescent="0.25">
      <c r="A205" s="40" t="s">
        <v>62</v>
      </c>
      <c r="B205" s="40" t="str">
        <f>IFERROR(VLOOKUP($A205,[1]Establecimientos!$A$1:$E$175,5,FALSE),0)</f>
        <v>04101-LA SERENA</v>
      </c>
      <c r="C205" s="41">
        <v>4</v>
      </c>
      <c r="D205" s="41">
        <v>23</v>
      </c>
    </row>
    <row r="206" spans="1:4" x14ac:dyDescent="0.25">
      <c r="A206" s="40" t="s">
        <v>62</v>
      </c>
      <c r="B206" s="40" t="str">
        <f>IFERROR(VLOOKUP($A206,[1]Establecimientos!$A$1:$E$175,5,FALSE),0)</f>
        <v>04101-LA SERENA</v>
      </c>
      <c r="C206" s="41">
        <v>5</v>
      </c>
      <c r="D206" s="41">
        <v>23</v>
      </c>
    </row>
    <row r="207" spans="1:4" x14ac:dyDescent="0.25">
      <c r="A207" s="40" t="s">
        <v>62</v>
      </c>
      <c r="B207" s="40" t="str">
        <f>IFERROR(VLOOKUP($A207,[1]Establecimientos!$A$1:$E$175,5,FALSE),0)</f>
        <v>04101-LA SERENA</v>
      </c>
      <c r="C207" s="41">
        <v>6</v>
      </c>
      <c r="D207" s="41">
        <v>32</v>
      </c>
    </row>
    <row r="208" spans="1:4" x14ac:dyDescent="0.25">
      <c r="A208" s="40" t="s">
        <v>62</v>
      </c>
      <c r="B208" s="40" t="str">
        <f>IFERROR(VLOOKUP($A208,[1]Establecimientos!$A$1:$E$175,5,FALSE),0)</f>
        <v>04101-LA SERENA</v>
      </c>
      <c r="C208" s="41">
        <v>7</v>
      </c>
      <c r="D208" s="41">
        <v>13</v>
      </c>
    </row>
    <row r="209" spans="1:4" x14ac:dyDescent="0.25">
      <c r="A209" s="40" t="s">
        <v>62</v>
      </c>
      <c r="B209" s="40" t="str">
        <f>IFERROR(VLOOKUP($A209,[1]Establecimientos!$A$1:$E$175,5,FALSE),0)</f>
        <v>04101-LA SERENA</v>
      </c>
      <c r="C209" s="41">
        <v>8</v>
      </c>
      <c r="D209" s="41">
        <v>42</v>
      </c>
    </row>
    <row r="210" spans="1:4" x14ac:dyDescent="0.25">
      <c r="A210" s="40" t="s">
        <v>62</v>
      </c>
      <c r="B210" s="40" t="str">
        <f>IFERROR(VLOOKUP($A210,[1]Establecimientos!$A$1:$E$175,5,FALSE),0)</f>
        <v>04101-LA SERENA</v>
      </c>
      <c r="C210" s="41">
        <v>9</v>
      </c>
      <c r="D210" s="41">
        <v>42</v>
      </c>
    </row>
    <row r="211" spans="1:4" x14ac:dyDescent="0.25">
      <c r="A211" s="40" t="s">
        <v>62</v>
      </c>
      <c r="B211" s="40" t="str">
        <f>IFERROR(VLOOKUP($A211,[1]Establecimientos!$A$1:$E$175,5,FALSE),0)</f>
        <v>04101-LA SERENA</v>
      </c>
      <c r="C211" s="41">
        <v>10</v>
      </c>
      <c r="D211" s="41">
        <v>37</v>
      </c>
    </row>
    <row r="212" spans="1:4" x14ac:dyDescent="0.25">
      <c r="A212" s="40" t="s">
        <v>62</v>
      </c>
      <c r="B212" s="40" t="str">
        <f>IFERROR(VLOOKUP($A212,[1]Establecimientos!$A$1:$E$175,5,FALSE),0)</f>
        <v>04101-LA SERENA</v>
      </c>
      <c r="C212" s="41">
        <v>11</v>
      </c>
      <c r="D212" s="41">
        <v>39</v>
      </c>
    </row>
    <row r="213" spans="1:4" x14ac:dyDescent="0.25">
      <c r="A213" s="40" t="s">
        <v>62</v>
      </c>
      <c r="B213" s="40" t="str">
        <f>IFERROR(VLOOKUP($A213,[1]Establecimientos!$A$1:$E$175,5,FALSE),0)</f>
        <v>04101-LA SERENA</v>
      </c>
      <c r="C213" s="41">
        <v>12</v>
      </c>
      <c r="D213" s="41">
        <v>42</v>
      </c>
    </row>
    <row r="214" spans="1:4" x14ac:dyDescent="0.25">
      <c r="A214" s="40" t="s">
        <v>114</v>
      </c>
      <c r="B214" s="40" t="str">
        <f>IFERROR(VLOOKUP($A214,[1]Establecimientos!$A$1:$E$175,5,FALSE),0)</f>
        <v>04201-ILLAPEL</v>
      </c>
      <c r="C214" s="41">
        <v>10</v>
      </c>
      <c r="D214" s="41">
        <v>1</v>
      </c>
    </row>
    <row r="215" spans="1:4" x14ac:dyDescent="0.25">
      <c r="A215" s="40" t="s">
        <v>114</v>
      </c>
      <c r="B215" s="40" t="str">
        <f>IFERROR(VLOOKUP($A215,[1]Establecimientos!$A$1:$E$175,5,FALSE),0)</f>
        <v>04201-ILLAPEL</v>
      </c>
      <c r="C215" s="41">
        <v>11</v>
      </c>
      <c r="D215" s="41">
        <v>8</v>
      </c>
    </row>
    <row r="216" spans="1:4" x14ac:dyDescent="0.25">
      <c r="A216" s="40" t="s">
        <v>114</v>
      </c>
      <c r="B216" s="40" t="str">
        <f>IFERROR(VLOOKUP($A216,[1]Establecimientos!$A$1:$E$175,5,FALSE),0)</f>
        <v>04201-ILLAPEL</v>
      </c>
      <c r="C216" s="41">
        <v>12</v>
      </c>
      <c r="D216" s="41">
        <v>1</v>
      </c>
    </row>
    <row r="217" spans="1:4" x14ac:dyDescent="0.25">
      <c r="A217" s="40" t="s">
        <v>63</v>
      </c>
      <c r="B217" s="40" t="str">
        <f>IFERROR(VLOOKUP($A217,[1]Establecimientos!$A$1:$E$175,5,FALSE),0)</f>
        <v>04101-LA SERENA</v>
      </c>
      <c r="C217" s="41">
        <v>1</v>
      </c>
      <c r="D217" s="41">
        <v>3</v>
      </c>
    </row>
    <row r="218" spans="1:4" x14ac:dyDescent="0.25">
      <c r="A218" s="40" t="s">
        <v>63</v>
      </c>
      <c r="B218" s="40" t="str">
        <f>IFERROR(VLOOKUP($A218,[1]Establecimientos!$A$1:$E$175,5,FALSE),0)</f>
        <v>04101-LA SERENA</v>
      </c>
      <c r="C218" s="41">
        <v>2</v>
      </c>
      <c r="D218" s="41">
        <v>3</v>
      </c>
    </row>
    <row r="219" spans="1:4" x14ac:dyDescent="0.25">
      <c r="A219" s="40" t="s">
        <v>63</v>
      </c>
      <c r="B219" s="40" t="str">
        <f>IFERROR(VLOOKUP($A219,[1]Establecimientos!$A$1:$E$175,5,FALSE),0)</f>
        <v>04101-LA SERENA</v>
      </c>
      <c r="C219" s="41">
        <v>5</v>
      </c>
      <c r="D219" s="41">
        <v>9</v>
      </c>
    </row>
    <row r="220" spans="1:4" x14ac:dyDescent="0.25">
      <c r="A220" s="40" t="s">
        <v>63</v>
      </c>
      <c r="B220" s="40" t="str">
        <f>IFERROR(VLOOKUP($A220,[1]Establecimientos!$A$1:$E$175,5,FALSE),0)</f>
        <v>04101-LA SERENA</v>
      </c>
      <c r="C220" s="41">
        <v>6</v>
      </c>
      <c r="D220" s="41">
        <v>2</v>
      </c>
    </row>
    <row r="221" spans="1:4" x14ac:dyDescent="0.25">
      <c r="A221" s="40" t="s">
        <v>63</v>
      </c>
      <c r="B221" s="40" t="str">
        <f>IFERROR(VLOOKUP($A221,[1]Establecimientos!$A$1:$E$175,5,FALSE),0)</f>
        <v>04101-LA SERENA</v>
      </c>
      <c r="C221" s="41">
        <v>8</v>
      </c>
      <c r="D221" s="41">
        <v>3</v>
      </c>
    </row>
    <row r="222" spans="1:4" x14ac:dyDescent="0.25">
      <c r="A222" s="40" t="s">
        <v>63</v>
      </c>
      <c r="B222" s="40" t="str">
        <f>IFERROR(VLOOKUP($A222,[1]Establecimientos!$A$1:$E$175,5,FALSE),0)</f>
        <v>04101-LA SERENA</v>
      </c>
      <c r="C222" s="41">
        <v>9</v>
      </c>
      <c r="D222" s="41">
        <v>1</v>
      </c>
    </row>
    <row r="223" spans="1:4" x14ac:dyDescent="0.25">
      <c r="A223" s="40" t="s">
        <v>63</v>
      </c>
      <c r="B223" s="40" t="str">
        <f>IFERROR(VLOOKUP($A223,[1]Establecimientos!$A$1:$E$175,5,FALSE),0)</f>
        <v>04101-LA SERENA</v>
      </c>
      <c r="C223" s="41">
        <v>10</v>
      </c>
      <c r="D223" s="41">
        <v>2</v>
      </c>
    </row>
    <row r="224" spans="1:4" x14ac:dyDescent="0.25">
      <c r="A224" s="40" t="s">
        <v>63</v>
      </c>
      <c r="B224" s="40" t="str">
        <f>IFERROR(VLOOKUP($A224,[1]Establecimientos!$A$1:$E$175,5,FALSE),0)</f>
        <v>04101-LA SERENA</v>
      </c>
      <c r="C224" s="41">
        <v>11</v>
      </c>
      <c r="D224" s="41">
        <v>4</v>
      </c>
    </row>
    <row r="225" spans="1:4" x14ac:dyDescent="0.25">
      <c r="A225" s="40" t="s">
        <v>64</v>
      </c>
      <c r="B225" s="40" t="str">
        <f>IFERROR(VLOOKUP($A225,[1]Establecimientos!$A$1:$E$175,5,FALSE),0)</f>
        <v>04101-LA SERENA</v>
      </c>
      <c r="C225" s="41">
        <v>2</v>
      </c>
      <c r="D225" s="41">
        <v>1</v>
      </c>
    </row>
    <row r="226" spans="1:4" x14ac:dyDescent="0.25">
      <c r="A226" s="40" t="s">
        <v>64</v>
      </c>
      <c r="B226" s="40" t="str">
        <f>IFERROR(VLOOKUP($A226,[1]Establecimientos!$A$1:$E$175,5,FALSE),0)</f>
        <v>04101-LA SERENA</v>
      </c>
      <c r="C226" s="41">
        <v>3</v>
      </c>
      <c r="D226" s="41">
        <v>3</v>
      </c>
    </row>
    <row r="227" spans="1:4" x14ac:dyDescent="0.25">
      <c r="A227" s="40" t="s">
        <v>64</v>
      </c>
      <c r="B227" s="40" t="str">
        <f>IFERROR(VLOOKUP($A227,[1]Establecimientos!$A$1:$E$175,5,FALSE),0)</f>
        <v>04101-LA SERENA</v>
      </c>
      <c r="C227" s="41">
        <v>5</v>
      </c>
      <c r="D227" s="41">
        <v>3</v>
      </c>
    </row>
    <row r="228" spans="1:4" x14ac:dyDescent="0.25">
      <c r="A228" s="40" t="s">
        <v>64</v>
      </c>
      <c r="B228" s="40" t="str">
        <f>IFERROR(VLOOKUP($A228,[1]Establecimientos!$A$1:$E$175,5,FALSE),0)</f>
        <v>04101-LA SERENA</v>
      </c>
      <c r="C228" s="41">
        <v>6</v>
      </c>
      <c r="D228" s="41">
        <v>2</v>
      </c>
    </row>
    <row r="229" spans="1:4" x14ac:dyDescent="0.25">
      <c r="A229" s="40" t="s">
        <v>64</v>
      </c>
      <c r="B229" s="40" t="str">
        <f>IFERROR(VLOOKUP($A229,[1]Establecimientos!$A$1:$E$175,5,FALSE),0)</f>
        <v>04101-LA SERENA</v>
      </c>
      <c r="C229" s="41">
        <v>7</v>
      </c>
      <c r="D229" s="41">
        <v>2</v>
      </c>
    </row>
    <row r="230" spans="1:4" x14ac:dyDescent="0.25">
      <c r="A230" s="40" t="s">
        <v>64</v>
      </c>
      <c r="B230" s="40" t="str">
        <f>IFERROR(VLOOKUP($A230,[1]Establecimientos!$A$1:$E$175,5,FALSE),0)</f>
        <v>04101-LA SERENA</v>
      </c>
      <c r="C230" s="41">
        <v>8</v>
      </c>
      <c r="D230" s="41">
        <v>1</v>
      </c>
    </row>
    <row r="231" spans="1:4" x14ac:dyDescent="0.25">
      <c r="A231" s="40" t="s">
        <v>64</v>
      </c>
      <c r="B231" s="40" t="str">
        <f>IFERROR(VLOOKUP($A231,[1]Establecimientos!$A$1:$E$175,5,FALSE),0)</f>
        <v>04101-LA SERENA</v>
      </c>
      <c r="C231" s="41">
        <v>11</v>
      </c>
      <c r="D231" s="41">
        <v>2</v>
      </c>
    </row>
    <row r="232" spans="1:4" x14ac:dyDescent="0.25">
      <c r="A232" s="40" t="s">
        <v>64</v>
      </c>
      <c r="B232" s="40" t="str">
        <f>IFERROR(VLOOKUP($A232,[1]Establecimientos!$A$1:$E$175,5,FALSE),0)</f>
        <v>04101-LA SERENA</v>
      </c>
      <c r="C232" s="41">
        <v>12</v>
      </c>
      <c r="D232" s="41">
        <v>1</v>
      </c>
    </row>
    <row r="233" spans="1:4" x14ac:dyDescent="0.25">
      <c r="A233" s="40" t="s">
        <v>65</v>
      </c>
      <c r="B233" s="40" t="str">
        <f>IFERROR(VLOOKUP($A233,[1]Establecimientos!$A$1:$E$175,5,FALSE),0)</f>
        <v>04101-LA SERENA</v>
      </c>
      <c r="C233" s="41">
        <v>2</v>
      </c>
      <c r="D233" s="41">
        <v>2</v>
      </c>
    </row>
    <row r="234" spans="1:4" x14ac:dyDescent="0.25">
      <c r="A234" s="40" t="s">
        <v>65</v>
      </c>
      <c r="B234" s="40" t="str">
        <f>IFERROR(VLOOKUP($A234,[1]Establecimientos!$A$1:$E$175,5,FALSE),0)</f>
        <v>04101-LA SERENA</v>
      </c>
      <c r="C234" s="41">
        <v>5</v>
      </c>
      <c r="D234" s="41">
        <v>2</v>
      </c>
    </row>
    <row r="235" spans="1:4" x14ac:dyDescent="0.25">
      <c r="A235" s="40" t="s">
        <v>65</v>
      </c>
      <c r="B235" s="40" t="str">
        <f>IFERROR(VLOOKUP($A235,[1]Establecimientos!$A$1:$E$175,5,FALSE),0)</f>
        <v>04101-LA SERENA</v>
      </c>
      <c r="C235" s="41">
        <v>8</v>
      </c>
      <c r="D235" s="41">
        <v>1</v>
      </c>
    </row>
    <row r="236" spans="1:4" x14ac:dyDescent="0.25">
      <c r="A236" s="40" t="s">
        <v>65</v>
      </c>
      <c r="B236" s="40" t="str">
        <f>IFERROR(VLOOKUP($A236,[1]Establecimientos!$A$1:$E$175,5,FALSE),0)</f>
        <v>04101-LA SERENA</v>
      </c>
      <c r="C236" s="41">
        <v>9</v>
      </c>
      <c r="D236" s="41">
        <v>2</v>
      </c>
    </row>
    <row r="237" spans="1:4" x14ac:dyDescent="0.25">
      <c r="A237" s="40" t="s">
        <v>65</v>
      </c>
      <c r="B237" s="40" t="str">
        <f>IFERROR(VLOOKUP($A237,[1]Establecimientos!$A$1:$E$175,5,FALSE),0)</f>
        <v>04101-LA SERENA</v>
      </c>
      <c r="C237" s="41">
        <v>10</v>
      </c>
      <c r="D237" s="41">
        <v>5</v>
      </c>
    </row>
    <row r="238" spans="1:4" x14ac:dyDescent="0.25">
      <c r="A238" s="40" t="s">
        <v>65</v>
      </c>
      <c r="B238" s="40" t="str">
        <f>IFERROR(VLOOKUP($A238,[1]Establecimientos!$A$1:$E$175,5,FALSE),0)</f>
        <v>04101-LA SERENA</v>
      </c>
      <c r="C238" s="41">
        <v>11</v>
      </c>
      <c r="D238" s="41">
        <v>2</v>
      </c>
    </row>
    <row r="239" spans="1:4" x14ac:dyDescent="0.25">
      <c r="A239" s="40" t="s">
        <v>65</v>
      </c>
      <c r="B239" s="40" t="str">
        <f>IFERROR(VLOOKUP($A239,[1]Establecimientos!$A$1:$E$175,5,FALSE),0)</f>
        <v>04101-LA SERENA</v>
      </c>
      <c r="C239" s="41">
        <v>12</v>
      </c>
      <c r="D239" s="41">
        <v>4</v>
      </c>
    </row>
    <row r="240" spans="1:4" x14ac:dyDescent="0.25">
      <c r="A240" s="40" t="s">
        <v>107</v>
      </c>
      <c r="B240" s="40" t="str">
        <f>IFERROR(VLOOKUP($A240,[1]Establecimientos!$A$1:$E$175,5,FALSE),0)</f>
        <v>04301-OVALLE</v>
      </c>
      <c r="C240" s="41">
        <v>8</v>
      </c>
      <c r="D240" s="41">
        <v>2</v>
      </c>
    </row>
    <row r="241" spans="1:4" x14ac:dyDescent="0.25">
      <c r="A241" s="40" t="s">
        <v>108</v>
      </c>
      <c r="B241" s="40" t="str">
        <f>IFERROR(VLOOKUP($A241,[1]Establecimientos!$A$1:$E$175,5,FALSE),0)</f>
        <v>04303-MONTE PATRIA</v>
      </c>
      <c r="C241" s="41">
        <v>8</v>
      </c>
      <c r="D241" s="41">
        <v>2</v>
      </c>
    </row>
    <row r="242" spans="1:4" x14ac:dyDescent="0.25">
      <c r="A242" s="40" t="s">
        <v>109</v>
      </c>
      <c r="B242" s="40" t="str">
        <f>IFERROR(VLOOKUP($A242,[1]Establecimientos!$A$1:$E$175,5,FALSE),0)</f>
        <v>04303-MONTE PATRIA</v>
      </c>
      <c r="C242" s="41">
        <v>8</v>
      </c>
      <c r="D242" s="41">
        <v>5</v>
      </c>
    </row>
    <row r="243" spans="1:4" x14ac:dyDescent="0.25">
      <c r="A243" s="40" t="s">
        <v>110</v>
      </c>
      <c r="B243" s="40" t="str">
        <f>IFERROR(VLOOKUP($A243,[1]Establecimientos!$A$1:$E$175,5,FALSE),0)</f>
        <v>04303-MONTE PATRIA</v>
      </c>
      <c r="C243" s="41">
        <v>8</v>
      </c>
      <c r="D243" s="41">
        <v>6</v>
      </c>
    </row>
    <row r="244" spans="1:4" x14ac:dyDescent="0.25">
      <c r="A244" s="40" t="s">
        <v>110</v>
      </c>
      <c r="B244" s="40" t="str">
        <f>IFERROR(VLOOKUP($A244,[1]Establecimientos!$A$1:$E$175,5,FALSE),0)</f>
        <v>04303-MONTE PATRIA</v>
      </c>
      <c r="C244" s="41">
        <v>9</v>
      </c>
      <c r="D244" s="41">
        <v>1</v>
      </c>
    </row>
    <row r="245" spans="1:4" x14ac:dyDescent="0.25">
      <c r="A245" s="40" t="s">
        <v>110</v>
      </c>
      <c r="B245" s="40" t="str">
        <f>IFERROR(VLOOKUP($A245,[1]Establecimientos!$A$1:$E$175,5,FALSE),0)</f>
        <v>04303-MONTE PATRIA</v>
      </c>
      <c r="C245" s="41">
        <v>10</v>
      </c>
      <c r="D245" s="41">
        <v>3</v>
      </c>
    </row>
    <row r="246" spans="1:4" x14ac:dyDescent="0.25">
      <c r="A246" s="40" t="s">
        <v>66</v>
      </c>
      <c r="B246" s="40" t="str">
        <f>IFERROR(VLOOKUP($A246,[1]Establecimientos!$A$1:$E$175,5,FALSE),0)</f>
        <v>04303-MONTE PATRIA</v>
      </c>
      <c r="C246" s="41">
        <v>2</v>
      </c>
      <c r="D246" s="41">
        <v>1</v>
      </c>
    </row>
    <row r="247" spans="1:4" x14ac:dyDescent="0.25">
      <c r="A247" s="40" t="s">
        <v>66</v>
      </c>
      <c r="B247" s="40" t="str">
        <f>IFERROR(VLOOKUP($A247,[1]Establecimientos!$A$1:$E$175,5,FALSE),0)</f>
        <v>04303-MONTE PATRIA</v>
      </c>
      <c r="C247" s="41">
        <v>4</v>
      </c>
      <c r="D247" s="41">
        <v>1</v>
      </c>
    </row>
    <row r="248" spans="1:4" x14ac:dyDescent="0.25">
      <c r="A248" s="40" t="s">
        <v>66</v>
      </c>
      <c r="B248" s="40" t="str">
        <f>IFERROR(VLOOKUP($A248,[1]Establecimientos!$A$1:$E$175,5,FALSE),0)</f>
        <v>04303-MONTE PATRIA</v>
      </c>
      <c r="C248" s="41">
        <v>5</v>
      </c>
      <c r="D248" s="41">
        <v>2</v>
      </c>
    </row>
    <row r="249" spans="1:4" x14ac:dyDescent="0.25">
      <c r="A249" s="40" t="s">
        <v>66</v>
      </c>
      <c r="B249" s="40" t="str">
        <f>IFERROR(VLOOKUP($A249,[1]Establecimientos!$A$1:$E$175,5,FALSE),0)</f>
        <v>04303-MONTE PATRIA</v>
      </c>
      <c r="C249" s="41">
        <v>6</v>
      </c>
      <c r="D249" s="41">
        <v>1</v>
      </c>
    </row>
    <row r="250" spans="1:4" x14ac:dyDescent="0.25">
      <c r="A250" s="40" t="s">
        <v>66</v>
      </c>
      <c r="B250" s="40" t="str">
        <f>IFERROR(VLOOKUP($A250,[1]Establecimientos!$A$1:$E$175,5,FALSE),0)</f>
        <v>04303-MONTE PATRIA</v>
      </c>
      <c r="C250" s="41">
        <v>12</v>
      </c>
      <c r="D250" s="41">
        <v>2</v>
      </c>
    </row>
    <row r="251" spans="1:4" x14ac:dyDescent="0.25">
      <c r="A251" s="40" t="s">
        <v>111</v>
      </c>
      <c r="B251" s="40" t="str">
        <f>IFERROR(VLOOKUP($A251,[1]Establecimientos!$A$1:$E$175,5,FALSE),0)</f>
        <v>04303-MONTE PATRIA</v>
      </c>
      <c r="C251" s="41">
        <v>8</v>
      </c>
      <c r="D251" s="41">
        <v>1</v>
      </c>
    </row>
    <row r="252" spans="1:4" x14ac:dyDescent="0.25">
      <c r="A252" s="40" t="s">
        <v>111</v>
      </c>
      <c r="B252" s="40" t="str">
        <f>IFERROR(VLOOKUP($A252,[1]Establecimientos!$A$1:$E$175,5,FALSE),0)</f>
        <v>04303-MONTE PATRIA</v>
      </c>
      <c r="C252" s="41">
        <v>9</v>
      </c>
      <c r="D252" s="41">
        <v>3</v>
      </c>
    </row>
    <row r="253" spans="1:4" x14ac:dyDescent="0.25">
      <c r="A253" s="40" t="s">
        <v>111</v>
      </c>
      <c r="B253" s="40" t="str">
        <f>IFERROR(VLOOKUP($A253,[1]Establecimientos!$A$1:$E$175,5,FALSE),0)</f>
        <v>04303-MONTE PATRIA</v>
      </c>
      <c r="C253" s="41">
        <v>11</v>
      </c>
      <c r="D253" s="41">
        <v>9</v>
      </c>
    </row>
    <row r="254" spans="1:4" x14ac:dyDescent="0.25">
      <c r="A254" s="40" t="s">
        <v>102</v>
      </c>
      <c r="B254" s="40" t="str">
        <f>IFERROR(VLOOKUP($A254,[1]Establecimientos!$A$1:$E$175,5,FALSE),0)</f>
        <v>04302-COMBARBALÁ</v>
      </c>
      <c r="C254" s="41">
        <v>7</v>
      </c>
      <c r="D254" s="41">
        <v>2</v>
      </c>
    </row>
    <row r="255" spans="1:4" x14ac:dyDescent="0.25">
      <c r="A255" s="40" t="s">
        <v>67</v>
      </c>
      <c r="B255" s="40" t="str">
        <f>IFERROR(VLOOKUP($A255,[1]Establecimientos!$A$1:$E$175,5,FALSE),0)</f>
        <v>04303-MONTE PATRIA</v>
      </c>
      <c r="C255" s="41">
        <v>5</v>
      </c>
      <c r="D255" s="41">
        <v>4</v>
      </c>
    </row>
    <row r="256" spans="1:4" x14ac:dyDescent="0.25">
      <c r="A256" s="40" t="s">
        <v>67</v>
      </c>
      <c r="B256" s="40" t="str">
        <f>IFERROR(VLOOKUP($A256,[1]Establecimientos!$A$1:$E$175,5,FALSE),0)</f>
        <v>04303-MONTE PATRIA</v>
      </c>
      <c r="C256" s="41">
        <v>6</v>
      </c>
      <c r="D256" s="41">
        <v>2</v>
      </c>
    </row>
    <row r="257" spans="1:4" x14ac:dyDescent="0.25">
      <c r="A257" s="40" t="s">
        <v>67</v>
      </c>
      <c r="B257" s="40" t="str">
        <f>IFERROR(VLOOKUP($A257,[1]Establecimientos!$A$1:$E$175,5,FALSE),0)</f>
        <v>04303-MONTE PATRIA</v>
      </c>
      <c r="C257" s="41">
        <v>8</v>
      </c>
      <c r="D257" s="41">
        <v>3</v>
      </c>
    </row>
    <row r="258" spans="1:4" x14ac:dyDescent="0.25">
      <c r="A258" s="40" t="s">
        <v>67</v>
      </c>
      <c r="B258" s="40" t="str">
        <f>IFERROR(VLOOKUP($A258,[1]Establecimientos!$A$1:$E$175,5,FALSE),0)</f>
        <v>04303-MONTE PATRIA</v>
      </c>
      <c r="C258" s="41">
        <v>9</v>
      </c>
      <c r="D258" s="41">
        <v>5</v>
      </c>
    </row>
    <row r="259" spans="1:4" x14ac:dyDescent="0.25">
      <c r="A259" s="40" t="s">
        <v>67</v>
      </c>
      <c r="B259" s="40" t="str">
        <f>IFERROR(VLOOKUP($A259,[1]Establecimientos!$A$1:$E$175,5,FALSE),0)</f>
        <v>04303-MONTE PATRIA</v>
      </c>
      <c r="C259" s="41">
        <v>10</v>
      </c>
      <c r="D259" s="41">
        <v>4</v>
      </c>
    </row>
    <row r="260" spans="1:4" x14ac:dyDescent="0.25">
      <c r="A260" s="40" t="s">
        <v>67</v>
      </c>
      <c r="B260" s="40" t="str">
        <f>IFERROR(VLOOKUP($A260,[1]Establecimientos!$A$1:$E$175,5,FALSE),0)</f>
        <v>04303-MONTE PATRIA</v>
      </c>
      <c r="C260" s="41">
        <v>11</v>
      </c>
      <c r="D260" s="41">
        <v>3</v>
      </c>
    </row>
    <row r="261" spans="1:4" x14ac:dyDescent="0.25">
      <c r="A261" s="40" t="s">
        <v>67</v>
      </c>
      <c r="B261" s="40" t="str">
        <f>IFERROR(VLOOKUP($A261,[1]Establecimientos!$A$1:$E$175,5,FALSE),0)</f>
        <v>04303-MONTE PATRIA</v>
      </c>
      <c r="C261" s="41">
        <v>12</v>
      </c>
      <c r="D261" s="41">
        <v>3</v>
      </c>
    </row>
    <row r="262" spans="1:4" x14ac:dyDescent="0.25">
      <c r="A262" s="40" t="s">
        <v>68</v>
      </c>
      <c r="B262" s="40" t="str">
        <f>IFERROR(VLOOKUP($A262,[1]Establecimientos!$A$1:$E$175,5,FALSE),0)</f>
        <v>04303-MONTE PATRIA</v>
      </c>
      <c r="C262" s="41">
        <v>5</v>
      </c>
      <c r="D262" s="41">
        <v>1</v>
      </c>
    </row>
    <row r="263" spans="1:4" x14ac:dyDescent="0.25">
      <c r="A263" s="40" t="s">
        <v>68</v>
      </c>
      <c r="B263" s="40" t="str">
        <f>IFERROR(VLOOKUP($A263,[1]Establecimientos!$A$1:$E$175,5,FALSE),0)</f>
        <v>04303-MONTE PATRIA</v>
      </c>
      <c r="C263" s="41">
        <v>6</v>
      </c>
      <c r="D263" s="41">
        <v>1</v>
      </c>
    </row>
    <row r="264" spans="1:4" x14ac:dyDescent="0.25">
      <c r="A264" s="40" t="s">
        <v>68</v>
      </c>
      <c r="B264" s="40" t="str">
        <f>IFERROR(VLOOKUP($A264,[1]Establecimientos!$A$1:$E$175,5,FALSE),0)</f>
        <v>04303-MONTE PATRIA</v>
      </c>
      <c r="C264" s="41">
        <v>9</v>
      </c>
      <c r="D264" s="41">
        <v>1</v>
      </c>
    </row>
    <row r="265" spans="1:4" x14ac:dyDescent="0.25">
      <c r="A265" s="40" t="s">
        <v>69</v>
      </c>
      <c r="B265" s="40" t="str">
        <f>IFERROR(VLOOKUP($A265,[1]Establecimientos!$A$1:$E$175,5,FALSE),0)</f>
        <v>04201-ILLAPEL</v>
      </c>
      <c r="C265" s="41">
        <v>3</v>
      </c>
      <c r="D265" s="41">
        <v>1</v>
      </c>
    </row>
    <row r="266" spans="1:4" x14ac:dyDescent="0.25">
      <c r="A266" s="40" t="s">
        <v>69</v>
      </c>
      <c r="B266" s="40" t="str">
        <f>IFERROR(VLOOKUP($A266,[1]Establecimientos!$A$1:$E$175,5,FALSE),0)</f>
        <v>04201-ILLAPEL</v>
      </c>
      <c r="C266" s="41">
        <v>7</v>
      </c>
      <c r="D266" s="41">
        <v>1</v>
      </c>
    </row>
    <row r="267" spans="1:4" x14ac:dyDescent="0.25">
      <c r="A267" s="40" t="s">
        <v>70</v>
      </c>
      <c r="B267" s="40" t="str">
        <f>IFERROR(VLOOKUP($A267,[1]Establecimientos!$A$1:$E$175,5,FALSE),0)</f>
        <v>04201-ILLAPEL</v>
      </c>
      <c r="C267" s="41">
        <v>6</v>
      </c>
      <c r="D267" s="41">
        <v>1</v>
      </c>
    </row>
    <row r="268" spans="1:4" x14ac:dyDescent="0.25">
      <c r="A268" s="40" t="s">
        <v>71</v>
      </c>
      <c r="B268" s="40" t="str">
        <f>IFERROR(VLOOKUP($A268,[1]Establecimientos!$A$1:$E$175,5,FALSE),0)</f>
        <v>04201-ILLAPEL</v>
      </c>
      <c r="C268" s="41">
        <v>2</v>
      </c>
      <c r="D268" s="41">
        <v>1</v>
      </c>
    </row>
    <row r="269" spans="1:4" x14ac:dyDescent="0.25">
      <c r="A269" s="40" t="s">
        <v>71</v>
      </c>
      <c r="B269" s="40" t="str">
        <f>IFERROR(VLOOKUP($A269,[1]Establecimientos!$A$1:$E$175,5,FALSE),0)</f>
        <v>04201-ILLAPEL</v>
      </c>
      <c r="C269" s="41">
        <v>4</v>
      </c>
      <c r="D269" s="41">
        <v>1</v>
      </c>
    </row>
    <row r="270" spans="1:4" x14ac:dyDescent="0.25">
      <c r="A270" s="40" t="s">
        <v>71</v>
      </c>
      <c r="B270" s="40" t="str">
        <f>IFERROR(VLOOKUP($A270,[1]Establecimientos!$A$1:$E$175,5,FALSE),0)</f>
        <v>04201-ILLAPEL</v>
      </c>
      <c r="C270" s="41">
        <v>5</v>
      </c>
      <c r="D270" s="41">
        <v>1</v>
      </c>
    </row>
    <row r="271" spans="1:4" x14ac:dyDescent="0.25">
      <c r="A271" s="40" t="s">
        <v>72</v>
      </c>
      <c r="B271" s="40" t="str">
        <f>IFERROR(VLOOKUP($A271,[1]Establecimientos!$A$1:$E$175,5,FALSE),0)</f>
        <v>04302-COMBARBALÁ</v>
      </c>
      <c r="C271" s="41">
        <v>2</v>
      </c>
      <c r="D271" s="41">
        <v>1</v>
      </c>
    </row>
    <row r="272" spans="1:4" x14ac:dyDescent="0.25">
      <c r="A272" s="40" t="s">
        <v>72</v>
      </c>
      <c r="B272" s="40" t="str">
        <f>IFERROR(VLOOKUP($A272,[1]Establecimientos!$A$1:$E$175,5,FALSE),0)</f>
        <v>04302-COMBARBALÁ</v>
      </c>
      <c r="C272" s="41">
        <v>4</v>
      </c>
      <c r="D272" s="41">
        <v>1</v>
      </c>
    </row>
    <row r="273" spans="1:4" x14ac:dyDescent="0.25">
      <c r="A273" s="40" t="s">
        <v>72</v>
      </c>
      <c r="B273" s="40" t="str">
        <f>IFERROR(VLOOKUP($A273,[1]Establecimientos!$A$1:$E$175,5,FALSE),0)</f>
        <v>04302-COMBARBALÁ</v>
      </c>
      <c r="C273" s="41">
        <v>5</v>
      </c>
      <c r="D273" s="41">
        <v>2</v>
      </c>
    </row>
    <row r="274" spans="1:4" x14ac:dyDescent="0.25">
      <c r="A274" s="40" t="s">
        <v>73</v>
      </c>
      <c r="B274" s="40" t="str">
        <f>IFERROR(VLOOKUP($A274,[1]Establecimientos!$A$1:$E$175,5,FALSE),0)</f>
        <v>04302-COMBARBALÁ</v>
      </c>
      <c r="C274" s="41">
        <v>5</v>
      </c>
      <c r="D274" s="41">
        <v>11</v>
      </c>
    </row>
    <row r="275" spans="1:4" x14ac:dyDescent="0.25">
      <c r="A275" s="40" t="s">
        <v>73</v>
      </c>
      <c r="B275" s="40" t="str">
        <f>IFERROR(VLOOKUP($A275,[1]Establecimientos!$A$1:$E$175,5,FALSE),0)</f>
        <v>04302-COMBARBALÁ</v>
      </c>
      <c r="C275" s="41">
        <v>8</v>
      </c>
      <c r="D275" s="41">
        <v>2</v>
      </c>
    </row>
    <row r="276" spans="1:4" x14ac:dyDescent="0.25">
      <c r="A276" s="40" t="s">
        <v>74</v>
      </c>
      <c r="B276" s="40" t="str">
        <f>IFERROR(VLOOKUP($A276,[1]Establecimientos!$A$1:$E$175,5,FALSE),0)</f>
        <v>04302-COMBARBALÁ</v>
      </c>
      <c r="C276" s="41">
        <v>5</v>
      </c>
      <c r="D276" s="41">
        <v>3</v>
      </c>
    </row>
    <row r="277" spans="1:4" x14ac:dyDescent="0.25">
      <c r="A277" s="40" t="s">
        <v>112</v>
      </c>
      <c r="B277" s="40" t="str">
        <f>IFERROR(VLOOKUP($A277,[1]Establecimientos!$A$1:$E$175,5,FALSE),0)</f>
        <v>04302-COMBARBALÁ</v>
      </c>
      <c r="C277" s="41">
        <v>8</v>
      </c>
      <c r="D277" s="41">
        <v>3</v>
      </c>
    </row>
    <row r="278" spans="1:4" x14ac:dyDescent="0.25">
      <c r="A278" s="40" t="s">
        <v>75</v>
      </c>
      <c r="B278" s="40" t="str">
        <f>IFERROR(VLOOKUP($A278,[1]Establecimientos!$A$1:$E$175,5,FALSE),0)</f>
        <v>04106-VICUÑA</v>
      </c>
      <c r="C278" s="41">
        <v>5</v>
      </c>
      <c r="D278" s="41">
        <v>1</v>
      </c>
    </row>
    <row r="279" spans="1:4" x14ac:dyDescent="0.25">
      <c r="A279" s="40" t="s">
        <v>76</v>
      </c>
      <c r="B279" s="40" t="str">
        <f>IFERROR(VLOOKUP($A279,[1]Establecimientos!$A$1:$E$175,5,FALSE),0)</f>
        <v>04106-VICUÑA</v>
      </c>
      <c r="C279" s="41">
        <v>3</v>
      </c>
      <c r="D279" s="41">
        <v>1</v>
      </c>
    </row>
    <row r="280" spans="1:4" x14ac:dyDescent="0.25">
      <c r="A280" s="40" t="s">
        <v>76</v>
      </c>
      <c r="B280" s="40" t="str">
        <f>IFERROR(VLOOKUP($A280,[1]Establecimientos!$A$1:$E$175,5,FALSE),0)</f>
        <v>04106-VICUÑA</v>
      </c>
      <c r="C280" s="41">
        <v>7</v>
      </c>
      <c r="D280" s="41">
        <v>2</v>
      </c>
    </row>
    <row r="281" spans="1:4" x14ac:dyDescent="0.25">
      <c r="A281" s="40" t="s">
        <v>113</v>
      </c>
      <c r="B281" s="40" t="str">
        <f>IFERROR(VLOOKUP($A281,[1]Establecimientos!$A$1:$E$175,5,FALSE),0)</f>
        <v>04105-PAIHUANO</v>
      </c>
      <c r="C281" s="41">
        <v>8</v>
      </c>
      <c r="D281" s="41">
        <v>1</v>
      </c>
    </row>
    <row r="282" spans="1:4" x14ac:dyDescent="0.25">
      <c r="A282" s="40" t="s">
        <v>77</v>
      </c>
      <c r="B282" s="40" t="str">
        <f>IFERROR(VLOOKUP($A282,[1]Establecimientos!$A$1:$E$175,5,FALSE),0)</f>
        <v>04203-LOS VILOS</v>
      </c>
      <c r="C282" s="41">
        <v>3</v>
      </c>
      <c r="D282" s="41">
        <v>2</v>
      </c>
    </row>
    <row r="283" spans="1:4" x14ac:dyDescent="0.25">
      <c r="A283" s="40" t="s">
        <v>77</v>
      </c>
      <c r="B283" s="40" t="str">
        <f>IFERROR(VLOOKUP($A283,[1]Establecimientos!$A$1:$E$175,5,FALSE),0)</f>
        <v>04203-LOS VILOS</v>
      </c>
      <c r="C283" s="41">
        <v>4</v>
      </c>
      <c r="D283" s="41">
        <v>4</v>
      </c>
    </row>
    <row r="284" spans="1:4" x14ac:dyDescent="0.25">
      <c r="A284" s="40" t="s">
        <v>77</v>
      </c>
      <c r="B284" s="40" t="str">
        <f>IFERROR(VLOOKUP($A284,[1]Establecimientos!$A$1:$E$175,5,FALSE),0)</f>
        <v>04203-LOS VILOS</v>
      </c>
      <c r="C284" s="41">
        <v>10</v>
      </c>
      <c r="D284" s="41">
        <v>4</v>
      </c>
    </row>
    <row r="285" spans="1:4" x14ac:dyDescent="0.25">
      <c r="A285" s="40" t="s">
        <v>77</v>
      </c>
      <c r="B285" s="40" t="str">
        <f>IFERROR(VLOOKUP($A285,[1]Establecimientos!$A$1:$E$175,5,FALSE),0)</f>
        <v>04203-LOS VILOS</v>
      </c>
      <c r="C285" s="41">
        <v>11</v>
      </c>
      <c r="D285" s="41">
        <v>1</v>
      </c>
    </row>
    <row r="286" spans="1:4" x14ac:dyDescent="0.25">
      <c r="A286" s="40" t="s">
        <v>77</v>
      </c>
      <c r="B286" s="40" t="str">
        <f>IFERROR(VLOOKUP($A286,[1]Establecimientos!$A$1:$E$175,5,FALSE),0)</f>
        <v>04203-LOS VILOS</v>
      </c>
      <c r="C286" s="41">
        <v>12</v>
      </c>
      <c r="D286" s="41">
        <v>2</v>
      </c>
    </row>
    <row r="287" spans="1:4" x14ac:dyDescent="0.25">
      <c r="A287" s="40" t="s">
        <v>78</v>
      </c>
      <c r="B287" s="40" t="str">
        <f>IFERROR(VLOOKUP($A287,[1]Establecimientos!$A$1:$E$175,5,FALSE),0)</f>
        <v>04203-LOS VILOS</v>
      </c>
      <c r="C287" s="41">
        <v>1</v>
      </c>
      <c r="D287" s="41">
        <v>2</v>
      </c>
    </row>
    <row r="288" spans="1:4" x14ac:dyDescent="0.25">
      <c r="A288" s="40" t="s">
        <v>78</v>
      </c>
      <c r="B288" s="40" t="str">
        <f>IFERROR(VLOOKUP($A288,[1]Establecimientos!$A$1:$E$175,5,FALSE),0)</f>
        <v>04203-LOS VILOS</v>
      </c>
      <c r="C288" s="41">
        <v>3</v>
      </c>
      <c r="D288" s="41">
        <v>6</v>
      </c>
    </row>
    <row r="289" spans="1:4" x14ac:dyDescent="0.25">
      <c r="A289" s="40" t="s">
        <v>78</v>
      </c>
      <c r="B289" s="40" t="str">
        <f>IFERROR(VLOOKUP($A289,[1]Establecimientos!$A$1:$E$175,5,FALSE),0)</f>
        <v>04203-LOS VILOS</v>
      </c>
      <c r="C289" s="41">
        <v>4</v>
      </c>
      <c r="D289" s="41">
        <v>2</v>
      </c>
    </row>
    <row r="290" spans="1:4" x14ac:dyDescent="0.25">
      <c r="A290" s="40" t="s">
        <v>78</v>
      </c>
      <c r="B290" s="40" t="str">
        <f>IFERROR(VLOOKUP($A290,[1]Establecimientos!$A$1:$E$175,5,FALSE),0)</f>
        <v>04203-LOS VILOS</v>
      </c>
      <c r="C290" s="41">
        <v>7</v>
      </c>
      <c r="D290" s="41">
        <v>1</v>
      </c>
    </row>
    <row r="291" spans="1:4" x14ac:dyDescent="0.25">
      <c r="A291" s="40" t="s">
        <v>78</v>
      </c>
      <c r="B291" s="40" t="str">
        <f>IFERROR(VLOOKUP($A291,[1]Establecimientos!$A$1:$E$175,5,FALSE),0)</f>
        <v>04203-LOS VILOS</v>
      </c>
      <c r="C291" s="41">
        <v>10</v>
      </c>
      <c r="D291" s="41">
        <v>1</v>
      </c>
    </row>
    <row r="292" spans="1:4" x14ac:dyDescent="0.25">
      <c r="A292" s="40" t="s">
        <v>78</v>
      </c>
      <c r="B292" s="40" t="str">
        <f>IFERROR(VLOOKUP($A292,[1]Establecimientos!$A$1:$E$175,5,FALSE),0)</f>
        <v>04203-LOS VILOS</v>
      </c>
      <c r="C292" s="41">
        <v>12</v>
      </c>
      <c r="D292" s="41">
        <v>3</v>
      </c>
    </row>
    <row r="293" spans="1:4" x14ac:dyDescent="0.25">
      <c r="A293" s="40" t="s">
        <v>79</v>
      </c>
      <c r="B293" s="40" t="str">
        <f>IFERROR(VLOOKUP($A293,[1]Establecimientos!$A$1:$E$175,5,FALSE),0)</f>
        <v>04203-LOS VILOS</v>
      </c>
      <c r="C293" s="41">
        <v>3</v>
      </c>
      <c r="D293" s="41">
        <v>7</v>
      </c>
    </row>
    <row r="294" spans="1:4" x14ac:dyDescent="0.25">
      <c r="A294" s="40" t="s">
        <v>80</v>
      </c>
      <c r="B294" s="40" t="str">
        <f>IFERROR(VLOOKUP($A294,[1]Establecimientos!$A$1:$E$175,5,FALSE),0)</f>
        <v>04203-LOS VILOS</v>
      </c>
      <c r="C294" s="41">
        <v>1</v>
      </c>
      <c r="D294" s="41">
        <v>1</v>
      </c>
    </row>
    <row r="295" spans="1:4" x14ac:dyDescent="0.25">
      <c r="A295" s="40" t="s">
        <v>80</v>
      </c>
      <c r="B295" s="40" t="str">
        <f>IFERROR(VLOOKUP($A295,[1]Establecimientos!$A$1:$E$175,5,FALSE),0)</f>
        <v>04203-LOS VILOS</v>
      </c>
      <c r="C295" s="41">
        <v>11</v>
      </c>
      <c r="D295" s="41">
        <v>3</v>
      </c>
    </row>
    <row r="296" spans="1:4" x14ac:dyDescent="0.25">
      <c r="A296" s="40" t="s">
        <v>80</v>
      </c>
      <c r="B296" s="40" t="str">
        <f>IFERROR(VLOOKUP($A296,[1]Establecimientos!$A$1:$E$175,5,FALSE),0)</f>
        <v>04203-LOS VILOS</v>
      </c>
      <c r="C296" s="41">
        <v>12</v>
      </c>
      <c r="D296" s="41">
        <v>2</v>
      </c>
    </row>
    <row r="297" spans="1:4" x14ac:dyDescent="0.25">
      <c r="A297" s="40" t="s">
        <v>103</v>
      </c>
      <c r="B297" s="40" t="str">
        <f>IFERROR(VLOOKUP($A297,[1]Establecimientos!$A$1:$E$175,5,FALSE),0)</f>
        <v>04303-MONTE PATRIA</v>
      </c>
      <c r="C297" s="41">
        <v>7</v>
      </c>
      <c r="D297" s="41">
        <v>1</v>
      </c>
    </row>
    <row r="298" spans="1:4" x14ac:dyDescent="0.25">
      <c r="A298" s="40" t="s">
        <v>103</v>
      </c>
      <c r="B298" s="40" t="str">
        <f>IFERROR(VLOOKUP($A298,[1]Establecimientos!$A$1:$E$175,5,FALSE),0)</f>
        <v>04303-MONTE PATRIA</v>
      </c>
      <c r="C298" s="41">
        <v>9</v>
      </c>
      <c r="D298" s="41">
        <v>1</v>
      </c>
    </row>
    <row r="299" spans="1:4" x14ac:dyDescent="0.25">
      <c r="A299" s="40" t="s">
        <v>81</v>
      </c>
      <c r="B299" s="40" t="str">
        <f>IFERROR(VLOOKUP($A299,[1]Establecimientos!$A$1:$E$175,5,FALSE),0)</f>
        <v>04302-COMBARBALÁ</v>
      </c>
      <c r="C299" s="41">
        <v>2</v>
      </c>
      <c r="D299" s="41">
        <v>1</v>
      </c>
    </row>
    <row r="300" spans="1:4" x14ac:dyDescent="0.25">
      <c r="A300" s="40" t="s">
        <v>81</v>
      </c>
      <c r="B300" s="40" t="str">
        <f>IFERROR(VLOOKUP($A300,[1]Establecimientos!$A$1:$E$175,5,FALSE),0)</f>
        <v>04302-COMBARBALÁ</v>
      </c>
      <c r="C300" s="41">
        <v>3</v>
      </c>
      <c r="D300" s="41">
        <v>1</v>
      </c>
    </row>
    <row r="301" spans="1:4" x14ac:dyDescent="0.25">
      <c r="A301" s="40" t="s">
        <v>81</v>
      </c>
      <c r="B301" s="40" t="str">
        <f>IFERROR(VLOOKUP($A301,[1]Establecimientos!$A$1:$E$175,5,FALSE),0)</f>
        <v>04302-COMBARBALÁ</v>
      </c>
      <c r="C301" s="41">
        <v>4</v>
      </c>
      <c r="D301" s="41">
        <v>1</v>
      </c>
    </row>
    <row r="302" spans="1:4" x14ac:dyDescent="0.25">
      <c r="A302" s="40" t="s">
        <v>82</v>
      </c>
      <c r="B302" s="40" t="str">
        <f>IFERROR(VLOOKUP($A302,[1]Establecimientos!$A$1:$E$175,5,FALSE),0)</f>
        <v>04101-LA SERENA</v>
      </c>
      <c r="C302" s="41">
        <v>1</v>
      </c>
      <c r="D302" s="41">
        <v>2</v>
      </c>
    </row>
    <row r="303" spans="1:4" x14ac:dyDescent="0.25">
      <c r="A303" s="40" t="s">
        <v>82</v>
      </c>
      <c r="B303" s="40" t="str">
        <f>IFERROR(VLOOKUP($A303,[1]Establecimientos!$A$1:$E$175,5,FALSE),0)</f>
        <v>04101-LA SERENA</v>
      </c>
      <c r="C303" s="41">
        <v>7</v>
      </c>
      <c r="D303" s="41">
        <v>2</v>
      </c>
    </row>
    <row r="304" spans="1:4" x14ac:dyDescent="0.25">
      <c r="A304" s="40" t="s">
        <v>82</v>
      </c>
      <c r="B304" s="40" t="str">
        <f>IFERROR(VLOOKUP($A304,[1]Establecimientos!$A$1:$E$175,5,FALSE),0)</f>
        <v>04101-LA SERENA</v>
      </c>
      <c r="C304" s="41">
        <v>9</v>
      </c>
      <c r="D304" s="41">
        <v>1</v>
      </c>
    </row>
    <row r="305" spans="1:4" x14ac:dyDescent="0.25">
      <c r="A305" s="40" t="s">
        <v>82</v>
      </c>
      <c r="B305" s="40" t="str">
        <f>IFERROR(VLOOKUP($A305,[1]Establecimientos!$A$1:$E$175,5,FALSE),0)</f>
        <v>04101-LA SERENA</v>
      </c>
      <c r="C305" s="41">
        <v>12</v>
      </c>
      <c r="D305" s="41">
        <v>1</v>
      </c>
    </row>
    <row r="306" spans="1:4" x14ac:dyDescent="0.25">
      <c r="A306" s="40" t="s">
        <v>104</v>
      </c>
      <c r="B306" s="40" t="str">
        <f>IFERROR(VLOOKUP($A306,[1]Establecimientos!$A$1:$E$175,5,FALSE),0)</f>
        <v>04106-VICUÑA</v>
      </c>
      <c r="C306" s="41">
        <v>7</v>
      </c>
      <c r="D306" s="41">
        <v>1</v>
      </c>
    </row>
    <row r="307" spans="1:4" x14ac:dyDescent="0.25">
      <c r="A307" s="40" t="s">
        <v>117</v>
      </c>
      <c r="B307" s="40" t="str">
        <f>IFERROR(VLOOKUP($A307,[1]Establecimientos!$A$1:$E$175,5,FALSE),0)</f>
        <v>04301-OVALLE</v>
      </c>
      <c r="C307" s="41">
        <v>12</v>
      </c>
      <c r="D307" s="41">
        <v>1</v>
      </c>
    </row>
    <row r="308" spans="1:4" x14ac:dyDescent="0.25">
      <c r="A308" s="40" t="s">
        <v>83</v>
      </c>
      <c r="B308" s="40" t="str">
        <f>IFERROR(VLOOKUP($A308,[1]Establecimientos!$A$1:$E$175,5,FALSE),0)</f>
        <v>04203-LOS VILOS</v>
      </c>
      <c r="C308" s="41">
        <v>1</v>
      </c>
      <c r="D308" s="41">
        <v>2</v>
      </c>
    </row>
    <row r="309" spans="1:4" x14ac:dyDescent="0.25">
      <c r="A309" s="40" t="s">
        <v>83</v>
      </c>
      <c r="B309" s="40" t="str">
        <f>IFERROR(VLOOKUP($A309,[1]Establecimientos!$A$1:$E$175,5,FALSE),0)</f>
        <v>04203-LOS VILOS</v>
      </c>
      <c r="C309" s="41">
        <v>3</v>
      </c>
      <c r="D309" s="41">
        <v>14</v>
      </c>
    </row>
    <row r="310" spans="1:4" x14ac:dyDescent="0.25">
      <c r="A310" s="40" t="s">
        <v>83</v>
      </c>
      <c r="B310" s="40" t="str">
        <f>IFERROR(VLOOKUP($A310,[1]Establecimientos!$A$1:$E$175,5,FALSE),0)</f>
        <v>04203-LOS VILOS</v>
      </c>
      <c r="C310" s="41">
        <v>4</v>
      </c>
      <c r="D310" s="41">
        <v>1</v>
      </c>
    </row>
    <row r="311" spans="1:4" x14ac:dyDescent="0.25">
      <c r="A311" s="40" t="s">
        <v>83</v>
      </c>
      <c r="B311" s="40" t="str">
        <f>IFERROR(VLOOKUP($A311,[1]Establecimientos!$A$1:$E$175,5,FALSE),0)</f>
        <v>04203-LOS VILOS</v>
      </c>
      <c r="C311" s="41">
        <v>6</v>
      </c>
      <c r="D311" s="41">
        <v>1</v>
      </c>
    </row>
    <row r="312" spans="1:4" x14ac:dyDescent="0.25">
      <c r="A312" s="40" t="s">
        <v>83</v>
      </c>
      <c r="B312" s="40" t="str">
        <f>IFERROR(VLOOKUP($A312,[1]Establecimientos!$A$1:$E$175,5,FALSE),0)</f>
        <v>04203-LOS VILOS</v>
      </c>
      <c r="C312" s="41">
        <v>8</v>
      </c>
      <c r="D312" s="41">
        <v>4</v>
      </c>
    </row>
    <row r="313" spans="1:4" x14ac:dyDescent="0.25">
      <c r="A313" s="40" t="s">
        <v>83</v>
      </c>
      <c r="B313" s="40" t="str">
        <f>IFERROR(VLOOKUP($A313,[1]Establecimientos!$A$1:$E$175,5,FALSE),0)</f>
        <v>04203-LOS VILOS</v>
      </c>
      <c r="C313" s="41">
        <v>9</v>
      </c>
      <c r="D313" s="41">
        <v>1</v>
      </c>
    </row>
    <row r="314" spans="1:4" x14ac:dyDescent="0.25">
      <c r="A314" s="40" t="s">
        <v>83</v>
      </c>
      <c r="B314" s="40" t="str">
        <f>IFERROR(VLOOKUP($A314,[1]Establecimientos!$A$1:$E$175,5,FALSE),0)</f>
        <v>04203-LOS VILOS</v>
      </c>
      <c r="C314" s="41">
        <v>10</v>
      </c>
      <c r="D314" s="41">
        <v>6</v>
      </c>
    </row>
    <row r="315" spans="1:4" x14ac:dyDescent="0.25">
      <c r="A315" s="40" t="s">
        <v>83</v>
      </c>
      <c r="B315" s="40" t="str">
        <f>IFERROR(VLOOKUP($A315,[1]Establecimientos!$A$1:$E$175,5,FALSE),0)</f>
        <v>04203-LOS VILOS</v>
      </c>
      <c r="C315" s="41">
        <v>11</v>
      </c>
      <c r="D315" s="41">
        <v>3</v>
      </c>
    </row>
    <row r="316" spans="1:4" x14ac:dyDescent="0.25">
      <c r="A316" s="40" t="s">
        <v>84</v>
      </c>
      <c r="B316" s="40" t="str">
        <f>IFERROR(VLOOKUP($A316,[1]Establecimientos!$A$1:$E$175,5,FALSE),0)</f>
        <v>04101-LA SERENA</v>
      </c>
      <c r="C316" s="41">
        <v>2</v>
      </c>
      <c r="D316" s="41">
        <v>2</v>
      </c>
    </row>
    <row r="317" spans="1:4" x14ac:dyDescent="0.25">
      <c r="A317" s="40" t="s">
        <v>84</v>
      </c>
      <c r="B317" s="40" t="str">
        <f>IFERROR(VLOOKUP($A317,[1]Establecimientos!$A$1:$E$175,5,FALSE),0)</f>
        <v>04101-LA SERENA</v>
      </c>
      <c r="C317" s="41">
        <v>4</v>
      </c>
      <c r="D317" s="41">
        <v>2</v>
      </c>
    </row>
    <row r="318" spans="1:4" x14ac:dyDescent="0.25">
      <c r="A318" s="40" t="s">
        <v>84</v>
      </c>
      <c r="B318" s="40" t="str">
        <f>IFERROR(VLOOKUP($A318,[1]Establecimientos!$A$1:$E$175,5,FALSE),0)</f>
        <v>04101-LA SERENA</v>
      </c>
      <c r="C318" s="41">
        <v>5</v>
      </c>
      <c r="D318" s="41">
        <v>1</v>
      </c>
    </row>
    <row r="319" spans="1:4" x14ac:dyDescent="0.25">
      <c r="A319" s="40" t="s">
        <v>84</v>
      </c>
      <c r="B319" s="40" t="str">
        <f>IFERROR(VLOOKUP($A319,[1]Establecimientos!$A$1:$E$175,5,FALSE),0)</f>
        <v>04101-LA SERENA</v>
      </c>
      <c r="C319" s="41">
        <v>7</v>
      </c>
      <c r="D319" s="41">
        <v>2</v>
      </c>
    </row>
    <row r="320" spans="1:4" x14ac:dyDescent="0.25">
      <c r="A320" s="40" t="s">
        <v>84</v>
      </c>
      <c r="B320" s="40" t="str">
        <f>IFERROR(VLOOKUP($A320,[1]Establecimientos!$A$1:$E$175,5,FALSE),0)</f>
        <v>04101-LA SERENA</v>
      </c>
      <c r="C320" s="41">
        <v>8</v>
      </c>
      <c r="D320" s="41">
        <v>3</v>
      </c>
    </row>
    <row r="321" spans="1:4" x14ac:dyDescent="0.25">
      <c r="A321" s="40" t="s">
        <v>84</v>
      </c>
      <c r="B321" s="40" t="str">
        <f>IFERROR(VLOOKUP($A321,[1]Establecimientos!$A$1:$E$175,5,FALSE),0)</f>
        <v>04101-LA SERENA</v>
      </c>
      <c r="C321" s="41">
        <v>9</v>
      </c>
      <c r="D321" s="41">
        <v>5</v>
      </c>
    </row>
    <row r="322" spans="1:4" x14ac:dyDescent="0.25">
      <c r="A322" s="40" t="s">
        <v>84</v>
      </c>
      <c r="B322" s="40" t="str">
        <f>IFERROR(VLOOKUP($A322,[1]Establecimientos!$A$1:$E$175,5,FALSE),0)</f>
        <v>04101-LA SERENA</v>
      </c>
      <c r="C322" s="41">
        <v>10</v>
      </c>
      <c r="D322" s="41">
        <v>7</v>
      </c>
    </row>
    <row r="323" spans="1:4" x14ac:dyDescent="0.25">
      <c r="A323" s="40" t="s">
        <v>84</v>
      </c>
      <c r="B323" s="40" t="str">
        <f>IFERROR(VLOOKUP($A323,[1]Establecimientos!$A$1:$E$175,5,FALSE),0)</f>
        <v>04101-LA SERENA</v>
      </c>
      <c r="C323" s="41">
        <v>11</v>
      </c>
      <c r="D323" s="41">
        <v>3</v>
      </c>
    </row>
    <row r="324" spans="1:4" x14ac:dyDescent="0.25">
      <c r="A324" s="40" t="s">
        <v>84</v>
      </c>
      <c r="B324" s="40" t="str">
        <f>IFERROR(VLOOKUP($A324,[1]Establecimientos!$A$1:$E$175,5,FALSE),0)</f>
        <v>04101-LA SERENA</v>
      </c>
      <c r="C324" s="41">
        <v>12</v>
      </c>
      <c r="D324" s="41">
        <v>3</v>
      </c>
    </row>
    <row r="325" spans="1:4" x14ac:dyDescent="0.25">
      <c r="A325" s="40" t="s">
        <v>85</v>
      </c>
      <c r="B325" s="40" t="str">
        <f>IFERROR(VLOOKUP($A325,[1]Establecimientos!$A$1:$E$175,5,FALSE),0)</f>
        <v>04101-LA SERENA</v>
      </c>
      <c r="C325" s="41">
        <v>1</v>
      </c>
      <c r="D325" s="41">
        <v>1</v>
      </c>
    </row>
    <row r="326" spans="1:4" x14ac:dyDescent="0.25">
      <c r="A326" s="40" t="s">
        <v>85</v>
      </c>
      <c r="B326" s="40" t="str">
        <f>IFERROR(VLOOKUP($A326,[1]Establecimientos!$A$1:$E$175,5,FALSE),0)</f>
        <v>04101-LA SERENA</v>
      </c>
      <c r="C326" s="41">
        <v>2</v>
      </c>
      <c r="D326" s="41">
        <v>1</v>
      </c>
    </row>
    <row r="327" spans="1:4" x14ac:dyDescent="0.25">
      <c r="A327" s="40" t="s">
        <v>85</v>
      </c>
      <c r="B327" s="40" t="str">
        <f>IFERROR(VLOOKUP($A327,[1]Establecimientos!$A$1:$E$175,5,FALSE),0)</f>
        <v>04101-LA SERENA</v>
      </c>
      <c r="C327" s="41">
        <v>3</v>
      </c>
      <c r="D327" s="41">
        <v>4</v>
      </c>
    </row>
    <row r="328" spans="1:4" x14ac:dyDescent="0.25">
      <c r="A328" s="40" t="s">
        <v>85</v>
      </c>
      <c r="B328" s="40" t="str">
        <f>IFERROR(VLOOKUP($A328,[1]Establecimientos!$A$1:$E$175,5,FALSE),0)</f>
        <v>04101-LA SERENA</v>
      </c>
      <c r="C328" s="41">
        <v>4</v>
      </c>
      <c r="D328" s="41">
        <v>5</v>
      </c>
    </row>
    <row r="329" spans="1:4" x14ac:dyDescent="0.25">
      <c r="A329" s="40" t="s">
        <v>85</v>
      </c>
      <c r="B329" s="40" t="str">
        <f>IFERROR(VLOOKUP($A329,[1]Establecimientos!$A$1:$E$175,5,FALSE),0)</f>
        <v>04101-LA SERENA</v>
      </c>
      <c r="C329" s="41">
        <v>5</v>
      </c>
      <c r="D329" s="41">
        <v>8</v>
      </c>
    </row>
    <row r="330" spans="1:4" x14ac:dyDescent="0.25">
      <c r="A330" s="40" t="s">
        <v>85</v>
      </c>
      <c r="B330" s="40" t="str">
        <f>IFERROR(VLOOKUP($A330,[1]Establecimientos!$A$1:$E$175,5,FALSE),0)</f>
        <v>04101-LA SERENA</v>
      </c>
      <c r="C330" s="41">
        <v>6</v>
      </c>
      <c r="D330" s="41">
        <v>5</v>
      </c>
    </row>
    <row r="331" spans="1:4" x14ac:dyDescent="0.25">
      <c r="A331" s="40" t="s">
        <v>85</v>
      </c>
      <c r="B331" s="40" t="str">
        <f>IFERROR(VLOOKUP($A331,[1]Establecimientos!$A$1:$E$175,5,FALSE),0)</f>
        <v>04101-LA SERENA</v>
      </c>
      <c r="C331" s="41">
        <v>7</v>
      </c>
      <c r="D331" s="41">
        <v>8</v>
      </c>
    </row>
    <row r="332" spans="1:4" x14ac:dyDescent="0.25">
      <c r="A332" s="40" t="s">
        <v>85</v>
      </c>
      <c r="B332" s="40" t="str">
        <f>IFERROR(VLOOKUP($A332,[1]Establecimientos!$A$1:$E$175,5,FALSE),0)</f>
        <v>04101-LA SERENA</v>
      </c>
      <c r="C332" s="41">
        <v>9</v>
      </c>
      <c r="D332" s="41">
        <v>2</v>
      </c>
    </row>
    <row r="333" spans="1:4" x14ac:dyDescent="0.25">
      <c r="A333" s="40" t="s">
        <v>85</v>
      </c>
      <c r="B333" s="40" t="str">
        <f>IFERROR(VLOOKUP($A333,[1]Establecimientos!$A$1:$E$175,5,FALSE),0)</f>
        <v>04101-LA SERENA</v>
      </c>
      <c r="C333" s="41">
        <v>10</v>
      </c>
      <c r="D333" s="41">
        <v>3</v>
      </c>
    </row>
    <row r="334" spans="1:4" x14ac:dyDescent="0.25">
      <c r="A334" s="40" t="s">
        <v>85</v>
      </c>
      <c r="B334" s="40" t="str">
        <f>IFERROR(VLOOKUP($A334,[1]Establecimientos!$A$1:$E$175,5,FALSE),0)</f>
        <v>04101-LA SERENA</v>
      </c>
      <c r="C334" s="41">
        <v>11</v>
      </c>
      <c r="D334" s="41">
        <v>7</v>
      </c>
    </row>
    <row r="335" spans="1:4" x14ac:dyDescent="0.25">
      <c r="A335" s="40" t="s">
        <v>85</v>
      </c>
      <c r="B335" s="40" t="str">
        <f>IFERROR(VLOOKUP($A335,[1]Establecimientos!$A$1:$E$175,5,FALSE),0)</f>
        <v>04101-LA SERENA</v>
      </c>
      <c r="C335" s="41">
        <v>12</v>
      </c>
      <c r="D335" s="41">
        <v>5</v>
      </c>
    </row>
    <row r="336" spans="1:4" x14ac:dyDescent="0.25">
      <c r="A336" s="40" t="s">
        <v>118</v>
      </c>
      <c r="B336" s="40" t="str">
        <f>IFERROR(VLOOKUP($A336,[1]Establecimientos!$A$1:$E$175,5,FALSE),0)</f>
        <v>04101-LA SERENA</v>
      </c>
      <c r="C336" s="41">
        <v>12</v>
      </c>
      <c r="D336" s="41">
        <v>3</v>
      </c>
    </row>
    <row r="337" spans="1:4" x14ac:dyDescent="0.25">
      <c r="A337" s="40" t="s">
        <v>86</v>
      </c>
      <c r="B337" s="40" t="str">
        <f>IFERROR(VLOOKUP($A337,[1]Establecimientos!$A$1:$E$175,5,FALSE),0)</f>
        <v>04301-OVALLE</v>
      </c>
      <c r="C337" s="41">
        <v>4</v>
      </c>
      <c r="D337" s="41">
        <v>6</v>
      </c>
    </row>
    <row r="338" spans="1:4" x14ac:dyDescent="0.25">
      <c r="A338" s="40" t="s">
        <v>86</v>
      </c>
      <c r="B338" s="40" t="str">
        <f>IFERROR(VLOOKUP($A338,[1]Establecimientos!$A$1:$E$175,5,FALSE),0)</f>
        <v>04301-OVALLE</v>
      </c>
      <c r="C338" s="41">
        <v>5</v>
      </c>
      <c r="D338" s="41">
        <v>10</v>
      </c>
    </row>
    <row r="339" spans="1:4" x14ac:dyDescent="0.25">
      <c r="A339" s="40" t="s">
        <v>86</v>
      </c>
      <c r="B339" s="40" t="str">
        <f>IFERROR(VLOOKUP($A339,[1]Establecimientos!$A$1:$E$175,5,FALSE),0)</f>
        <v>04301-OVALLE</v>
      </c>
      <c r="C339" s="41">
        <v>6</v>
      </c>
      <c r="D339" s="41">
        <v>21</v>
      </c>
    </row>
    <row r="340" spans="1:4" x14ac:dyDescent="0.25">
      <c r="A340" s="40" t="s">
        <v>86</v>
      </c>
      <c r="B340" s="40" t="str">
        <f>IFERROR(VLOOKUP($A340,[1]Establecimientos!$A$1:$E$175,5,FALSE),0)</f>
        <v>04301-OVALLE</v>
      </c>
      <c r="C340" s="41">
        <v>9</v>
      </c>
      <c r="D340" s="41">
        <v>1</v>
      </c>
    </row>
    <row r="341" spans="1:4" x14ac:dyDescent="0.25">
      <c r="A341" s="40" t="s">
        <v>86</v>
      </c>
      <c r="B341" s="40" t="str">
        <f>IFERROR(VLOOKUP($A341,[1]Establecimientos!$A$1:$E$175,5,FALSE),0)</f>
        <v>04301-OVALLE</v>
      </c>
      <c r="C341" s="41">
        <v>10</v>
      </c>
      <c r="D341" s="41">
        <v>31</v>
      </c>
    </row>
    <row r="342" spans="1:4" x14ac:dyDescent="0.25">
      <c r="A342" s="40" t="s">
        <v>86</v>
      </c>
      <c r="B342" s="40" t="str">
        <f>IFERROR(VLOOKUP($A342,[1]Establecimientos!$A$1:$E$175,5,FALSE),0)</f>
        <v>04301-OVALLE</v>
      </c>
      <c r="C342" s="41">
        <v>11</v>
      </c>
      <c r="D342" s="41">
        <v>19</v>
      </c>
    </row>
    <row r="343" spans="1:4" x14ac:dyDescent="0.25">
      <c r="A343" s="40" t="s">
        <v>86</v>
      </c>
      <c r="B343" s="40" t="str">
        <f>IFERROR(VLOOKUP($A343,[1]Establecimientos!$A$1:$E$175,5,FALSE),0)</f>
        <v>04301-OVALLE</v>
      </c>
      <c r="C343" s="41">
        <v>12</v>
      </c>
      <c r="D343" s="41">
        <v>3</v>
      </c>
    </row>
    <row r="344" spans="1:4" x14ac:dyDescent="0.25">
      <c r="A344" s="40" t="s">
        <v>87</v>
      </c>
      <c r="B344" s="40" t="str">
        <f>IFERROR(VLOOKUP($A344,[1]Establecimientos!$A$1:$E$175,5,FALSE),0)</f>
        <v>04301-OVALLE</v>
      </c>
      <c r="C344" s="41">
        <v>6</v>
      </c>
      <c r="D344" s="41">
        <v>2</v>
      </c>
    </row>
    <row r="345" spans="1:4" x14ac:dyDescent="0.25">
      <c r="A345" s="40" t="s">
        <v>87</v>
      </c>
      <c r="B345" s="40" t="str">
        <f>IFERROR(VLOOKUP($A345,[1]Establecimientos!$A$1:$E$175,5,FALSE),0)</f>
        <v>04301-OVALLE</v>
      </c>
      <c r="C345" s="41">
        <v>7</v>
      </c>
      <c r="D345" s="41">
        <v>7</v>
      </c>
    </row>
    <row r="346" spans="1:4" x14ac:dyDescent="0.25">
      <c r="A346" s="40" t="s">
        <v>87</v>
      </c>
      <c r="B346" s="40" t="str">
        <f>IFERROR(VLOOKUP($A346,[1]Establecimientos!$A$1:$E$175,5,FALSE),0)</f>
        <v>04301-OVALLE</v>
      </c>
      <c r="C346" s="41">
        <v>8</v>
      </c>
      <c r="D346" s="41">
        <v>1</v>
      </c>
    </row>
    <row r="347" spans="1:4" x14ac:dyDescent="0.25">
      <c r="A347" s="40" t="s">
        <v>87</v>
      </c>
      <c r="B347" s="40" t="str">
        <f>IFERROR(VLOOKUP($A347,[1]Establecimientos!$A$1:$E$175,5,FALSE),0)</f>
        <v>04301-OVALLE</v>
      </c>
      <c r="C347" s="41">
        <v>9</v>
      </c>
      <c r="D347" s="41">
        <v>12</v>
      </c>
    </row>
    <row r="348" spans="1:4" x14ac:dyDescent="0.25">
      <c r="A348" s="40" t="s">
        <v>88</v>
      </c>
      <c r="B348" s="40" t="str">
        <f>IFERROR(VLOOKUP($A348,[1]Establecimientos!$A$1:$E$175,5,FALSE),0)</f>
        <v>04102-COQUIMBO</v>
      </c>
      <c r="C348" s="41">
        <v>1</v>
      </c>
      <c r="D348" s="41">
        <v>2</v>
      </c>
    </row>
    <row r="349" spans="1:4" x14ac:dyDescent="0.25">
      <c r="A349" s="40" t="s">
        <v>88</v>
      </c>
      <c r="B349" s="40" t="str">
        <f>IFERROR(VLOOKUP($A349,[1]Establecimientos!$A$1:$E$175,5,FALSE),0)</f>
        <v>04102-COQUIMBO</v>
      </c>
      <c r="C349" s="41">
        <v>2</v>
      </c>
      <c r="D349" s="41">
        <v>1</v>
      </c>
    </row>
    <row r="350" spans="1:4" x14ac:dyDescent="0.25">
      <c r="A350" s="40" t="s">
        <v>88</v>
      </c>
      <c r="B350" s="40" t="str">
        <f>IFERROR(VLOOKUP($A350,[1]Establecimientos!$A$1:$E$175,5,FALSE),0)</f>
        <v>04102-COQUIMBO</v>
      </c>
      <c r="C350" s="41">
        <v>4</v>
      </c>
      <c r="D350" s="41">
        <v>9</v>
      </c>
    </row>
    <row r="351" spans="1:4" x14ac:dyDescent="0.25">
      <c r="A351" s="40" t="s">
        <v>88</v>
      </c>
      <c r="B351" s="40" t="str">
        <f>IFERROR(VLOOKUP($A351,[1]Establecimientos!$A$1:$E$175,5,FALSE),0)</f>
        <v>04102-COQUIMBO</v>
      </c>
      <c r="C351" s="41">
        <v>7</v>
      </c>
      <c r="D351" s="41">
        <v>24</v>
      </c>
    </row>
    <row r="352" spans="1:4" x14ac:dyDescent="0.25">
      <c r="A352" s="40" t="s">
        <v>88</v>
      </c>
      <c r="B352" s="40" t="str">
        <f>IFERROR(VLOOKUP($A352,[1]Establecimientos!$A$1:$E$175,5,FALSE),0)</f>
        <v>04102-COQUIMBO</v>
      </c>
      <c r="C352" s="41">
        <v>10</v>
      </c>
      <c r="D352" s="41">
        <v>23</v>
      </c>
    </row>
    <row r="353" spans="1:4" x14ac:dyDescent="0.25">
      <c r="A353" s="40" t="s">
        <v>88</v>
      </c>
      <c r="B353" s="40" t="str">
        <f>IFERROR(VLOOKUP($A353,[1]Establecimientos!$A$1:$E$175,5,FALSE),0)</f>
        <v>04102-COQUIMBO</v>
      </c>
      <c r="C353" s="41">
        <v>11</v>
      </c>
      <c r="D353" s="41">
        <v>1</v>
      </c>
    </row>
    <row r="354" spans="1:4" x14ac:dyDescent="0.25">
      <c r="A354" s="40" t="s">
        <v>89</v>
      </c>
      <c r="B354" s="40" t="str">
        <f>IFERROR(VLOOKUP($A354,[1]Establecimientos!$A$1:$E$175,5,FALSE),0)</f>
        <v>04201-ILLAPEL</v>
      </c>
      <c r="C354" s="41">
        <v>4</v>
      </c>
      <c r="D354" s="41">
        <v>3</v>
      </c>
    </row>
    <row r="355" spans="1:4" x14ac:dyDescent="0.25">
      <c r="A355" s="40" t="s">
        <v>89</v>
      </c>
      <c r="B355" s="40" t="str">
        <f>IFERROR(VLOOKUP($A355,[1]Establecimientos!$A$1:$E$175,5,FALSE),0)</f>
        <v>04201-ILLAPEL</v>
      </c>
      <c r="C355" s="41">
        <v>7</v>
      </c>
      <c r="D355" s="41">
        <v>7</v>
      </c>
    </row>
    <row r="356" spans="1:4" x14ac:dyDescent="0.25">
      <c r="A356" s="40" t="s">
        <v>89</v>
      </c>
      <c r="B356" s="40" t="str">
        <f>IFERROR(VLOOKUP($A356,[1]Establecimientos!$A$1:$E$175,5,FALSE),0)</f>
        <v>04201-ILLAPEL</v>
      </c>
      <c r="C356" s="41">
        <v>9</v>
      </c>
      <c r="D356" s="41">
        <v>10</v>
      </c>
    </row>
    <row r="357" spans="1:4" x14ac:dyDescent="0.25">
      <c r="A357" s="40" t="s">
        <v>89</v>
      </c>
      <c r="B357" s="40" t="str">
        <f>IFERROR(VLOOKUP($A357,[1]Establecimientos!$A$1:$E$175,5,FALSE),0)</f>
        <v>04201-ILLAPEL</v>
      </c>
      <c r="C357" s="41">
        <v>10</v>
      </c>
      <c r="D357" s="41">
        <v>54</v>
      </c>
    </row>
    <row r="358" spans="1:4" x14ac:dyDescent="0.25">
      <c r="A358" s="40" t="s">
        <v>89</v>
      </c>
      <c r="B358" s="40" t="str">
        <f>IFERROR(VLOOKUP($A358,[1]Establecimientos!$A$1:$E$175,5,FALSE),0)</f>
        <v>04201-ILLAPEL</v>
      </c>
      <c r="C358" s="41">
        <v>11</v>
      </c>
      <c r="D358" s="41">
        <v>8</v>
      </c>
    </row>
    <row r="359" spans="1:4" x14ac:dyDescent="0.25">
      <c r="A359" s="40" t="s">
        <v>89</v>
      </c>
      <c r="B359" s="40" t="str">
        <f>IFERROR(VLOOKUP($A359,[1]Establecimientos!$A$1:$E$175,5,FALSE),0)</f>
        <v>04201-ILLAPEL</v>
      </c>
      <c r="C359" s="41">
        <v>12</v>
      </c>
      <c r="D359" s="41">
        <v>34</v>
      </c>
    </row>
    <row r="360" spans="1:4" x14ac:dyDescent="0.25">
      <c r="A360" s="40" t="s">
        <v>90</v>
      </c>
      <c r="B360" s="40" t="str">
        <f>IFERROR(VLOOKUP($A360,[1]Establecimientos!$A$1:$E$175,5,FALSE),0)</f>
        <v>04301-OVALLE</v>
      </c>
      <c r="C360" s="41">
        <v>4</v>
      </c>
      <c r="D360" s="41">
        <v>12</v>
      </c>
    </row>
    <row r="361" spans="1:4" x14ac:dyDescent="0.25">
      <c r="A361" s="40" t="s">
        <v>90</v>
      </c>
      <c r="B361" s="40" t="str">
        <f>IFERROR(VLOOKUP($A361,[1]Establecimientos!$A$1:$E$175,5,FALSE),0)</f>
        <v>04301-OVALLE</v>
      </c>
      <c r="C361" s="41">
        <v>5</v>
      </c>
      <c r="D361" s="41">
        <v>4</v>
      </c>
    </row>
    <row r="362" spans="1:4" x14ac:dyDescent="0.25">
      <c r="A362" s="40" t="s">
        <v>90</v>
      </c>
      <c r="B362" s="40" t="str">
        <f>IFERROR(VLOOKUP($A362,[1]Establecimientos!$A$1:$E$175,5,FALSE),0)</f>
        <v>04301-OVALLE</v>
      </c>
      <c r="C362" s="41">
        <v>6</v>
      </c>
      <c r="D362" s="41">
        <v>4</v>
      </c>
    </row>
    <row r="363" spans="1:4" x14ac:dyDescent="0.25">
      <c r="A363" s="40" t="s">
        <v>90</v>
      </c>
      <c r="B363" s="40" t="str">
        <f>IFERROR(VLOOKUP($A363,[1]Establecimientos!$A$1:$E$175,5,FALSE),0)</f>
        <v>04301-OVALLE</v>
      </c>
      <c r="C363" s="41">
        <v>7</v>
      </c>
      <c r="D363" s="41">
        <v>2</v>
      </c>
    </row>
    <row r="364" spans="1:4" x14ac:dyDescent="0.25">
      <c r="A364" s="40" t="s">
        <v>90</v>
      </c>
      <c r="B364" s="40" t="str">
        <f>IFERROR(VLOOKUP($A364,[1]Establecimientos!$A$1:$E$175,5,FALSE),0)</f>
        <v>04301-OVALLE</v>
      </c>
      <c r="C364" s="41">
        <v>8</v>
      </c>
      <c r="D364" s="41">
        <v>11</v>
      </c>
    </row>
    <row r="365" spans="1:4" x14ac:dyDescent="0.25">
      <c r="A365" s="40" t="s">
        <v>90</v>
      </c>
      <c r="B365" s="40" t="str">
        <f>IFERROR(VLOOKUP($A365,[1]Establecimientos!$A$1:$E$175,5,FALSE),0)</f>
        <v>04301-OVALLE</v>
      </c>
      <c r="C365" s="41">
        <v>9</v>
      </c>
      <c r="D365" s="41">
        <v>3</v>
      </c>
    </row>
    <row r="366" spans="1:4" x14ac:dyDescent="0.25">
      <c r="A366" s="40" t="s">
        <v>90</v>
      </c>
      <c r="B366" s="40" t="str">
        <f>IFERROR(VLOOKUP($A366,[1]Establecimientos!$A$1:$E$175,5,FALSE),0)</f>
        <v>04301-OVALLE</v>
      </c>
      <c r="C366" s="41">
        <v>11</v>
      </c>
      <c r="D366" s="41">
        <v>3</v>
      </c>
    </row>
    <row r="367" spans="1:4" x14ac:dyDescent="0.25">
      <c r="A367" s="40" t="s">
        <v>90</v>
      </c>
      <c r="B367" s="40" t="str">
        <f>IFERROR(VLOOKUP($A367,[1]Establecimientos!$A$1:$E$175,5,FALSE),0)</f>
        <v>04301-OVALLE</v>
      </c>
      <c r="C367" s="41">
        <v>12</v>
      </c>
      <c r="D367" s="41">
        <v>2</v>
      </c>
    </row>
    <row r="368" spans="1:4" x14ac:dyDescent="0.25">
      <c r="A368" s="40" t="s">
        <v>91</v>
      </c>
      <c r="B368" s="40" t="str">
        <f>IFERROR(VLOOKUP($A368,[1]Establecimientos!$A$1:$E$175,5,FALSE),0)</f>
        <v>04101-LA SERENA</v>
      </c>
      <c r="C368" s="41">
        <v>1</v>
      </c>
      <c r="D368" s="41">
        <v>2</v>
      </c>
    </row>
    <row r="369" spans="1:4" x14ac:dyDescent="0.25">
      <c r="A369" s="40" t="s">
        <v>91</v>
      </c>
      <c r="B369" s="40" t="str">
        <f>IFERROR(VLOOKUP($A369,[1]Establecimientos!$A$1:$E$175,5,FALSE),0)</f>
        <v>04101-LA SERENA</v>
      </c>
      <c r="C369" s="41">
        <v>2</v>
      </c>
      <c r="D369" s="41">
        <v>5</v>
      </c>
    </row>
    <row r="370" spans="1:4" x14ac:dyDescent="0.25">
      <c r="A370" s="40" t="s">
        <v>91</v>
      </c>
      <c r="B370" s="40" t="str">
        <f>IFERROR(VLOOKUP($A370,[1]Establecimientos!$A$1:$E$175,5,FALSE),0)</f>
        <v>04101-LA SERENA</v>
      </c>
      <c r="C370" s="41">
        <v>3</v>
      </c>
      <c r="D370" s="41">
        <v>9</v>
      </c>
    </row>
    <row r="371" spans="1:4" x14ac:dyDescent="0.25">
      <c r="A371" s="40" t="s">
        <v>91</v>
      </c>
      <c r="B371" s="40" t="str">
        <f>IFERROR(VLOOKUP($A371,[1]Establecimientos!$A$1:$E$175,5,FALSE),0)</f>
        <v>04101-LA SERENA</v>
      </c>
      <c r="C371" s="41">
        <v>4</v>
      </c>
      <c r="D371" s="41">
        <v>7</v>
      </c>
    </row>
    <row r="372" spans="1:4" x14ac:dyDescent="0.25">
      <c r="A372" s="40" t="s">
        <v>91</v>
      </c>
      <c r="B372" s="40" t="str">
        <f>IFERROR(VLOOKUP($A372,[1]Establecimientos!$A$1:$E$175,5,FALSE),0)</f>
        <v>04101-LA SERENA</v>
      </c>
      <c r="C372" s="41">
        <v>5</v>
      </c>
      <c r="D372" s="41">
        <v>3</v>
      </c>
    </row>
    <row r="373" spans="1:4" x14ac:dyDescent="0.25">
      <c r="A373" s="40" t="s">
        <v>91</v>
      </c>
      <c r="B373" s="40" t="str">
        <f>IFERROR(VLOOKUP($A373,[1]Establecimientos!$A$1:$E$175,5,FALSE),0)</f>
        <v>04101-LA SERENA</v>
      </c>
      <c r="C373" s="41">
        <v>8</v>
      </c>
      <c r="D373" s="41">
        <v>8</v>
      </c>
    </row>
    <row r="374" spans="1:4" x14ac:dyDescent="0.25">
      <c r="A374" s="40" t="s">
        <v>91</v>
      </c>
      <c r="B374" s="40" t="str">
        <f>IFERROR(VLOOKUP($A374,[1]Establecimientos!$A$1:$E$175,5,FALSE),0)</f>
        <v>04101-LA SERENA</v>
      </c>
      <c r="C374" s="41">
        <v>9</v>
      </c>
      <c r="D374" s="41">
        <v>5</v>
      </c>
    </row>
    <row r="375" spans="1:4" x14ac:dyDescent="0.25">
      <c r="A375" s="40" t="s">
        <v>91</v>
      </c>
      <c r="B375" s="40" t="str">
        <f>IFERROR(VLOOKUP($A375,[1]Establecimientos!$A$1:$E$175,5,FALSE),0)</f>
        <v>04101-LA SERENA</v>
      </c>
      <c r="C375" s="41">
        <v>10</v>
      </c>
      <c r="D375" s="41">
        <v>6</v>
      </c>
    </row>
    <row r="376" spans="1:4" x14ac:dyDescent="0.25">
      <c r="A376" s="40" t="s">
        <v>91</v>
      </c>
      <c r="B376" s="40" t="str">
        <f>IFERROR(VLOOKUP($A376,[1]Establecimientos!$A$1:$E$175,5,FALSE),0)</f>
        <v>04101-LA SERENA</v>
      </c>
      <c r="C376" s="41">
        <v>11</v>
      </c>
      <c r="D376" s="41">
        <v>2</v>
      </c>
    </row>
    <row r="377" spans="1:4" x14ac:dyDescent="0.25">
      <c r="A377" s="40" t="s">
        <v>91</v>
      </c>
      <c r="B377" s="40" t="str">
        <f>IFERROR(VLOOKUP($A377,[1]Establecimientos!$A$1:$E$175,5,FALSE),0)</f>
        <v>04101-LA SERENA</v>
      </c>
      <c r="C377" s="41">
        <v>12</v>
      </c>
      <c r="D377" s="41">
        <v>2</v>
      </c>
    </row>
    <row r="378" spans="1:4" x14ac:dyDescent="0.25">
      <c r="A378" s="40" t="s">
        <v>92</v>
      </c>
      <c r="B378" s="40" t="str">
        <f>IFERROR(VLOOKUP($A378,[1]Establecimientos!$A$1:$E$175,5,FALSE),0)</f>
        <v>04102-COQUIMBO</v>
      </c>
      <c r="C378" s="41">
        <v>2</v>
      </c>
      <c r="D378" s="41">
        <v>3</v>
      </c>
    </row>
    <row r="379" spans="1:4" x14ac:dyDescent="0.25">
      <c r="A379" s="40" t="s">
        <v>92</v>
      </c>
      <c r="B379" s="40" t="str">
        <f>IFERROR(VLOOKUP($A379,[1]Establecimientos!$A$1:$E$175,5,FALSE),0)</f>
        <v>04102-COQUIMBO</v>
      </c>
      <c r="C379" s="41">
        <v>3</v>
      </c>
      <c r="D379" s="41">
        <v>20</v>
      </c>
    </row>
    <row r="380" spans="1:4" x14ac:dyDescent="0.25">
      <c r="A380" s="40" t="s">
        <v>92</v>
      </c>
      <c r="B380" s="40" t="str">
        <f>IFERROR(VLOOKUP($A380,[1]Establecimientos!$A$1:$E$175,5,FALSE),0)</f>
        <v>04102-COQUIMBO</v>
      </c>
      <c r="C380" s="41">
        <v>4</v>
      </c>
      <c r="D380" s="41">
        <v>4</v>
      </c>
    </row>
    <row r="381" spans="1:4" x14ac:dyDescent="0.25">
      <c r="A381" s="40" t="s">
        <v>92</v>
      </c>
      <c r="B381" s="40" t="str">
        <f>IFERROR(VLOOKUP($A381,[1]Establecimientos!$A$1:$E$175,5,FALSE),0)</f>
        <v>04102-COQUIMBO</v>
      </c>
      <c r="C381" s="41">
        <v>5</v>
      </c>
      <c r="D381" s="41">
        <v>9</v>
      </c>
    </row>
    <row r="382" spans="1:4" x14ac:dyDescent="0.25">
      <c r="A382" s="40" t="s">
        <v>92</v>
      </c>
      <c r="B382" s="40" t="str">
        <f>IFERROR(VLOOKUP($A382,[1]Establecimientos!$A$1:$E$175,5,FALSE),0)</f>
        <v>04102-COQUIMBO</v>
      </c>
      <c r="C382" s="41">
        <v>6</v>
      </c>
      <c r="D382" s="41">
        <v>19</v>
      </c>
    </row>
    <row r="383" spans="1:4" x14ac:dyDescent="0.25">
      <c r="A383" s="40" t="s">
        <v>92</v>
      </c>
      <c r="B383" s="40" t="str">
        <f>IFERROR(VLOOKUP($A383,[1]Establecimientos!$A$1:$E$175,5,FALSE),0)</f>
        <v>04102-COQUIMBO</v>
      </c>
      <c r="C383" s="41">
        <v>7</v>
      </c>
      <c r="D383" s="41">
        <v>15</v>
      </c>
    </row>
    <row r="384" spans="1:4" x14ac:dyDescent="0.25">
      <c r="A384" s="40" t="s">
        <v>92</v>
      </c>
      <c r="B384" s="40" t="str">
        <f>IFERROR(VLOOKUP($A384,[1]Establecimientos!$A$1:$E$175,5,FALSE),0)</f>
        <v>04102-COQUIMBO</v>
      </c>
      <c r="C384" s="41">
        <v>9</v>
      </c>
      <c r="D384" s="41">
        <v>1</v>
      </c>
    </row>
    <row r="385" spans="1:4" x14ac:dyDescent="0.25">
      <c r="A385" s="40" t="s">
        <v>92</v>
      </c>
      <c r="B385" s="40" t="str">
        <f>IFERROR(VLOOKUP($A385,[1]Establecimientos!$A$1:$E$175,5,FALSE),0)</f>
        <v>04102-COQUIMBO</v>
      </c>
      <c r="C385" s="41">
        <v>10</v>
      </c>
      <c r="D385" s="41">
        <v>2</v>
      </c>
    </row>
    <row r="386" spans="1:4" x14ac:dyDescent="0.25">
      <c r="A386" s="40" t="s">
        <v>92</v>
      </c>
      <c r="B386" s="40" t="str">
        <f>IFERROR(VLOOKUP($A386,[1]Establecimientos!$A$1:$E$175,5,FALSE),0)</f>
        <v>04102-COQUIMBO</v>
      </c>
      <c r="C386" s="41">
        <v>11</v>
      </c>
      <c r="D386" s="41">
        <v>23</v>
      </c>
    </row>
    <row r="387" spans="1:4" x14ac:dyDescent="0.25">
      <c r="A387" s="40" t="s">
        <v>92</v>
      </c>
      <c r="B387" s="40" t="str">
        <f>IFERROR(VLOOKUP($A387,[1]Establecimientos!$A$1:$E$175,5,FALSE),0)</f>
        <v>04102-COQUIMBO</v>
      </c>
      <c r="C387" s="41">
        <v>12</v>
      </c>
      <c r="D387" s="41">
        <v>28</v>
      </c>
    </row>
    <row r="388" spans="1:4" x14ac:dyDescent="0.25">
      <c r="A388" s="40" t="s">
        <v>93</v>
      </c>
      <c r="B388" s="40" t="str">
        <f>IFERROR(VLOOKUP($A388,[1]Establecimientos!$A$1:$E$175,5,FALSE),0)</f>
        <v>04102-COQUIMBO</v>
      </c>
      <c r="C388" s="41">
        <v>1</v>
      </c>
      <c r="D388" s="41">
        <v>2</v>
      </c>
    </row>
    <row r="389" spans="1:4" x14ac:dyDescent="0.25">
      <c r="A389" s="40" t="s">
        <v>93</v>
      </c>
      <c r="B389" s="40" t="str">
        <f>IFERROR(VLOOKUP($A389,[1]Establecimientos!$A$1:$E$175,5,FALSE),0)</f>
        <v>04102-COQUIMBO</v>
      </c>
      <c r="C389" s="41">
        <v>2</v>
      </c>
      <c r="D389" s="41">
        <v>8</v>
      </c>
    </row>
    <row r="390" spans="1:4" x14ac:dyDescent="0.25">
      <c r="A390" s="40" t="s">
        <v>93</v>
      </c>
      <c r="B390" s="40" t="str">
        <f>IFERROR(VLOOKUP($A390,[1]Establecimientos!$A$1:$E$175,5,FALSE),0)</f>
        <v>04102-COQUIMBO</v>
      </c>
      <c r="C390" s="41">
        <v>3</v>
      </c>
      <c r="D390" s="41">
        <v>15</v>
      </c>
    </row>
    <row r="391" spans="1:4" x14ac:dyDescent="0.25">
      <c r="A391" s="40" t="s">
        <v>93</v>
      </c>
      <c r="B391" s="40" t="str">
        <f>IFERROR(VLOOKUP($A391,[1]Establecimientos!$A$1:$E$175,5,FALSE),0)</f>
        <v>04102-COQUIMBO</v>
      </c>
      <c r="C391" s="41">
        <v>4</v>
      </c>
      <c r="D391" s="41">
        <v>18</v>
      </c>
    </row>
    <row r="392" spans="1:4" x14ac:dyDescent="0.25">
      <c r="A392" s="40" t="s">
        <v>93</v>
      </c>
      <c r="B392" s="40" t="str">
        <f>IFERROR(VLOOKUP($A392,[1]Establecimientos!$A$1:$E$175,5,FALSE),0)</f>
        <v>04102-COQUIMBO</v>
      </c>
      <c r="C392" s="41">
        <v>5</v>
      </c>
      <c r="D392" s="41">
        <v>43</v>
      </c>
    </row>
    <row r="393" spans="1:4" x14ac:dyDescent="0.25">
      <c r="A393" s="40" t="s">
        <v>93</v>
      </c>
      <c r="B393" s="40" t="str">
        <f>IFERROR(VLOOKUP($A393,[1]Establecimientos!$A$1:$E$175,5,FALSE),0)</f>
        <v>04102-COQUIMBO</v>
      </c>
      <c r="C393" s="41">
        <v>6</v>
      </c>
      <c r="D393" s="41">
        <v>48</v>
      </c>
    </row>
    <row r="394" spans="1:4" x14ac:dyDescent="0.25">
      <c r="A394" s="40" t="s">
        <v>93</v>
      </c>
      <c r="B394" s="40" t="str">
        <f>IFERROR(VLOOKUP($A394,[1]Establecimientos!$A$1:$E$175,5,FALSE),0)</f>
        <v>04102-COQUIMBO</v>
      </c>
      <c r="C394" s="41">
        <v>7</v>
      </c>
      <c r="D394" s="41">
        <v>18</v>
      </c>
    </row>
    <row r="395" spans="1:4" x14ac:dyDescent="0.25">
      <c r="A395" s="40" t="s">
        <v>93</v>
      </c>
      <c r="B395" s="40" t="str">
        <f>IFERROR(VLOOKUP($A395,[1]Establecimientos!$A$1:$E$175,5,FALSE),0)</f>
        <v>04102-COQUIMBO</v>
      </c>
      <c r="C395" s="41">
        <v>8</v>
      </c>
      <c r="D395" s="41">
        <v>27</v>
      </c>
    </row>
    <row r="396" spans="1:4" x14ac:dyDescent="0.25">
      <c r="A396" s="40" t="s">
        <v>93</v>
      </c>
      <c r="B396" s="40" t="str">
        <f>IFERROR(VLOOKUP($A396,[1]Establecimientos!$A$1:$E$175,5,FALSE),0)</f>
        <v>04102-COQUIMBO</v>
      </c>
      <c r="C396" s="41">
        <v>9</v>
      </c>
      <c r="D396" s="41">
        <v>18</v>
      </c>
    </row>
    <row r="397" spans="1:4" x14ac:dyDescent="0.25">
      <c r="A397" s="40" t="s">
        <v>93</v>
      </c>
      <c r="B397" s="40" t="str">
        <f>IFERROR(VLOOKUP($A397,[1]Establecimientos!$A$1:$E$175,5,FALSE),0)</f>
        <v>04102-COQUIMBO</v>
      </c>
      <c r="C397" s="41">
        <v>10</v>
      </c>
      <c r="D397" s="41">
        <v>24</v>
      </c>
    </row>
    <row r="398" spans="1:4" x14ac:dyDescent="0.25">
      <c r="A398" s="40" t="s">
        <v>93</v>
      </c>
      <c r="B398" s="40" t="str">
        <f>IFERROR(VLOOKUP($A398,[1]Establecimientos!$A$1:$E$175,5,FALSE),0)</f>
        <v>04102-COQUIMBO</v>
      </c>
      <c r="C398" s="41">
        <v>11</v>
      </c>
      <c r="D398" s="41">
        <v>27</v>
      </c>
    </row>
    <row r="399" spans="1:4" x14ac:dyDescent="0.25">
      <c r="A399" s="40" t="s">
        <v>93</v>
      </c>
      <c r="B399" s="40" t="str">
        <f>IFERROR(VLOOKUP($A399,[1]Establecimientos!$A$1:$E$175,5,FALSE),0)</f>
        <v>04102-COQUIMBO</v>
      </c>
      <c r="C399" s="41">
        <v>12</v>
      </c>
      <c r="D399" s="41">
        <v>49</v>
      </c>
    </row>
    <row r="400" spans="1:4" x14ac:dyDescent="0.25">
      <c r="A400" s="40" t="s">
        <v>94</v>
      </c>
      <c r="B400" s="40" t="str">
        <f>IFERROR(VLOOKUP($A400,[1]Establecimientos!$A$1:$E$175,5,FALSE),0)</f>
        <v>04106-VICUÑA</v>
      </c>
      <c r="C400" s="41">
        <v>1</v>
      </c>
      <c r="D400" s="41">
        <v>2</v>
      </c>
    </row>
    <row r="401" spans="1:4" x14ac:dyDescent="0.25">
      <c r="A401" s="40" t="s">
        <v>94</v>
      </c>
      <c r="B401" s="40" t="str">
        <f>IFERROR(VLOOKUP($A401,[1]Establecimientos!$A$1:$E$175,5,FALSE),0)</f>
        <v>04106-VICUÑA</v>
      </c>
      <c r="C401" s="41">
        <v>2</v>
      </c>
      <c r="D401" s="41">
        <v>1</v>
      </c>
    </row>
    <row r="402" spans="1:4" x14ac:dyDescent="0.25">
      <c r="A402" s="40" t="s">
        <v>94</v>
      </c>
      <c r="B402" s="40" t="str">
        <f>IFERROR(VLOOKUP($A402,[1]Establecimientos!$A$1:$E$175,5,FALSE),0)</f>
        <v>04106-VICUÑA</v>
      </c>
      <c r="C402" s="41">
        <v>4</v>
      </c>
      <c r="D402" s="41">
        <v>2</v>
      </c>
    </row>
    <row r="403" spans="1:4" x14ac:dyDescent="0.25">
      <c r="A403" s="40" t="s">
        <v>94</v>
      </c>
      <c r="B403" s="40" t="str">
        <f>IFERROR(VLOOKUP($A403,[1]Establecimientos!$A$1:$E$175,5,FALSE),0)</f>
        <v>04106-VICUÑA</v>
      </c>
      <c r="C403" s="41">
        <v>5</v>
      </c>
      <c r="D403" s="41">
        <v>1</v>
      </c>
    </row>
    <row r="404" spans="1:4" x14ac:dyDescent="0.25">
      <c r="A404" s="40" t="s">
        <v>94</v>
      </c>
      <c r="B404" s="40" t="str">
        <f>IFERROR(VLOOKUP($A404,[1]Establecimientos!$A$1:$E$175,5,FALSE),0)</f>
        <v>04106-VICUÑA</v>
      </c>
      <c r="C404" s="41">
        <v>6</v>
      </c>
      <c r="D404" s="41">
        <v>1</v>
      </c>
    </row>
    <row r="405" spans="1:4" x14ac:dyDescent="0.25">
      <c r="A405" s="40" t="s">
        <v>95</v>
      </c>
      <c r="B405" s="40" t="str">
        <f>IFERROR(VLOOKUP($A405,[1]Establecimientos!$A$1:$E$175,5,FALSE),0)</f>
        <v>04301-OVALLE</v>
      </c>
      <c r="C405" s="41">
        <v>1</v>
      </c>
      <c r="D405" s="41">
        <v>3</v>
      </c>
    </row>
    <row r="406" spans="1:4" x14ac:dyDescent="0.25">
      <c r="A406" s="40" t="s">
        <v>95</v>
      </c>
      <c r="B406" s="40" t="str">
        <f>IFERROR(VLOOKUP($A406,[1]Establecimientos!$A$1:$E$175,5,FALSE),0)</f>
        <v>04301-OVALLE</v>
      </c>
      <c r="C406" s="41">
        <v>4</v>
      </c>
      <c r="D406" s="41">
        <v>3</v>
      </c>
    </row>
    <row r="407" spans="1:4" x14ac:dyDescent="0.25">
      <c r="A407" s="40" t="s">
        <v>95</v>
      </c>
      <c r="B407" s="40" t="str">
        <f>IFERROR(VLOOKUP($A407,[1]Establecimientos!$A$1:$E$175,5,FALSE),0)</f>
        <v>04301-OVALLE</v>
      </c>
      <c r="C407" s="41">
        <v>5</v>
      </c>
      <c r="D407" s="41">
        <v>54</v>
      </c>
    </row>
    <row r="408" spans="1:4" x14ac:dyDescent="0.25">
      <c r="A408" s="40" t="s">
        <v>95</v>
      </c>
      <c r="B408" s="40" t="str">
        <f>IFERROR(VLOOKUP($A408,[1]Establecimientos!$A$1:$E$175,5,FALSE),0)</f>
        <v>04301-OVALLE</v>
      </c>
      <c r="C408" s="41">
        <v>6</v>
      </c>
      <c r="D408" s="41">
        <v>27</v>
      </c>
    </row>
    <row r="409" spans="1:4" x14ac:dyDescent="0.25">
      <c r="A409" s="40" t="s">
        <v>95</v>
      </c>
      <c r="B409" s="40" t="str">
        <f>IFERROR(VLOOKUP($A409,[1]Establecimientos!$A$1:$E$175,5,FALSE),0)</f>
        <v>04301-OVALLE</v>
      </c>
      <c r="C409" s="41">
        <v>8</v>
      </c>
      <c r="D409" s="41">
        <v>10</v>
      </c>
    </row>
    <row r="410" spans="1:4" x14ac:dyDescent="0.25">
      <c r="A410" s="40" t="s">
        <v>95</v>
      </c>
      <c r="B410" s="40" t="str">
        <f>IFERROR(VLOOKUP($A410,[1]Establecimientos!$A$1:$E$175,5,FALSE),0)</f>
        <v>04301-OVALLE</v>
      </c>
      <c r="C410" s="41">
        <v>11</v>
      </c>
      <c r="D410" s="41">
        <v>5</v>
      </c>
    </row>
    <row r="411" spans="1:4" x14ac:dyDescent="0.25">
      <c r="A411" s="40" t="s">
        <v>95</v>
      </c>
      <c r="B411" s="40" t="str">
        <f>IFERROR(VLOOKUP($A411,[1]Establecimientos!$A$1:$E$175,5,FALSE),0)</f>
        <v>04301-OVALLE</v>
      </c>
      <c r="C411" s="41">
        <v>12</v>
      </c>
      <c r="D411" s="41">
        <v>8</v>
      </c>
    </row>
    <row r="412" spans="1:4" x14ac:dyDescent="0.25">
      <c r="A412" s="40" t="s">
        <v>96</v>
      </c>
      <c r="B412" s="40" t="str">
        <f>IFERROR(VLOOKUP($A412,[1]Establecimientos!$A$1:$E$175,5,FALSE),0)</f>
        <v>04102-COQUIMBO</v>
      </c>
      <c r="C412" s="41">
        <v>2</v>
      </c>
      <c r="D412" s="41">
        <v>7</v>
      </c>
    </row>
    <row r="413" spans="1:4" x14ac:dyDescent="0.25">
      <c r="A413" s="40" t="s">
        <v>96</v>
      </c>
      <c r="B413" s="40" t="str">
        <f>IFERROR(VLOOKUP($A413,[1]Establecimientos!$A$1:$E$175,5,FALSE),0)</f>
        <v>04102-COQUIMBO</v>
      </c>
      <c r="C413" s="41">
        <v>4</v>
      </c>
      <c r="D413" s="41">
        <v>5</v>
      </c>
    </row>
    <row r="414" spans="1:4" x14ac:dyDescent="0.25">
      <c r="A414" s="40" t="s">
        <v>96</v>
      </c>
      <c r="B414" s="40" t="str">
        <f>IFERROR(VLOOKUP($A414,[1]Establecimientos!$A$1:$E$175,5,FALSE),0)</f>
        <v>04102-COQUIMBO</v>
      </c>
      <c r="C414" s="41">
        <v>5</v>
      </c>
      <c r="D414" s="41">
        <v>34</v>
      </c>
    </row>
    <row r="415" spans="1:4" x14ac:dyDescent="0.25">
      <c r="A415" s="40" t="s">
        <v>96</v>
      </c>
      <c r="B415" s="40" t="str">
        <f>IFERROR(VLOOKUP($A415,[1]Establecimientos!$A$1:$E$175,5,FALSE),0)</f>
        <v>04102-COQUIMBO</v>
      </c>
      <c r="C415" s="41">
        <v>6</v>
      </c>
      <c r="D415" s="41">
        <v>23</v>
      </c>
    </row>
    <row r="416" spans="1:4" x14ac:dyDescent="0.25">
      <c r="A416" s="40" t="s">
        <v>96</v>
      </c>
      <c r="B416" s="40" t="str">
        <f>IFERROR(VLOOKUP($A416,[1]Establecimientos!$A$1:$E$175,5,FALSE),0)</f>
        <v>04102-COQUIMBO</v>
      </c>
      <c r="C416" s="41">
        <v>7</v>
      </c>
      <c r="D416" s="41">
        <v>28</v>
      </c>
    </row>
    <row r="417" spans="1:4" x14ac:dyDescent="0.25">
      <c r="A417" s="40" t="s">
        <v>96</v>
      </c>
      <c r="B417" s="40" t="str">
        <f>IFERROR(VLOOKUP($A417,[1]Establecimientos!$A$1:$E$175,5,FALSE),0)</f>
        <v>04102-COQUIMBO</v>
      </c>
      <c r="C417" s="41">
        <v>8</v>
      </c>
      <c r="D417" s="41">
        <v>6</v>
      </c>
    </row>
    <row r="418" spans="1:4" x14ac:dyDescent="0.25">
      <c r="A418" s="40" t="s">
        <v>96</v>
      </c>
      <c r="B418" s="40" t="str">
        <f>IFERROR(VLOOKUP($A418,[1]Establecimientos!$A$1:$E$175,5,FALSE),0)</f>
        <v>04102-COQUIMBO</v>
      </c>
      <c r="C418" s="41">
        <v>10</v>
      </c>
      <c r="D418" s="41">
        <v>20</v>
      </c>
    </row>
    <row r="419" spans="1:4" x14ac:dyDescent="0.25">
      <c r="A419" s="40" t="s">
        <v>96</v>
      </c>
      <c r="B419" s="40" t="str">
        <f>IFERROR(VLOOKUP($A419,[1]Establecimientos!$A$1:$E$175,5,FALSE),0)</f>
        <v>04102-COQUIMBO</v>
      </c>
      <c r="C419" s="41">
        <v>11</v>
      </c>
      <c r="D419" s="41">
        <v>98</v>
      </c>
    </row>
    <row r="420" spans="1:4" x14ac:dyDescent="0.25">
      <c r="A420" s="40" t="s">
        <v>96</v>
      </c>
      <c r="B420" s="40" t="str">
        <f>IFERROR(VLOOKUP($A420,[1]Establecimientos!$A$1:$E$175,5,FALSE),0)</f>
        <v>04102-COQUIMBO</v>
      </c>
      <c r="C420" s="41">
        <v>12</v>
      </c>
      <c r="D420" s="4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COMGES 15.1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Estadísticas</cp:lastModifiedBy>
  <dcterms:created xsi:type="dcterms:W3CDTF">2018-10-04T19:28:38Z</dcterms:created>
  <dcterms:modified xsi:type="dcterms:W3CDTF">2023-01-23T18:51:53Z</dcterms:modified>
</cp:coreProperties>
</file>