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chivos_REM\2018\Requerimientos\Edward Navarro\04\"/>
    </mc:Choice>
  </mc:AlternateContent>
  <bookViews>
    <workbookView xWindow="0" yWindow="0" windowWidth="11595" windowHeight="10440"/>
  </bookViews>
  <sheets>
    <sheet name="Inicio" sheetId="11" r:id="rId1"/>
    <sheet name="Indicador 01" sheetId="2" r:id="rId2"/>
    <sheet name="Indicador 02" sheetId="13" r:id="rId3"/>
    <sheet name="Indicador 03" sheetId="14" r:id="rId4"/>
    <sheet name="Indicador 04" sheetId="12" r:id="rId5"/>
  </sheets>
  <externalReferences>
    <externalReference r:id="rId6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6" i="14" l="1"/>
  <c r="F36" i="14"/>
  <c r="E36" i="14"/>
  <c r="D36" i="14"/>
  <c r="G35" i="14"/>
  <c r="F35" i="14"/>
  <c r="E35" i="14"/>
  <c r="D35" i="14"/>
  <c r="G34" i="14"/>
  <c r="F34" i="14"/>
  <c r="E34" i="14"/>
  <c r="D34" i="14"/>
  <c r="G33" i="14"/>
  <c r="F33" i="14"/>
  <c r="E33" i="14"/>
  <c r="D33" i="14"/>
  <c r="G32" i="14"/>
  <c r="F32" i="14"/>
  <c r="E32" i="14"/>
  <c r="D32" i="14"/>
  <c r="G31" i="14"/>
  <c r="F31" i="14"/>
  <c r="E31" i="14"/>
  <c r="D31" i="14"/>
  <c r="G30" i="14"/>
  <c r="F30" i="14"/>
  <c r="E30" i="14"/>
  <c r="D30" i="14"/>
  <c r="G29" i="14"/>
  <c r="F29" i="14"/>
  <c r="E29" i="14"/>
  <c r="D29" i="14"/>
  <c r="G28" i="14"/>
  <c r="F28" i="14"/>
  <c r="E28" i="14"/>
  <c r="D28" i="14"/>
  <c r="G27" i="14"/>
  <c r="F27" i="14"/>
  <c r="E27" i="14"/>
  <c r="D27" i="14"/>
  <c r="G26" i="14"/>
  <c r="F26" i="14"/>
  <c r="E26" i="14"/>
  <c r="D26" i="14"/>
  <c r="G25" i="14"/>
  <c r="F25" i="14"/>
  <c r="E25" i="14"/>
  <c r="D25" i="14"/>
  <c r="G24" i="14"/>
  <c r="F24" i="14"/>
  <c r="E24" i="14"/>
  <c r="G23" i="14"/>
  <c r="F23" i="14"/>
  <c r="E23" i="14"/>
  <c r="D23" i="14"/>
  <c r="G22" i="14"/>
  <c r="F22" i="14"/>
  <c r="E22" i="14"/>
  <c r="D22" i="14"/>
  <c r="G21" i="14"/>
  <c r="F21" i="14"/>
  <c r="E21" i="14"/>
  <c r="D21" i="14"/>
  <c r="G20" i="14"/>
  <c r="F20" i="14"/>
  <c r="E20" i="14"/>
  <c r="D20" i="14"/>
  <c r="G19" i="14"/>
  <c r="F19" i="14"/>
  <c r="E19" i="14"/>
  <c r="D19" i="14"/>
  <c r="G18" i="14"/>
  <c r="F18" i="14"/>
  <c r="E18" i="14"/>
  <c r="D18" i="14"/>
  <c r="G17" i="14"/>
  <c r="F17" i="14"/>
  <c r="E17" i="14"/>
  <c r="D17" i="14"/>
  <c r="G16" i="14"/>
  <c r="F16" i="14"/>
  <c r="E16" i="14"/>
  <c r="D16" i="14"/>
  <c r="G15" i="14"/>
  <c r="F15" i="14"/>
  <c r="E15" i="14"/>
  <c r="D15" i="14"/>
  <c r="G14" i="14"/>
  <c r="F14" i="14"/>
  <c r="E14" i="14"/>
  <c r="D14" i="14"/>
  <c r="G13" i="14"/>
  <c r="F13" i="14"/>
  <c r="E13" i="14"/>
  <c r="D13" i="14"/>
  <c r="G12" i="14"/>
  <c r="F12" i="14"/>
  <c r="E12" i="14"/>
  <c r="T36" i="2" l="1"/>
  <c r="S36" i="2"/>
  <c r="R36" i="2"/>
  <c r="Q36" i="2"/>
  <c r="T35" i="2"/>
  <c r="S35" i="2"/>
  <c r="R35" i="2"/>
  <c r="Q35" i="2"/>
  <c r="T34" i="2"/>
  <c r="S34" i="2"/>
  <c r="R34" i="2"/>
  <c r="Q34" i="2"/>
  <c r="T33" i="2"/>
  <c r="S33" i="2"/>
  <c r="R33" i="2"/>
  <c r="Q33" i="2"/>
  <c r="T32" i="2"/>
  <c r="S32" i="2"/>
  <c r="R32" i="2"/>
  <c r="Q32" i="2"/>
  <c r="T31" i="2"/>
  <c r="S31" i="2"/>
  <c r="R31" i="2"/>
  <c r="Q31" i="2"/>
  <c r="T30" i="2"/>
  <c r="S30" i="2"/>
  <c r="R30" i="2"/>
  <c r="Q30" i="2"/>
  <c r="T29" i="2"/>
  <c r="S29" i="2"/>
  <c r="R29" i="2"/>
  <c r="Q29" i="2"/>
  <c r="T28" i="2"/>
  <c r="S28" i="2"/>
  <c r="R28" i="2"/>
  <c r="Q28" i="2"/>
  <c r="T27" i="2"/>
  <c r="S27" i="2"/>
  <c r="R27" i="2"/>
  <c r="Q27" i="2"/>
  <c r="T26" i="2"/>
  <c r="S26" i="2"/>
  <c r="R26" i="2"/>
  <c r="Q26" i="2"/>
  <c r="T25" i="2"/>
  <c r="S25" i="2"/>
  <c r="R25" i="2"/>
  <c r="Q25" i="2"/>
  <c r="R24" i="2"/>
  <c r="T23" i="2"/>
  <c r="S23" i="2"/>
  <c r="R23" i="2"/>
  <c r="Q23" i="2"/>
  <c r="T22" i="2"/>
  <c r="S22" i="2"/>
  <c r="R22" i="2"/>
  <c r="Q22" i="2"/>
  <c r="T21" i="2"/>
  <c r="S21" i="2"/>
  <c r="R21" i="2"/>
  <c r="Q21" i="2"/>
  <c r="T20" i="2"/>
  <c r="S20" i="2"/>
  <c r="R20" i="2"/>
  <c r="Q20" i="2"/>
  <c r="T19" i="2"/>
  <c r="S19" i="2"/>
  <c r="R19" i="2"/>
  <c r="Q19" i="2"/>
  <c r="T18" i="2"/>
  <c r="S18" i="2"/>
  <c r="R18" i="2"/>
  <c r="Q18" i="2"/>
  <c r="T17" i="2"/>
  <c r="S17" i="2"/>
  <c r="R17" i="2"/>
  <c r="Q17" i="2"/>
  <c r="T16" i="2"/>
  <c r="S16" i="2"/>
  <c r="R16" i="2"/>
  <c r="Q16" i="2"/>
  <c r="T15" i="2"/>
  <c r="S15" i="2"/>
  <c r="R15" i="2"/>
  <c r="Q15" i="2"/>
  <c r="T14" i="2"/>
  <c r="S14" i="2"/>
  <c r="R14" i="2"/>
  <c r="Q14" i="2"/>
  <c r="T13" i="2"/>
  <c r="S13" i="2"/>
  <c r="R13" i="2"/>
  <c r="Q13" i="2"/>
  <c r="R12" i="2"/>
  <c r="Q12" i="2"/>
  <c r="D24" i="14" l="1"/>
  <c r="D12" i="14"/>
  <c r="G36" i="12"/>
  <c r="F36" i="12"/>
  <c r="E36" i="12"/>
  <c r="D36" i="12"/>
  <c r="G35" i="12"/>
  <c r="F35" i="12"/>
  <c r="E35" i="12"/>
  <c r="D35" i="12"/>
  <c r="G34" i="12"/>
  <c r="F34" i="12"/>
  <c r="E34" i="12"/>
  <c r="D34" i="12"/>
  <c r="G33" i="12"/>
  <c r="F33" i="12"/>
  <c r="E33" i="12"/>
  <c r="D33" i="12"/>
  <c r="G32" i="12"/>
  <c r="F32" i="12"/>
  <c r="E32" i="12"/>
  <c r="D32" i="12"/>
  <c r="G31" i="12"/>
  <c r="F31" i="12"/>
  <c r="E31" i="12"/>
  <c r="D31" i="12"/>
  <c r="G30" i="12"/>
  <c r="F30" i="12"/>
  <c r="E30" i="12"/>
  <c r="D30" i="12"/>
  <c r="G29" i="12"/>
  <c r="F29" i="12"/>
  <c r="E29" i="12"/>
  <c r="D29" i="12"/>
  <c r="G28" i="12"/>
  <c r="F28" i="12"/>
  <c r="E28" i="12"/>
  <c r="D28" i="12"/>
  <c r="G27" i="12"/>
  <c r="F27" i="12"/>
  <c r="E27" i="12"/>
  <c r="D27" i="12"/>
  <c r="G26" i="12"/>
  <c r="F26" i="12"/>
  <c r="E26" i="12"/>
  <c r="D26" i="12"/>
  <c r="G25" i="12"/>
  <c r="F25" i="12"/>
  <c r="E25" i="12"/>
  <c r="D25" i="12"/>
  <c r="G24" i="12"/>
  <c r="F24" i="12"/>
  <c r="E24" i="12"/>
  <c r="D24" i="12"/>
  <c r="G23" i="12"/>
  <c r="F23" i="12"/>
  <c r="E23" i="12"/>
  <c r="D23" i="12"/>
  <c r="G22" i="12"/>
  <c r="F22" i="12"/>
  <c r="E22" i="12"/>
  <c r="D22" i="12"/>
  <c r="G21" i="12"/>
  <c r="F21" i="12"/>
  <c r="E21" i="12"/>
  <c r="D21" i="12"/>
  <c r="G20" i="12"/>
  <c r="F20" i="12"/>
  <c r="E20" i="12"/>
  <c r="D20" i="12"/>
  <c r="G19" i="12"/>
  <c r="F19" i="12"/>
  <c r="E19" i="12"/>
  <c r="D19" i="12"/>
  <c r="G18" i="12"/>
  <c r="F18" i="12"/>
  <c r="E18" i="12"/>
  <c r="D18" i="12"/>
  <c r="G17" i="12"/>
  <c r="F17" i="12"/>
  <c r="E17" i="12"/>
  <c r="D17" i="12"/>
  <c r="G16" i="12"/>
  <c r="F16" i="12"/>
  <c r="E16" i="12"/>
  <c r="D16" i="12"/>
  <c r="G15" i="12"/>
  <c r="F15" i="12"/>
  <c r="E15" i="12"/>
  <c r="D15" i="12"/>
  <c r="G14" i="12"/>
  <c r="F14" i="12"/>
  <c r="E14" i="12"/>
  <c r="D14" i="12"/>
  <c r="G13" i="12"/>
  <c r="F13" i="12"/>
  <c r="E13" i="12"/>
  <c r="D13" i="12"/>
  <c r="G12" i="12"/>
  <c r="F12" i="12"/>
  <c r="E12" i="12"/>
  <c r="D12" i="12"/>
  <c r="T36" i="14" l="1"/>
  <c r="S36" i="14"/>
  <c r="R36" i="14"/>
  <c r="Q36" i="14"/>
  <c r="T35" i="14"/>
  <c r="S35" i="14"/>
  <c r="R35" i="14"/>
  <c r="Q35" i="14"/>
  <c r="T34" i="14"/>
  <c r="S34" i="14"/>
  <c r="R34" i="14"/>
  <c r="Q34" i="14"/>
  <c r="T33" i="14"/>
  <c r="S33" i="14"/>
  <c r="R33" i="14"/>
  <c r="Q33" i="14"/>
  <c r="T32" i="14"/>
  <c r="S32" i="14"/>
  <c r="R32" i="14"/>
  <c r="Q32" i="14"/>
  <c r="T31" i="14"/>
  <c r="S31" i="14"/>
  <c r="R31" i="14"/>
  <c r="Q31" i="14"/>
  <c r="T30" i="14"/>
  <c r="S30" i="14"/>
  <c r="R30" i="14"/>
  <c r="Q30" i="14"/>
  <c r="T29" i="14"/>
  <c r="S29" i="14"/>
  <c r="R29" i="14"/>
  <c r="Q29" i="14"/>
  <c r="T28" i="14"/>
  <c r="S28" i="14"/>
  <c r="R28" i="14"/>
  <c r="Q28" i="14"/>
  <c r="T27" i="14"/>
  <c r="S27" i="14"/>
  <c r="R27" i="14"/>
  <c r="Q27" i="14"/>
  <c r="T26" i="14"/>
  <c r="S26" i="14"/>
  <c r="R26" i="14"/>
  <c r="Q26" i="14"/>
  <c r="T25" i="14"/>
  <c r="S25" i="14"/>
  <c r="R25" i="14"/>
  <c r="Q25" i="14"/>
  <c r="T24" i="14"/>
  <c r="S24" i="14"/>
  <c r="R24" i="14"/>
  <c r="Q24" i="14"/>
  <c r="T23" i="14"/>
  <c r="S23" i="14"/>
  <c r="R23" i="14"/>
  <c r="Q23" i="14"/>
  <c r="T22" i="14"/>
  <c r="S22" i="14"/>
  <c r="R22" i="14"/>
  <c r="Q22" i="14"/>
  <c r="T21" i="14"/>
  <c r="S21" i="14"/>
  <c r="R21" i="14"/>
  <c r="Q21" i="14"/>
  <c r="T20" i="14"/>
  <c r="S20" i="14"/>
  <c r="R20" i="14"/>
  <c r="Q20" i="14"/>
  <c r="T19" i="14"/>
  <c r="S19" i="14"/>
  <c r="R19" i="14"/>
  <c r="Q19" i="14"/>
  <c r="T18" i="14"/>
  <c r="S18" i="14"/>
  <c r="R18" i="14"/>
  <c r="Q18" i="14"/>
  <c r="T17" i="14"/>
  <c r="S17" i="14"/>
  <c r="R17" i="14"/>
  <c r="Q17" i="14"/>
  <c r="T16" i="14"/>
  <c r="S16" i="14"/>
  <c r="R16" i="14"/>
  <c r="Q16" i="14"/>
  <c r="T15" i="14"/>
  <c r="S15" i="14"/>
  <c r="R15" i="14"/>
  <c r="Q15" i="14"/>
  <c r="T14" i="14"/>
  <c r="S14" i="14"/>
  <c r="R14" i="14"/>
  <c r="Q14" i="14"/>
  <c r="T13" i="14"/>
  <c r="S13" i="14"/>
  <c r="R13" i="14"/>
  <c r="Q13" i="14"/>
  <c r="T12" i="14"/>
  <c r="S12" i="14"/>
  <c r="R12" i="14"/>
  <c r="Q12" i="14"/>
  <c r="T36" i="13"/>
  <c r="S36" i="13"/>
  <c r="R36" i="13"/>
  <c r="Q36" i="13"/>
  <c r="T35" i="13"/>
  <c r="S35" i="13"/>
  <c r="R35" i="13"/>
  <c r="Q35" i="13"/>
  <c r="T34" i="13"/>
  <c r="S34" i="13"/>
  <c r="R34" i="13"/>
  <c r="Q34" i="13"/>
  <c r="T33" i="13"/>
  <c r="S33" i="13"/>
  <c r="R33" i="13"/>
  <c r="Q33" i="13"/>
  <c r="T32" i="13"/>
  <c r="S32" i="13"/>
  <c r="R32" i="13"/>
  <c r="Q32" i="13"/>
  <c r="T31" i="13"/>
  <c r="S31" i="13"/>
  <c r="R31" i="13"/>
  <c r="Q31" i="13"/>
  <c r="T30" i="13"/>
  <c r="S30" i="13"/>
  <c r="R30" i="13"/>
  <c r="Q30" i="13"/>
  <c r="T29" i="13"/>
  <c r="S29" i="13"/>
  <c r="R29" i="13"/>
  <c r="Q29" i="13"/>
  <c r="T28" i="13"/>
  <c r="S28" i="13"/>
  <c r="R28" i="13"/>
  <c r="Q28" i="13"/>
  <c r="T27" i="13"/>
  <c r="S27" i="13"/>
  <c r="R27" i="13"/>
  <c r="Q27" i="13"/>
  <c r="T26" i="13"/>
  <c r="S26" i="13"/>
  <c r="R26" i="13"/>
  <c r="Q26" i="13"/>
  <c r="T25" i="13"/>
  <c r="S25" i="13"/>
  <c r="R25" i="13"/>
  <c r="Q25" i="13"/>
  <c r="T24" i="13"/>
  <c r="S24" i="13"/>
  <c r="R24" i="13"/>
  <c r="Q24" i="13"/>
  <c r="T23" i="13"/>
  <c r="S23" i="13"/>
  <c r="R23" i="13"/>
  <c r="Q23" i="13"/>
  <c r="T22" i="13"/>
  <c r="S22" i="13"/>
  <c r="R22" i="13"/>
  <c r="Q22" i="13"/>
  <c r="T21" i="13"/>
  <c r="S21" i="13"/>
  <c r="R21" i="13"/>
  <c r="Q21" i="13"/>
  <c r="T20" i="13"/>
  <c r="S20" i="13"/>
  <c r="R20" i="13"/>
  <c r="Q20" i="13"/>
  <c r="T19" i="13"/>
  <c r="S19" i="13"/>
  <c r="R19" i="13"/>
  <c r="Q19" i="13"/>
  <c r="T18" i="13"/>
  <c r="S18" i="13"/>
  <c r="R18" i="13"/>
  <c r="Q18" i="13"/>
  <c r="T17" i="13"/>
  <c r="S17" i="13"/>
  <c r="R17" i="13"/>
  <c r="Q17" i="13"/>
  <c r="T16" i="13"/>
  <c r="S16" i="13"/>
  <c r="R16" i="13"/>
  <c r="Q16" i="13"/>
  <c r="T15" i="13"/>
  <c r="S15" i="13"/>
  <c r="R15" i="13"/>
  <c r="Q15" i="13"/>
  <c r="T14" i="13"/>
  <c r="S14" i="13"/>
  <c r="R14" i="13"/>
  <c r="Q14" i="13"/>
  <c r="T13" i="13"/>
  <c r="S13" i="13"/>
  <c r="R13" i="13"/>
  <c r="Q13" i="13"/>
  <c r="T12" i="13"/>
  <c r="S12" i="13"/>
  <c r="R12" i="13"/>
  <c r="Q12" i="13"/>
  <c r="G36" i="13"/>
  <c r="F36" i="13"/>
  <c r="E36" i="13"/>
  <c r="D36" i="13"/>
  <c r="G35" i="13"/>
  <c r="F35" i="13"/>
  <c r="E35" i="13"/>
  <c r="D35" i="13"/>
  <c r="G34" i="13"/>
  <c r="F34" i="13"/>
  <c r="E34" i="13"/>
  <c r="D34" i="13"/>
  <c r="G33" i="13"/>
  <c r="F33" i="13"/>
  <c r="E33" i="13"/>
  <c r="D33" i="13"/>
  <c r="G32" i="13"/>
  <c r="F32" i="13"/>
  <c r="E32" i="13"/>
  <c r="D32" i="13"/>
  <c r="G31" i="13"/>
  <c r="F31" i="13"/>
  <c r="E31" i="13"/>
  <c r="D31" i="13"/>
  <c r="G30" i="13"/>
  <c r="F30" i="13"/>
  <c r="E30" i="13"/>
  <c r="D30" i="13"/>
  <c r="G29" i="13"/>
  <c r="F29" i="13"/>
  <c r="E29" i="13"/>
  <c r="D29" i="13"/>
  <c r="G28" i="13"/>
  <c r="F28" i="13"/>
  <c r="E28" i="13"/>
  <c r="D28" i="13"/>
  <c r="G27" i="13"/>
  <c r="F27" i="13"/>
  <c r="E27" i="13"/>
  <c r="D27" i="13"/>
  <c r="G26" i="13"/>
  <c r="F26" i="13"/>
  <c r="E26" i="13"/>
  <c r="D26" i="13"/>
  <c r="G25" i="13"/>
  <c r="F25" i="13"/>
  <c r="E25" i="13"/>
  <c r="D25" i="13"/>
  <c r="G24" i="13"/>
  <c r="F24" i="13"/>
  <c r="E24" i="13"/>
  <c r="D24" i="13"/>
  <c r="G23" i="13"/>
  <c r="F23" i="13"/>
  <c r="E23" i="13"/>
  <c r="D23" i="13"/>
  <c r="G22" i="13"/>
  <c r="F22" i="13"/>
  <c r="E22" i="13"/>
  <c r="D22" i="13"/>
  <c r="G21" i="13"/>
  <c r="F21" i="13"/>
  <c r="E21" i="13"/>
  <c r="D21" i="13"/>
  <c r="G20" i="13"/>
  <c r="F20" i="13"/>
  <c r="E20" i="13"/>
  <c r="D20" i="13"/>
  <c r="G19" i="13"/>
  <c r="F19" i="13"/>
  <c r="E19" i="13"/>
  <c r="D19" i="13"/>
  <c r="G18" i="13"/>
  <c r="F18" i="13"/>
  <c r="E18" i="13"/>
  <c r="D18" i="13"/>
  <c r="G17" i="13"/>
  <c r="F17" i="13"/>
  <c r="E17" i="13"/>
  <c r="D17" i="13"/>
  <c r="G16" i="13"/>
  <c r="F16" i="13"/>
  <c r="E16" i="13"/>
  <c r="D16" i="13"/>
  <c r="G15" i="13"/>
  <c r="F15" i="13"/>
  <c r="E15" i="13"/>
  <c r="D15" i="13"/>
  <c r="G14" i="13"/>
  <c r="F14" i="13"/>
  <c r="E14" i="13"/>
  <c r="D14" i="13"/>
  <c r="G13" i="13"/>
  <c r="F13" i="13"/>
  <c r="E13" i="13"/>
  <c r="D13" i="13"/>
  <c r="G12" i="13"/>
  <c r="F12" i="13"/>
  <c r="E12" i="13"/>
  <c r="D12" i="13"/>
  <c r="T24" i="2"/>
  <c r="S24" i="2"/>
  <c r="Q24" i="2"/>
  <c r="T12" i="2"/>
  <c r="S12" i="2"/>
  <c r="G36" i="2"/>
  <c r="F36" i="2"/>
  <c r="E36" i="2"/>
  <c r="D36" i="2"/>
  <c r="G35" i="2"/>
  <c r="F35" i="2"/>
  <c r="E35" i="2"/>
  <c r="D35" i="2"/>
  <c r="G34" i="2"/>
  <c r="F34" i="2"/>
  <c r="E34" i="2"/>
  <c r="D34" i="2"/>
  <c r="G33" i="2"/>
  <c r="F33" i="2"/>
  <c r="E33" i="2"/>
  <c r="D33" i="2"/>
  <c r="G32" i="2"/>
  <c r="F32" i="2"/>
  <c r="E32" i="2"/>
  <c r="D32" i="2"/>
  <c r="G31" i="2"/>
  <c r="F31" i="2"/>
  <c r="E31" i="2"/>
  <c r="D31" i="2"/>
  <c r="G30" i="2"/>
  <c r="F30" i="2"/>
  <c r="E30" i="2"/>
  <c r="D30" i="2"/>
  <c r="G29" i="2"/>
  <c r="F29" i="2"/>
  <c r="E29" i="2"/>
  <c r="D29" i="2"/>
  <c r="G28" i="2"/>
  <c r="F28" i="2"/>
  <c r="E28" i="2"/>
  <c r="D28" i="2"/>
  <c r="G27" i="2"/>
  <c r="F27" i="2"/>
  <c r="E27" i="2"/>
  <c r="D27" i="2"/>
  <c r="G26" i="2"/>
  <c r="F26" i="2"/>
  <c r="E26" i="2"/>
  <c r="D26" i="2"/>
  <c r="G25" i="2"/>
  <c r="F25" i="2"/>
  <c r="E25" i="2"/>
  <c r="D25" i="2"/>
  <c r="G24" i="2"/>
  <c r="F24" i="2"/>
  <c r="E24" i="2"/>
  <c r="D24" i="2"/>
  <c r="G23" i="2"/>
  <c r="F23" i="2"/>
  <c r="E23" i="2"/>
  <c r="D23" i="2"/>
  <c r="G22" i="2"/>
  <c r="F22" i="2"/>
  <c r="E22" i="2"/>
  <c r="D22" i="2"/>
  <c r="G21" i="2"/>
  <c r="F21" i="2"/>
  <c r="E21" i="2"/>
  <c r="D21" i="2"/>
  <c r="G20" i="2"/>
  <c r="F20" i="2"/>
  <c r="E20" i="2"/>
  <c r="D20" i="2"/>
  <c r="G19" i="2"/>
  <c r="F19" i="2"/>
  <c r="E19" i="2"/>
  <c r="D19" i="2"/>
  <c r="G18" i="2"/>
  <c r="F18" i="2"/>
  <c r="E18" i="2"/>
  <c r="D18" i="2"/>
  <c r="G17" i="2"/>
  <c r="F17" i="2"/>
  <c r="E17" i="2"/>
  <c r="D17" i="2"/>
  <c r="G16" i="2"/>
  <c r="F16" i="2"/>
  <c r="E16" i="2"/>
  <c r="D16" i="2"/>
  <c r="G15" i="2"/>
  <c r="F15" i="2"/>
  <c r="E15" i="2"/>
  <c r="D15" i="2"/>
  <c r="G14" i="2"/>
  <c r="F14" i="2"/>
  <c r="E14" i="2"/>
  <c r="D14" i="2"/>
  <c r="G13" i="2"/>
  <c r="F13" i="2"/>
  <c r="E13" i="2"/>
  <c r="D13" i="2"/>
  <c r="G12" i="2"/>
  <c r="F12" i="2"/>
  <c r="E12" i="2"/>
  <c r="D12" i="2"/>
  <c r="P36" i="12"/>
  <c r="Q36" i="12" s="1"/>
  <c r="P35" i="12"/>
  <c r="Q35" i="12" s="1"/>
  <c r="P34" i="12"/>
  <c r="Q34" i="12" s="1"/>
  <c r="P33" i="12"/>
  <c r="Q33" i="12" s="1"/>
  <c r="P32" i="12"/>
  <c r="Q32" i="12" s="1"/>
  <c r="P31" i="12"/>
  <c r="Q31" i="12" s="1"/>
  <c r="P30" i="12"/>
  <c r="Q30" i="12" s="1"/>
  <c r="P29" i="12"/>
  <c r="Q29" i="12" s="1"/>
  <c r="P28" i="12"/>
  <c r="Q28" i="12" s="1"/>
  <c r="P27" i="12"/>
  <c r="Q27" i="12" s="1"/>
  <c r="P26" i="12"/>
  <c r="Q26" i="12" s="1"/>
  <c r="P25" i="12"/>
  <c r="Q25" i="12" s="1"/>
  <c r="P24" i="12"/>
  <c r="Q24" i="12" s="1"/>
  <c r="P23" i="12"/>
  <c r="Q23" i="12" s="1"/>
  <c r="P22" i="12"/>
  <c r="Q22" i="12" s="1"/>
  <c r="P21" i="12"/>
  <c r="Q21" i="12" s="1"/>
  <c r="P20" i="12"/>
  <c r="Q20" i="12" s="1"/>
  <c r="P19" i="12"/>
  <c r="Q19" i="12" s="1"/>
  <c r="P18" i="12"/>
  <c r="Q18" i="12" s="1"/>
  <c r="P17" i="12"/>
  <c r="Q17" i="12" s="1"/>
  <c r="P16" i="12"/>
  <c r="Q16" i="12" s="1"/>
  <c r="P15" i="12"/>
  <c r="Q15" i="12" s="1"/>
  <c r="P14" i="12"/>
  <c r="Q14" i="12" s="1"/>
  <c r="P13" i="12"/>
  <c r="Q13" i="12" s="1"/>
  <c r="P12" i="12"/>
  <c r="Q12" i="12" s="1"/>
  <c r="AC36" i="14" l="1"/>
  <c r="P36" i="14"/>
  <c r="AC35" i="14"/>
  <c r="P35" i="14"/>
  <c r="AC34" i="14"/>
  <c r="P34" i="14"/>
  <c r="AD34" i="14" s="1"/>
  <c r="AC33" i="14"/>
  <c r="P33" i="14"/>
  <c r="AD33" i="14" s="1"/>
  <c r="AC32" i="14"/>
  <c r="P32" i="14"/>
  <c r="AC31" i="14"/>
  <c r="P31" i="14"/>
  <c r="AC30" i="14"/>
  <c r="P30" i="14"/>
  <c r="AD30" i="14" s="1"/>
  <c r="AC29" i="14"/>
  <c r="P29" i="14"/>
  <c r="AD29" i="14" s="1"/>
  <c r="AC28" i="14"/>
  <c r="P28" i="14"/>
  <c r="AC27" i="14"/>
  <c r="P27" i="14"/>
  <c r="AC26" i="14"/>
  <c r="P26" i="14"/>
  <c r="AD26" i="14" s="1"/>
  <c r="AC25" i="14"/>
  <c r="P25" i="14"/>
  <c r="AD25" i="14" s="1"/>
  <c r="AC24" i="14"/>
  <c r="P24" i="14"/>
  <c r="AC23" i="14"/>
  <c r="P23" i="14"/>
  <c r="AC22" i="14"/>
  <c r="P22" i="14"/>
  <c r="AD22" i="14" s="1"/>
  <c r="AC21" i="14"/>
  <c r="P21" i="14"/>
  <c r="AD21" i="14" s="1"/>
  <c r="AC20" i="14"/>
  <c r="P20" i="14"/>
  <c r="AC19" i="14"/>
  <c r="P19" i="14"/>
  <c r="AC18" i="14"/>
  <c r="P18" i="14"/>
  <c r="AD18" i="14" s="1"/>
  <c r="AC17" i="14"/>
  <c r="P17" i="14"/>
  <c r="AD17" i="14" s="1"/>
  <c r="AC16" i="14"/>
  <c r="P16" i="14"/>
  <c r="AC15" i="14"/>
  <c r="P15" i="14"/>
  <c r="AC14" i="14"/>
  <c r="P14" i="14"/>
  <c r="AD14" i="14" s="1"/>
  <c r="AC13" i="14"/>
  <c r="P13" i="14"/>
  <c r="AD13" i="14" s="1"/>
  <c r="AC12" i="14"/>
  <c r="P12" i="14"/>
  <c r="AC36" i="13"/>
  <c r="P36" i="13"/>
  <c r="AC35" i="13"/>
  <c r="P35" i="13"/>
  <c r="AD35" i="13" s="1"/>
  <c r="AC34" i="13"/>
  <c r="P34" i="13"/>
  <c r="AD34" i="13" s="1"/>
  <c r="AC33" i="13"/>
  <c r="P33" i="13"/>
  <c r="AC32" i="13"/>
  <c r="P32" i="13"/>
  <c r="AC31" i="13"/>
  <c r="P31" i="13"/>
  <c r="AD31" i="13" s="1"/>
  <c r="AC30" i="13"/>
  <c r="P30" i="13"/>
  <c r="AD30" i="13" s="1"/>
  <c r="AC29" i="13"/>
  <c r="P29" i="13"/>
  <c r="AC28" i="13"/>
  <c r="P28" i="13"/>
  <c r="AC27" i="13"/>
  <c r="P27" i="13"/>
  <c r="AD27" i="13" s="1"/>
  <c r="AC26" i="13"/>
  <c r="P26" i="13"/>
  <c r="AD26" i="13" s="1"/>
  <c r="AC25" i="13"/>
  <c r="P25" i="13"/>
  <c r="AC24" i="13"/>
  <c r="P24" i="13"/>
  <c r="AC23" i="13"/>
  <c r="P23" i="13"/>
  <c r="AD23" i="13" s="1"/>
  <c r="AC22" i="13"/>
  <c r="P22" i="13"/>
  <c r="AD22" i="13" s="1"/>
  <c r="AC21" i="13"/>
  <c r="P21" i="13"/>
  <c r="AC20" i="13"/>
  <c r="P20" i="13"/>
  <c r="AC19" i="13"/>
  <c r="P19" i="13"/>
  <c r="AD19" i="13" s="1"/>
  <c r="AC18" i="13"/>
  <c r="P18" i="13"/>
  <c r="AD18" i="13" s="1"/>
  <c r="AC17" i="13"/>
  <c r="P17" i="13"/>
  <c r="AC16" i="13"/>
  <c r="P16" i="13"/>
  <c r="AC15" i="13"/>
  <c r="P15" i="13"/>
  <c r="AD15" i="13" s="1"/>
  <c r="AC14" i="13"/>
  <c r="P14" i="13"/>
  <c r="AD14" i="13" s="1"/>
  <c r="AC13" i="13"/>
  <c r="P13" i="13"/>
  <c r="AC12" i="13"/>
  <c r="P12" i="13"/>
  <c r="AD13" i="13" l="1"/>
  <c r="AD17" i="13"/>
  <c r="AD21" i="13"/>
  <c r="AD25" i="13"/>
  <c r="AD29" i="13"/>
  <c r="AD33" i="13"/>
  <c r="AD12" i="14"/>
  <c r="AD16" i="14"/>
  <c r="AD20" i="14"/>
  <c r="AD24" i="14"/>
  <c r="AD28" i="14"/>
  <c r="AD32" i="14"/>
  <c r="AD36" i="14"/>
  <c r="AD12" i="13"/>
  <c r="AD16" i="13"/>
  <c r="AD20" i="13"/>
  <c r="AD24" i="13"/>
  <c r="AD28" i="13"/>
  <c r="AD32" i="13"/>
  <c r="AD36" i="13"/>
  <c r="AD15" i="14"/>
  <c r="AD19" i="14"/>
  <c r="AD23" i="14"/>
  <c r="AD27" i="14"/>
  <c r="AD31" i="14"/>
  <c r="AD35" i="14"/>
  <c r="AC30" i="2"/>
  <c r="AC31" i="2"/>
  <c r="AC32" i="2"/>
  <c r="AC33" i="2"/>
  <c r="AC34" i="2"/>
  <c r="AC35" i="2"/>
  <c r="AC36" i="2"/>
  <c r="P30" i="2"/>
  <c r="P31" i="2"/>
  <c r="P32" i="2"/>
  <c r="P33" i="2"/>
  <c r="P34" i="2"/>
  <c r="P35" i="2"/>
  <c r="P36" i="2"/>
  <c r="AD33" i="2" l="1"/>
  <c r="AD32" i="2"/>
  <c r="AD31" i="2"/>
  <c r="AD30" i="2"/>
  <c r="AD36" i="2"/>
  <c r="AD35" i="2"/>
  <c r="AD34" i="2"/>
  <c r="P12" i="2"/>
  <c r="AC12" i="2" l="1"/>
  <c r="AD12" i="2" s="1"/>
  <c r="AC14" i="2" l="1"/>
  <c r="AC15" i="2"/>
  <c r="AC16" i="2"/>
  <c r="AC17" i="2"/>
  <c r="AC18" i="2"/>
  <c r="AC19" i="2"/>
  <c r="AC20" i="2"/>
  <c r="AC25" i="2"/>
  <c r="AC26" i="2"/>
  <c r="AC27" i="2"/>
  <c r="AC28" i="2"/>
  <c r="AC29" i="2"/>
  <c r="AC21" i="2"/>
  <c r="AC22" i="2"/>
  <c r="AC23" i="2"/>
  <c r="AC24" i="2"/>
  <c r="AC13" i="2"/>
  <c r="P14" i="2"/>
  <c r="P15" i="2"/>
  <c r="AD15" i="2" s="1"/>
  <c r="P16" i="2"/>
  <c r="P17" i="2"/>
  <c r="AD17" i="2" s="1"/>
  <c r="P18" i="2"/>
  <c r="P19" i="2"/>
  <c r="AD19" i="2" s="1"/>
  <c r="P20" i="2"/>
  <c r="AD20" i="2" s="1"/>
  <c r="P25" i="2"/>
  <c r="P26" i="2"/>
  <c r="P27" i="2"/>
  <c r="AD27" i="2" s="1"/>
  <c r="P28" i="2"/>
  <c r="P29" i="2"/>
  <c r="AD29" i="2" s="1"/>
  <c r="P21" i="2"/>
  <c r="AD21" i="2" s="1"/>
  <c r="P22" i="2"/>
  <c r="AD22" i="2" s="1"/>
  <c r="P23" i="2"/>
  <c r="AD23" i="2" s="1"/>
  <c r="P24" i="2"/>
  <c r="P13" i="2"/>
  <c r="AD26" i="2" l="1"/>
  <c r="AD13" i="2"/>
  <c r="AD14" i="2"/>
  <c r="AD18" i="2"/>
  <c r="AD28" i="2"/>
  <c r="AD16" i="2"/>
  <c r="AD24" i="2"/>
  <c r="AD25" i="2"/>
</calcChain>
</file>

<file path=xl/sharedStrings.xml><?xml version="1.0" encoding="utf-8"?>
<sst xmlns="http://schemas.openxmlformats.org/spreadsheetml/2006/main" count="442" uniqueCount="80">
  <si>
    <t>COMUNA</t>
  </si>
  <si>
    <t>ESTABLECIMIENTO</t>
  </si>
  <si>
    <t>Indicador</t>
  </si>
  <si>
    <t>NUMERADOR</t>
  </si>
  <si>
    <t>DENOMINADOR</t>
  </si>
  <si>
    <t>04101-LA SERENA</t>
  </si>
  <si>
    <t>105302-CES. PEDRO AGUIRRE C.</t>
  </si>
  <si>
    <t>105313-CES. SCHAFFHAUSER</t>
  </si>
  <si>
    <t>105325-CESFAM JUAN PABLO II</t>
  </si>
  <si>
    <t>04102-COQUIMBO</t>
  </si>
  <si>
    <t>105303-CES. SAN JUAN</t>
  </si>
  <si>
    <t>105304-CES. SANTA CECILIA</t>
  </si>
  <si>
    <t>105323-CES. DR. SERGIO AGUILAR</t>
  </si>
  <si>
    <t>200273-CECOF PUNTA MIRA</t>
  </si>
  <si>
    <t>04201-ILLAPEL</t>
  </si>
  <si>
    <t>04202-CANELA</t>
  </si>
  <si>
    <t>04302-COMBARBALÁ</t>
  </si>
  <si>
    <t>105433-P.S.R. SAN LORENZO</t>
  </si>
  <si>
    <t>105434-P.S.R. SAN MARCOS</t>
  </si>
  <si>
    <t>105441-P.S.R. MANQUEHUA</t>
  </si>
  <si>
    <t>105463-P.S.R. QUILITAPIA</t>
  </si>
  <si>
    <t>105490-P.S.R. EL DURAZNO</t>
  </si>
  <si>
    <t>04304-MONTE PATRIA</t>
  </si>
  <si>
    <t>105311-CES. RURAL CHAÑARAL ALTO</t>
  </si>
  <si>
    <t>105318-CES. RURAL EL PALQUI</t>
  </si>
  <si>
    <t>04304-PUNITAQUI</t>
  </si>
  <si>
    <t>105308-CES. RURAL PUNITAQUI</t>
  </si>
  <si>
    <t>04305-RIO HURTADO</t>
  </si>
  <si>
    <t>105413-P.S.R. SAMO ALTO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</si>
  <si>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</si>
  <si>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</si>
  <si>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</si>
  <si>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</si>
  <si>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</si>
  <si>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</si>
  <si>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</si>
  <si>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</si>
  <si>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SEPBRE</t>
  </si>
  <si>
    <t>OCTUBRE</t>
  </si>
  <si>
    <t>NOVBRE</t>
  </si>
  <si>
    <t>DICBRE</t>
  </si>
  <si>
    <t>N° de personas que logran participación en comunidad</t>
  </si>
  <si>
    <t>10% de las PcD atendidas en el centro logran la participación en comunidad</t>
  </si>
  <si>
    <t>200366-CESFAM URBANO II</t>
  </si>
  <si>
    <t>CORTE</t>
  </si>
  <si>
    <t>Indicador 01</t>
  </si>
  <si>
    <t>Indicador 02</t>
  </si>
  <si>
    <t>Indicador 03</t>
  </si>
  <si>
    <t>MINISTERIO DE SALUD</t>
  </si>
  <si>
    <t>SERVICIO DE SALUD COQUIMBO</t>
  </si>
  <si>
    <t>SUBDIRECCIÓN DE GESTIÓN ASISTENCIAL</t>
  </si>
  <si>
    <t xml:space="preserve">SUBDEPTO. DE ESTADÍSTICAS Y GESTIÓN DE LA INFORMACIÓN </t>
  </si>
  <si>
    <t>AÑO 2018</t>
  </si>
  <si>
    <t>N°</t>
  </si>
  <si>
    <t>Metas</t>
  </si>
  <si>
    <t>10% de las PcD atendidas en el centro logran la participación en comunidad (trabajo, escuela, grupos sociales, organizaciones)</t>
  </si>
  <si>
    <t>Mantener al menos un 20% (RBC) y 10% (RR) de PcD con Parkinson, secuela de AVE, otros déficit secundarios a compromiso neuromuscular</t>
  </si>
  <si>
    <t>60% (RBC) y 30% (RR) de PcD reciben el alta posterior al cumplimiento del plan de tratamiento</t>
  </si>
  <si>
    <t>04203-LOS VILOS</t>
  </si>
  <si>
    <t>04204-SALAMANCA</t>
  </si>
  <si>
    <t>105479-P.S.R. GUANGUALI</t>
  </si>
  <si>
    <t>105511-P.S.R. LOS CONDORES</t>
  </si>
  <si>
    <t>105481-P.S.R. TILAMA</t>
  </si>
  <si>
    <t>105478-P.S.R. CAIMANES</t>
  </si>
  <si>
    <t xml:space="preserve">105501-P.S.R. ARBOLEDA GRANDE </t>
  </si>
  <si>
    <t>105453-P.S.R. TRANQUILLA</t>
  </si>
  <si>
    <t>105492-P.S.R. CAMISA</t>
  </si>
  <si>
    <t>20% (RBC), 10% (RR) de PcD con Parkinson, secuela de AVE, otros déficit secundariosa compromiso neuromuscular</t>
  </si>
  <si>
    <t>DISEÑO DE EVALUACIÓN REHABILITACIÓN INTEGRAL CON BASE COMUNITARIA (RBC - RR) 2018</t>
  </si>
  <si>
    <t>*Fuente: REM 2018</t>
  </si>
  <si>
    <t>60% (RBC), 30% (RR) de PcD reciben el alta posterior al cumplimiento del Plan de Tratamiento</t>
  </si>
  <si>
    <t>105309-CES. RURAL CANELA</t>
  </si>
  <si>
    <t>Indicador 04</t>
  </si>
  <si>
    <t>60% de la cobertura según meta anual</t>
  </si>
  <si>
    <t>ESTRATEGIA</t>
  </si>
  <si>
    <t>RBC</t>
  </si>
  <si>
    <t>RR</t>
  </si>
  <si>
    <t>N° de personas ingresadas</t>
  </si>
  <si>
    <t>N° de personas egresadas</t>
  </si>
  <si>
    <t>N° total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</si>
</sst>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Verdana"/>
      <family val="2"/>
    </font>
    <font>
      <b/>
      <sz val="8"/>
      <color indexed="9"/>
      <name val="Calibri"/>
      <family val="2"/>
    </font>
    <font>
      <b/>
      <sz val="10"/>
      <color indexed="9"/>
      <name val="Tahoma"/>
      <family val="2"/>
    </font>
    <font>
      <b/>
      <sz val="12"/>
      <color indexed="9"/>
      <name val="Tahoma"/>
      <family val="2"/>
    </font>
    <font>
      <b/>
      <sz val="14"/>
      <color indexed="9"/>
      <name val="Tahom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b/>
      <u val="double"/>
      <sz val="16"/>
      <color theme="1"/>
      <name val="Calibri"/>
      <family val="2"/>
      <scheme val="minor"/>
    </font>
    <font>
      <sz val="11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0EADC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 style="medium">
        <color indexed="9"/>
      </left>
      <right/>
      <top style="medium">
        <color indexed="9"/>
      </top>
      <bottom/>
      <diagonal/>
    </border>
    <border>
      <left style="medium">
        <color indexed="9"/>
      </left>
      <right/>
      <top/>
      <bottom style="medium">
        <color indexed="9"/>
      </bottom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indexed="9"/>
      </right>
      <top/>
      <bottom style="medium">
        <color theme="0" tint="-4.9989318521683403E-2"/>
      </bottom>
      <diagonal/>
    </border>
    <border>
      <left style="medium">
        <color indexed="9"/>
      </left>
      <right style="medium">
        <color indexed="9"/>
      </right>
      <top/>
      <bottom style="medium">
        <color theme="0" tint="-4.9989318521683403E-2"/>
      </bottom>
      <diagonal/>
    </border>
    <border>
      <left style="medium">
        <color indexed="9"/>
      </left>
      <right/>
      <top/>
      <bottom style="medium">
        <color theme="0" tint="-4.9989318521683403E-2"/>
      </bottom>
      <diagonal/>
    </border>
    <border>
      <left style="medium">
        <color theme="0"/>
      </left>
      <right style="medium">
        <color indexed="9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indexed="9"/>
      </right>
      <top style="medium">
        <color theme="0"/>
      </top>
      <bottom/>
      <diagonal/>
    </border>
    <border>
      <left/>
      <right/>
      <top/>
      <bottom style="medium">
        <color indexed="9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 tint="-4.9989318521683403E-2"/>
      </bottom>
      <diagonal/>
    </border>
    <border>
      <left/>
      <right/>
      <top style="medium">
        <color theme="0"/>
      </top>
      <bottom style="medium">
        <color theme="0" tint="-4.9989318521683403E-2"/>
      </bottom>
      <diagonal/>
    </border>
    <border>
      <left/>
      <right style="medium">
        <color theme="0"/>
      </right>
      <top style="medium">
        <color theme="0"/>
      </top>
      <bottom style="medium">
        <color theme="0" tint="-4.9989318521683403E-2"/>
      </bottom>
      <diagonal/>
    </border>
    <border>
      <left style="medium">
        <color theme="0"/>
      </left>
      <right/>
      <top/>
      <bottom/>
      <diagonal/>
    </border>
    <border>
      <left style="medium">
        <color theme="0" tint="-4.9989318521683403E-2"/>
      </left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 style="medium">
        <color indexed="9"/>
      </right>
      <top/>
      <bottom style="medium">
        <color theme="0"/>
      </bottom>
      <diagonal/>
    </border>
    <border>
      <left style="medium">
        <color indexed="9"/>
      </left>
      <right style="medium">
        <color indexed="9"/>
      </right>
      <top/>
      <bottom style="medium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69">
    <xf numFmtId="0" fontId="0" fillId="0" borderId="0" xfId="0"/>
    <xf numFmtId="0" fontId="6" fillId="2" borderId="0" xfId="0" applyFont="1" applyFill="1" applyBorder="1" applyAlignment="1">
      <alignment horizontal="center" vertical="center" wrapText="1"/>
    </xf>
    <xf numFmtId="164" fontId="3" fillId="2" borderId="7" xfId="1" applyNumberFormat="1" applyFont="1" applyFill="1" applyBorder="1" applyAlignment="1">
      <alignment horizontal="center" wrapText="1"/>
    </xf>
    <xf numFmtId="164" fontId="3" fillId="2" borderId="8" xfId="1" applyNumberFormat="1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2" fillId="0" borderId="0" xfId="0" applyNumberFormat="1" applyFont="1" applyAlignment="1"/>
    <xf numFmtId="0" fontId="2" fillId="0" borderId="0" xfId="0" applyFont="1" applyAlignment="1"/>
    <xf numFmtId="0" fontId="2" fillId="0" borderId="0" xfId="0" applyNumberFormat="1" applyFont="1" applyFill="1" applyBorder="1" applyAlignment="1"/>
    <xf numFmtId="0" fontId="0" fillId="0" borderId="0" xfId="0" applyFill="1" applyBorder="1"/>
    <xf numFmtId="164" fontId="1" fillId="0" borderId="0" xfId="1" applyNumberFormat="1" applyFont="1" applyFill="1" applyBorder="1"/>
    <xf numFmtId="164" fontId="3" fillId="2" borderId="10" xfId="1" applyNumberFormat="1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1" fillId="0" borderId="0" xfId="1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0" fontId="2" fillId="0" borderId="0" xfId="0" applyNumberFormat="1" applyFont="1" applyFill="1" applyAlignment="1"/>
    <xf numFmtId="0" fontId="0" fillId="0" borderId="0" xfId="0"/>
    <xf numFmtId="0" fontId="9" fillId="0" borderId="0" xfId="0" applyFont="1"/>
    <xf numFmtId="0" fontId="7" fillId="4" borderId="17" xfId="0" applyFont="1" applyFill="1" applyBorder="1" applyAlignment="1">
      <alignment horizontal="center"/>
    </xf>
    <xf numFmtId="0" fontId="7" fillId="4" borderId="18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2" fillId="0" borderId="0" xfId="1" applyNumberFormat="1" applyFont="1" applyFill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2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/>
    </xf>
    <xf numFmtId="0" fontId="7" fillId="4" borderId="21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horizontal="center" wrapText="1"/>
    </xf>
    <xf numFmtId="0" fontId="11" fillId="0" borderId="0" xfId="0" applyFont="1"/>
    <xf numFmtId="164" fontId="2" fillId="0" borderId="28" xfId="1" applyNumberFormat="1" applyFont="1" applyFill="1" applyBorder="1" applyAlignment="1">
      <alignment horizontal="center"/>
    </xf>
    <xf numFmtId="164" fontId="3" fillId="2" borderId="35" xfId="1" applyNumberFormat="1" applyFont="1" applyFill="1" applyBorder="1" applyAlignment="1">
      <alignment horizontal="center" wrapText="1"/>
    </xf>
    <xf numFmtId="164" fontId="3" fillId="2" borderId="36" xfId="1" applyNumberFormat="1" applyFont="1" applyFill="1" applyBorder="1" applyAlignment="1">
      <alignment horizontal="center" wrapText="1"/>
    </xf>
    <xf numFmtId="0" fontId="3" fillId="2" borderId="36" xfId="0" applyFont="1" applyFill="1" applyBorder="1" applyAlignment="1">
      <alignment horizontal="center" wrapText="1"/>
    </xf>
    <xf numFmtId="164" fontId="3" fillId="2" borderId="24" xfId="1" applyNumberFormat="1" applyFont="1" applyFill="1" applyBorder="1" applyAlignment="1">
      <alignment horizontal="center" wrapText="1"/>
    </xf>
    <xf numFmtId="10" fontId="0" fillId="0" borderId="0" xfId="2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10" fontId="0" fillId="0" borderId="0" xfId="2" applyNumberFormat="1" applyFont="1" applyFill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NumberFormat="1" applyFont="1" applyFill="1" applyBorder="1" applyAlignment="1"/>
    <xf numFmtId="0" fontId="4" fillId="2" borderId="25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</cellXfs>
  <cellStyles count="3">
    <cellStyle name="Millares 3" xfId="1"/>
    <cellStyle name="Normal" xfId="0" builtinId="0"/>
    <cellStyle name="Porcentaje" xfId="2" builtinId="5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94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tos%20Rehabilitaci&#243;n%20-%20Abril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 01"/>
      <sheetName val="Indicador 02"/>
      <sheetName val="Indicador 03"/>
      <sheetName val="Total de Ingresos"/>
    </sheetNames>
    <sheetDataSet>
      <sheetData sheetId="0">
        <row r="3">
          <cell r="G3" t="str">
            <v>Suma de Total</v>
          </cell>
          <cell r="H3" t="str">
            <v>Etiquetas de columna</v>
          </cell>
          <cell r="T3" t="str">
            <v>Suma de Total</v>
          </cell>
          <cell r="U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 t="str">
            <v>Total general</v>
          </cell>
          <cell r="T4" t="str">
            <v>Etiquetas de fila</v>
          </cell>
          <cell r="U4">
            <v>1</v>
          </cell>
          <cell r="V4">
            <v>2</v>
          </cell>
          <cell r="W4">
            <v>3</v>
          </cell>
          <cell r="X4">
            <v>4</v>
          </cell>
          <cell r="Y4" t="str">
            <v>Total general</v>
          </cell>
        </row>
        <row r="5">
          <cell r="G5" t="str">
            <v>04101-LA SERENA</v>
          </cell>
          <cell r="H5">
            <v>50</v>
          </cell>
          <cell r="I5">
            <v>39</v>
          </cell>
          <cell r="J5">
            <v>172</v>
          </cell>
          <cell r="K5">
            <v>66</v>
          </cell>
          <cell r="L5">
            <v>327</v>
          </cell>
          <cell r="T5" t="str">
            <v>04101-LA SERENA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</row>
        <row r="6">
          <cell r="G6" t="str">
            <v>105302-CES. PEDRO AGUIRRE C.</v>
          </cell>
          <cell r="H6">
            <v>29</v>
          </cell>
          <cell r="I6">
            <v>22</v>
          </cell>
          <cell r="J6">
            <v>29</v>
          </cell>
          <cell r="K6">
            <v>27</v>
          </cell>
          <cell r="L6">
            <v>107</v>
          </cell>
          <cell r="T6" t="str">
            <v>105302-CES. PEDRO AGUIRRE C.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</row>
        <row r="7">
          <cell r="G7" t="str">
            <v>105313-CES. SCHAFFHAUSER</v>
          </cell>
          <cell r="H7">
            <v>6</v>
          </cell>
          <cell r="I7">
            <v>3</v>
          </cell>
          <cell r="J7">
            <v>9</v>
          </cell>
          <cell r="K7">
            <v>17</v>
          </cell>
          <cell r="L7">
            <v>35</v>
          </cell>
          <cell r="T7" t="str">
            <v>105313-CES. SCHAFFHAUSER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</row>
        <row r="8">
          <cell r="G8" t="str">
            <v>105319-CES. CARDENAL R.S.H.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T8" t="str">
            <v>105319-CES. CARDENAL R.S.H.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</row>
        <row r="9">
          <cell r="G9" t="str">
            <v>105325-CESFAM JUAN PABLO II</v>
          </cell>
          <cell r="H9">
            <v>15</v>
          </cell>
          <cell r="I9">
            <v>14</v>
          </cell>
          <cell r="J9">
            <v>20</v>
          </cell>
          <cell r="K9">
            <v>22</v>
          </cell>
          <cell r="L9">
            <v>71</v>
          </cell>
          <cell r="T9" t="str">
            <v>105325-CESFAM JUAN PABLO II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</row>
        <row r="10">
          <cell r="G10" t="str">
            <v>105700-CECOF VILLA EL INDIO</v>
          </cell>
          <cell r="I10">
            <v>0</v>
          </cell>
          <cell r="J10">
            <v>114</v>
          </cell>
          <cell r="K10">
            <v>0</v>
          </cell>
          <cell r="L10">
            <v>114</v>
          </cell>
          <cell r="T10" t="str">
            <v>105700-CECOF VILLA EL INDIO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</row>
        <row r="11">
          <cell r="G11" t="str">
            <v>04102-COQUIMBO</v>
          </cell>
          <cell r="H11">
            <v>25</v>
          </cell>
          <cell r="I11">
            <v>21</v>
          </cell>
          <cell r="J11">
            <v>85</v>
          </cell>
          <cell r="K11">
            <v>19</v>
          </cell>
          <cell r="L11">
            <v>150</v>
          </cell>
          <cell r="T11" t="str">
            <v>04102-COQUIMBO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</row>
        <row r="12">
          <cell r="G12" t="str">
            <v>105304-CES. SANTA CECILIA</v>
          </cell>
          <cell r="H12">
            <v>7</v>
          </cell>
          <cell r="I12">
            <v>8</v>
          </cell>
          <cell r="J12">
            <v>10</v>
          </cell>
          <cell r="L12">
            <v>25</v>
          </cell>
          <cell r="T12" t="str">
            <v>105304-CES. SANTA CECILIA</v>
          </cell>
          <cell r="U12">
            <v>0</v>
          </cell>
          <cell r="V12">
            <v>0</v>
          </cell>
          <cell r="W12">
            <v>0</v>
          </cell>
          <cell r="Y12">
            <v>0</v>
          </cell>
        </row>
        <row r="13">
          <cell r="G13" t="str">
            <v>105323-CES. DR. SERGIO AGUILAR</v>
          </cell>
          <cell r="H13">
            <v>4</v>
          </cell>
          <cell r="I13">
            <v>13</v>
          </cell>
          <cell r="J13">
            <v>16</v>
          </cell>
          <cell r="K13">
            <v>8</v>
          </cell>
          <cell r="L13">
            <v>41</v>
          </cell>
          <cell r="T13" t="str">
            <v>105323-CES. DR. SERGIO AGUILAR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</row>
        <row r="14">
          <cell r="G14" t="str">
            <v>200273-CECOF PUNTA MIRA</v>
          </cell>
          <cell r="H14">
            <v>14</v>
          </cell>
          <cell r="I14">
            <v>0</v>
          </cell>
          <cell r="J14">
            <v>59</v>
          </cell>
          <cell r="K14">
            <v>11</v>
          </cell>
          <cell r="L14">
            <v>84</v>
          </cell>
          <cell r="T14" t="str">
            <v>200273-CECOF PUNTA MIRA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</row>
        <row r="15">
          <cell r="G15" t="str">
            <v>04106-VICUÑA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T15" t="str">
            <v>04106-VICUÑA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</row>
        <row r="16">
          <cell r="G16" t="str">
            <v>105467-P.S.R. DIAGUITAS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T16" t="str">
            <v>105467-P.S.R. DIAGUITAS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</row>
        <row r="17">
          <cell r="G17" t="str">
            <v>105472-P.S.R. RIVADAVIA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T17" t="str">
            <v>105472-P.S.R. RIVADAVIA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</row>
        <row r="18">
          <cell r="G18" t="str">
            <v>105474-P.S.R. CHAPILCA</v>
          </cell>
          <cell r="K18">
            <v>0</v>
          </cell>
          <cell r="L18">
            <v>0</v>
          </cell>
          <cell r="T18" t="str">
            <v>105474-P.S.R. CHAPILCA</v>
          </cell>
          <cell r="X18">
            <v>0</v>
          </cell>
          <cell r="Y18">
            <v>0</v>
          </cell>
        </row>
        <row r="19">
          <cell r="G19" t="str">
            <v>04201-ILLAPEL</v>
          </cell>
          <cell r="K19">
            <v>6</v>
          </cell>
          <cell r="L19">
            <v>6</v>
          </cell>
          <cell r="T19" t="str">
            <v>04201-ILLAPEL</v>
          </cell>
          <cell r="X19">
            <v>0</v>
          </cell>
          <cell r="Y19">
            <v>0</v>
          </cell>
        </row>
        <row r="20">
          <cell r="G20" t="str">
            <v>200366-CESFAM URBANO II</v>
          </cell>
          <cell r="K20">
            <v>6</v>
          </cell>
          <cell r="L20">
            <v>6</v>
          </cell>
          <cell r="T20" t="str">
            <v>200366-CESFAM URBANO II</v>
          </cell>
          <cell r="X20">
            <v>0</v>
          </cell>
          <cell r="Y20">
            <v>0</v>
          </cell>
        </row>
        <row r="21">
          <cell r="G21" t="str">
            <v>04202-CANELA</v>
          </cell>
          <cell r="I21">
            <v>2</v>
          </cell>
          <cell r="L21">
            <v>2</v>
          </cell>
          <cell r="T21" t="str">
            <v>04202-CANELA</v>
          </cell>
          <cell r="V21">
            <v>2</v>
          </cell>
          <cell r="Y21">
            <v>2</v>
          </cell>
        </row>
        <row r="22">
          <cell r="G22" t="str">
            <v>105309-CES. RURAL CANELA</v>
          </cell>
          <cell r="I22">
            <v>2</v>
          </cell>
          <cell r="L22">
            <v>2</v>
          </cell>
          <cell r="T22" t="str">
            <v>105309-CES. RURAL CANELA</v>
          </cell>
          <cell r="V22">
            <v>2</v>
          </cell>
          <cell r="Y22">
            <v>2</v>
          </cell>
        </row>
        <row r="23">
          <cell r="G23" t="str">
            <v>04301-OVALLE</v>
          </cell>
          <cell r="H23">
            <v>120</v>
          </cell>
          <cell r="I23">
            <v>94</v>
          </cell>
          <cell r="J23">
            <v>98</v>
          </cell>
          <cell r="K23">
            <v>108</v>
          </cell>
          <cell r="L23">
            <v>420</v>
          </cell>
          <cell r="T23" t="str">
            <v>04301-OVALLE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G24" t="str">
            <v>105317-CES. JORGE JORDAN D.</v>
          </cell>
          <cell r="H24">
            <v>120</v>
          </cell>
          <cell r="I24">
            <v>94</v>
          </cell>
          <cell r="J24">
            <v>98</v>
          </cell>
          <cell r="K24">
            <v>108</v>
          </cell>
          <cell r="L24">
            <v>420</v>
          </cell>
          <cell r="T24" t="str">
            <v>105317-CES. JORGE JORDAN D.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G25" t="str">
            <v>04303-MONTE PATRIA</v>
          </cell>
          <cell r="H25">
            <v>57</v>
          </cell>
          <cell r="I25">
            <v>25</v>
          </cell>
          <cell r="J25">
            <v>40</v>
          </cell>
          <cell r="K25">
            <v>49</v>
          </cell>
          <cell r="L25">
            <v>171</v>
          </cell>
          <cell r="T25" t="str">
            <v>04303-MONTE PATRIA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G26" t="str">
            <v>105311-CES. RURAL CHAÑARAL ALTO</v>
          </cell>
          <cell r="H26">
            <v>4</v>
          </cell>
          <cell r="I26">
            <v>6</v>
          </cell>
          <cell r="J26">
            <v>9</v>
          </cell>
          <cell r="K26">
            <v>24</v>
          </cell>
          <cell r="L26">
            <v>43</v>
          </cell>
          <cell r="T26" t="str">
            <v>105311-CES. RURAL CHAÑARAL ALTO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G27" t="str">
            <v>105318-CES. RURAL EL PALQUI</v>
          </cell>
          <cell r="H27">
            <v>53</v>
          </cell>
          <cell r="I27">
            <v>19</v>
          </cell>
          <cell r="J27">
            <v>31</v>
          </cell>
          <cell r="K27">
            <v>25</v>
          </cell>
          <cell r="L27">
            <v>128</v>
          </cell>
          <cell r="T27" t="str">
            <v>105318-CES. RURAL EL PALQUI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G28" t="str">
            <v>04304-PUNITAQUI</v>
          </cell>
          <cell r="H28">
            <v>34</v>
          </cell>
          <cell r="I28">
            <v>39</v>
          </cell>
          <cell r="J28">
            <v>16</v>
          </cell>
          <cell r="K28">
            <v>19</v>
          </cell>
          <cell r="L28">
            <v>108</v>
          </cell>
          <cell r="T28" t="str">
            <v>04304-PUNITAQUI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G29" t="str">
            <v>105308-CES. RURAL PUNITAQUI</v>
          </cell>
          <cell r="H29">
            <v>34</v>
          </cell>
          <cell r="I29">
            <v>39</v>
          </cell>
          <cell r="J29">
            <v>16</v>
          </cell>
          <cell r="K29">
            <v>19</v>
          </cell>
          <cell r="L29">
            <v>108</v>
          </cell>
          <cell r="T29" t="str">
            <v>105308-CES. RURAL PUNITAQUI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</row>
        <row r="30">
          <cell r="G30" t="str">
            <v>04305-RIO HURTADO</v>
          </cell>
          <cell r="J30">
            <v>0</v>
          </cell>
          <cell r="L30">
            <v>0</v>
          </cell>
          <cell r="T30" t="str">
            <v>04305-RIO HURTADO</v>
          </cell>
          <cell r="W30">
            <v>2</v>
          </cell>
          <cell r="Y30">
            <v>2</v>
          </cell>
        </row>
        <row r="31">
          <cell r="G31" t="str">
            <v>105413-P.S.R. SAMO ALTO</v>
          </cell>
          <cell r="J31">
            <v>0</v>
          </cell>
          <cell r="L31">
            <v>0</v>
          </cell>
          <cell r="T31" t="str">
            <v>105413-P.S.R. SAMO ALTO</v>
          </cell>
          <cell r="W31">
            <v>2</v>
          </cell>
          <cell r="Y31">
            <v>2</v>
          </cell>
        </row>
        <row r="32">
          <cell r="G32" t="str">
            <v>Total general</v>
          </cell>
          <cell r="H32">
            <v>286</v>
          </cell>
          <cell r="I32">
            <v>220</v>
          </cell>
          <cell r="J32">
            <v>411</v>
          </cell>
          <cell r="K32">
            <v>267</v>
          </cell>
          <cell r="L32">
            <v>1184</v>
          </cell>
          <cell r="T32" t="str">
            <v>Total general</v>
          </cell>
          <cell r="U32">
            <v>0</v>
          </cell>
          <cell r="V32">
            <v>2</v>
          </cell>
          <cell r="W32">
            <v>2</v>
          </cell>
          <cell r="X32">
            <v>0</v>
          </cell>
          <cell r="Y32">
            <v>4</v>
          </cell>
        </row>
      </sheetData>
      <sheetData sheetId="1">
        <row r="2">
          <cell r="G2" t="str">
            <v>Suma de Total</v>
          </cell>
          <cell r="H2" t="str">
            <v>Etiquetas de columna</v>
          </cell>
        </row>
        <row r="3">
          <cell r="G3" t="str">
            <v>Etiquetas de fila</v>
          </cell>
          <cell r="H3">
            <v>1</v>
          </cell>
          <cell r="I3">
            <v>2</v>
          </cell>
          <cell r="J3">
            <v>3</v>
          </cell>
          <cell r="K3">
            <v>4</v>
          </cell>
          <cell r="L3" t="str">
            <v>Total general</v>
          </cell>
          <cell r="T3" t="str">
            <v>Suma de Total</v>
          </cell>
          <cell r="U3" t="str">
            <v>Etiquetas de columna</v>
          </cell>
        </row>
        <row r="4">
          <cell r="G4" t="str">
            <v>04101-LA SERENA</v>
          </cell>
          <cell r="H4">
            <v>18</v>
          </cell>
          <cell r="I4">
            <v>25</v>
          </cell>
          <cell r="J4">
            <v>10</v>
          </cell>
          <cell r="K4">
            <v>19</v>
          </cell>
          <cell r="L4">
            <v>72</v>
          </cell>
          <cell r="T4" t="str">
            <v>Etiquetas de fila</v>
          </cell>
          <cell r="U4">
            <v>1</v>
          </cell>
          <cell r="V4">
            <v>2</v>
          </cell>
          <cell r="W4">
            <v>3</v>
          </cell>
          <cell r="X4">
            <v>4</v>
          </cell>
          <cell r="Y4" t="str">
            <v>Total general</v>
          </cell>
        </row>
        <row r="5">
          <cell r="G5" t="str">
            <v>105302-CES. PEDRO AGUIRRE C.</v>
          </cell>
          <cell r="H5">
            <v>4</v>
          </cell>
          <cell r="I5">
            <v>7</v>
          </cell>
          <cell r="J5">
            <v>6</v>
          </cell>
          <cell r="K5">
            <v>4</v>
          </cell>
          <cell r="L5">
            <v>21</v>
          </cell>
          <cell r="T5" t="str">
            <v>04101-LA SERENA</v>
          </cell>
          <cell r="U5">
            <v>0</v>
          </cell>
          <cell r="V5">
            <v>0</v>
          </cell>
          <cell r="W5">
            <v>0</v>
          </cell>
          <cell r="X5">
            <v>5</v>
          </cell>
          <cell r="Y5">
            <v>5</v>
          </cell>
        </row>
        <row r="6">
          <cell r="G6" t="str">
            <v>105313-CES. SCHAFFHAUSER</v>
          </cell>
          <cell r="H6">
            <v>7</v>
          </cell>
          <cell r="I6">
            <v>7</v>
          </cell>
          <cell r="K6">
            <v>8</v>
          </cell>
          <cell r="L6">
            <v>22</v>
          </cell>
          <cell r="T6" t="str">
            <v>105302-CES. PEDRO AGUIRRE C.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</row>
        <row r="7">
          <cell r="G7" t="str">
            <v>105319-CES. CARDENAL R.S.H.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T7" t="str">
            <v>105313-CES. SCHAFFHAUSER</v>
          </cell>
          <cell r="U7">
            <v>0</v>
          </cell>
          <cell r="V7">
            <v>0</v>
          </cell>
          <cell r="X7">
            <v>0</v>
          </cell>
          <cell r="Y7">
            <v>0</v>
          </cell>
        </row>
        <row r="8">
          <cell r="G8" t="str">
            <v>105325-CESFAM JUAN PABLO II</v>
          </cell>
          <cell r="H8">
            <v>7</v>
          </cell>
          <cell r="I8">
            <v>11</v>
          </cell>
          <cell r="J8">
            <v>4</v>
          </cell>
          <cell r="K8">
            <v>7</v>
          </cell>
          <cell r="L8">
            <v>29</v>
          </cell>
          <cell r="T8" t="str">
            <v>105319-CES. CARDENAL R.S.H.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</row>
        <row r="9">
          <cell r="G9" t="str">
            <v xml:space="preserve">105400-P.S.R. ALGARROBITO            </v>
          </cell>
          <cell r="K9">
            <v>0</v>
          </cell>
          <cell r="L9">
            <v>0</v>
          </cell>
          <cell r="T9" t="str">
            <v>105325-CESFAM JUAN PABLO II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</row>
        <row r="10">
          <cell r="G10" t="str">
            <v>105402-P.S.R. EL ROMERO</v>
          </cell>
          <cell r="K10">
            <v>0</v>
          </cell>
          <cell r="L10">
            <v>0</v>
          </cell>
          <cell r="T10" t="str">
            <v xml:space="preserve">105400-P.S.R. ALGARROBITO            </v>
          </cell>
          <cell r="X10">
            <v>3</v>
          </cell>
          <cell r="Y10">
            <v>3</v>
          </cell>
        </row>
        <row r="11">
          <cell r="G11" t="str">
            <v>105499-P.S.R. LAMBERT</v>
          </cell>
          <cell r="K11">
            <v>0</v>
          </cell>
          <cell r="L11">
            <v>0</v>
          </cell>
          <cell r="T11" t="str">
            <v>105402-P.S.R. EL ROMERO</v>
          </cell>
          <cell r="X11">
            <v>1</v>
          </cell>
          <cell r="Y11">
            <v>1</v>
          </cell>
        </row>
        <row r="12">
          <cell r="G12" t="str">
            <v>105700-CECOF VILLA EL INDIO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T12" t="str">
            <v>105499-P.S.R. LAMBERT</v>
          </cell>
          <cell r="X12">
            <v>1</v>
          </cell>
          <cell r="Y12">
            <v>1</v>
          </cell>
        </row>
        <row r="13">
          <cell r="G13" t="str">
            <v>04102-COQUIMBO</v>
          </cell>
          <cell r="H13">
            <v>41</v>
          </cell>
          <cell r="I13">
            <v>23</v>
          </cell>
          <cell r="J13">
            <v>43</v>
          </cell>
          <cell r="K13">
            <v>31</v>
          </cell>
          <cell r="L13">
            <v>138</v>
          </cell>
          <cell r="T13" t="str">
            <v>105700-CECOF VILLA EL INDIO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</row>
        <row r="14">
          <cell r="G14" t="str">
            <v>105303-CES. SAN JUAN</v>
          </cell>
          <cell r="H14">
            <v>1</v>
          </cell>
          <cell r="I14">
            <v>0</v>
          </cell>
          <cell r="J14">
            <v>2</v>
          </cell>
          <cell r="K14">
            <v>4</v>
          </cell>
          <cell r="L14">
            <v>7</v>
          </cell>
          <cell r="T14" t="str">
            <v>04102-COQUIMBO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</row>
        <row r="15">
          <cell r="G15" t="str">
            <v>105304-CES. SANTA CECILIA</v>
          </cell>
          <cell r="H15">
            <v>3</v>
          </cell>
          <cell r="I15">
            <v>17</v>
          </cell>
          <cell r="J15">
            <v>31</v>
          </cell>
          <cell r="K15">
            <v>10</v>
          </cell>
          <cell r="L15">
            <v>61</v>
          </cell>
          <cell r="T15" t="str">
            <v>105303-CES. SAN JUAN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</row>
        <row r="16">
          <cell r="G16" t="str">
            <v>105305-CES. TIERRAS BLANCAS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T16" t="str">
            <v>105304-CES. SANTA CECILIA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</row>
        <row r="17">
          <cell r="G17" t="str">
            <v>105323-CES. DR. SERGIO AGUILAR</v>
          </cell>
          <cell r="H17">
            <v>29</v>
          </cell>
          <cell r="I17">
            <v>5</v>
          </cell>
          <cell r="J17">
            <v>4</v>
          </cell>
          <cell r="K17">
            <v>8</v>
          </cell>
          <cell r="L17">
            <v>46</v>
          </cell>
          <cell r="T17" t="str">
            <v>105305-CES. TIERRAS BLANCAS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</row>
        <row r="18">
          <cell r="G18" t="str">
            <v>105705-CECOF EL ALBA</v>
          </cell>
          <cell r="J18">
            <v>0</v>
          </cell>
          <cell r="L18">
            <v>0</v>
          </cell>
          <cell r="T18" t="str">
            <v>105323-CES. DR. SERGIO AGUILAR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</row>
        <row r="19">
          <cell r="G19" t="str">
            <v>200273-CECOF PUNTA MIRA</v>
          </cell>
          <cell r="H19">
            <v>8</v>
          </cell>
          <cell r="I19">
            <v>1</v>
          </cell>
          <cell r="J19">
            <v>6</v>
          </cell>
          <cell r="K19">
            <v>9</v>
          </cell>
          <cell r="L19">
            <v>24</v>
          </cell>
          <cell r="T19" t="str">
            <v>105705-CECOF EL ALBA</v>
          </cell>
          <cell r="W19">
            <v>0</v>
          </cell>
          <cell r="Y19">
            <v>0</v>
          </cell>
        </row>
        <row r="20">
          <cell r="G20" t="str">
            <v>04103-ANDACOLLO</v>
          </cell>
          <cell r="J20">
            <v>0</v>
          </cell>
          <cell r="L20">
            <v>0</v>
          </cell>
          <cell r="T20" t="str">
            <v>200273-CECOF PUNTA MIRA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G21" t="str">
            <v>105106-HOSPITAL ANDACOLLO</v>
          </cell>
          <cell r="J21">
            <v>0</v>
          </cell>
          <cell r="L21">
            <v>0</v>
          </cell>
          <cell r="T21" t="str">
            <v>04103-ANDACOLLO</v>
          </cell>
          <cell r="W21">
            <v>0</v>
          </cell>
          <cell r="Y21">
            <v>0</v>
          </cell>
        </row>
        <row r="22">
          <cell r="G22" t="str">
            <v>04104-LA HIGUERA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T22" t="str">
            <v>105106-HOSPITAL ANDACOLLO</v>
          </cell>
          <cell r="W22">
            <v>0</v>
          </cell>
          <cell r="Y22">
            <v>0</v>
          </cell>
        </row>
        <row r="23">
          <cell r="G23" t="str">
            <v>105314-CES. LA HIGUERA</v>
          </cell>
          <cell r="H23">
            <v>0</v>
          </cell>
          <cell r="J23">
            <v>0</v>
          </cell>
          <cell r="L23">
            <v>0</v>
          </cell>
          <cell r="T23" t="str">
            <v>04104-LA HIGUERA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G24" t="str">
            <v xml:space="preserve">105500-P.S.R. CALETA HORNOS        </v>
          </cell>
          <cell r="K24">
            <v>0</v>
          </cell>
          <cell r="L24">
            <v>0</v>
          </cell>
          <cell r="T24" t="str">
            <v>105314-CES. LA HIGUERA</v>
          </cell>
          <cell r="U24">
            <v>0</v>
          </cell>
          <cell r="W24">
            <v>0</v>
          </cell>
          <cell r="Y24">
            <v>0</v>
          </cell>
        </row>
        <row r="25">
          <cell r="G25" t="str">
            <v>105505-P.S.R. LOS CHOROS</v>
          </cell>
          <cell r="K25">
            <v>0</v>
          </cell>
          <cell r="L25">
            <v>0</v>
          </cell>
          <cell r="T25" t="str">
            <v xml:space="preserve">105500-P.S.R. CALETA HORNOS        </v>
          </cell>
          <cell r="X25">
            <v>0</v>
          </cell>
          <cell r="Y25">
            <v>0</v>
          </cell>
        </row>
        <row r="26">
          <cell r="G26" t="str">
            <v>105506-P.S.R. EL TRAPICHE</v>
          </cell>
          <cell r="I26">
            <v>0</v>
          </cell>
          <cell r="K26">
            <v>0</v>
          </cell>
          <cell r="L26">
            <v>0</v>
          </cell>
          <cell r="T26" t="str">
            <v>105505-P.S.R. LOS CHOROS</v>
          </cell>
          <cell r="X26">
            <v>0</v>
          </cell>
          <cell r="Y26">
            <v>0</v>
          </cell>
        </row>
        <row r="27">
          <cell r="G27" t="str">
            <v>04106-VICUÑA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T27" t="str">
            <v>105506-P.S.R. EL TRAPICHE</v>
          </cell>
          <cell r="V27">
            <v>0</v>
          </cell>
          <cell r="X27">
            <v>0</v>
          </cell>
          <cell r="Y27">
            <v>0</v>
          </cell>
        </row>
        <row r="28">
          <cell r="G28" t="str">
            <v>105107-HOSPITAL VICUÑA</v>
          </cell>
          <cell r="H28">
            <v>0</v>
          </cell>
          <cell r="J28">
            <v>0</v>
          </cell>
          <cell r="K28">
            <v>0</v>
          </cell>
          <cell r="L28">
            <v>0</v>
          </cell>
          <cell r="T28" t="str">
            <v>04106-VICUÑA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G29" t="str">
            <v>105468-P.S.R. EL MOLLE</v>
          </cell>
          <cell r="H29">
            <v>0</v>
          </cell>
          <cell r="L29">
            <v>0</v>
          </cell>
          <cell r="T29" t="str">
            <v>105107-HOSPITAL VICUÑA</v>
          </cell>
          <cell r="U29">
            <v>0</v>
          </cell>
          <cell r="W29">
            <v>0</v>
          </cell>
          <cell r="X29">
            <v>0</v>
          </cell>
          <cell r="Y29">
            <v>0</v>
          </cell>
        </row>
        <row r="30">
          <cell r="G30" t="str">
            <v>105471-P.S.R. PERALILLO</v>
          </cell>
          <cell r="I30">
            <v>0</v>
          </cell>
          <cell r="K30">
            <v>0</v>
          </cell>
          <cell r="L30">
            <v>0</v>
          </cell>
          <cell r="T30" t="str">
            <v>105468-P.S.R. EL MOLLE</v>
          </cell>
          <cell r="U30">
            <v>0</v>
          </cell>
          <cell r="Y30">
            <v>0</v>
          </cell>
        </row>
        <row r="31">
          <cell r="G31" t="str">
            <v>105472-P.S.R. RIVADAVIA</v>
          </cell>
          <cell r="H31">
            <v>0</v>
          </cell>
          <cell r="L31">
            <v>0</v>
          </cell>
          <cell r="T31" t="str">
            <v>105471-P.S.R. PERALILLO</v>
          </cell>
          <cell r="V31">
            <v>0</v>
          </cell>
          <cell r="X31">
            <v>0</v>
          </cell>
          <cell r="Y31">
            <v>0</v>
          </cell>
        </row>
        <row r="32">
          <cell r="G32" t="str">
            <v>105473-P.S.R. TALCUNA</v>
          </cell>
          <cell r="J32">
            <v>0</v>
          </cell>
          <cell r="L32">
            <v>0</v>
          </cell>
          <cell r="T32" t="str">
            <v>105472-P.S.R. RIVADAVIA</v>
          </cell>
          <cell r="U32">
            <v>0</v>
          </cell>
          <cell r="Y32">
            <v>0</v>
          </cell>
        </row>
        <row r="33">
          <cell r="G33" t="str">
            <v>105474-P.S.R. CHAPILCA</v>
          </cell>
          <cell r="H33">
            <v>0</v>
          </cell>
          <cell r="L33">
            <v>0</v>
          </cell>
          <cell r="T33" t="str">
            <v>105473-P.S.R. TALCUNA</v>
          </cell>
          <cell r="W33">
            <v>0</v>
          </cell>
          <cell r="Y33">
            <v>0</v>
          </cell>
        </row>
        <row r="34">
          <cell r="G34" t="str">
            <v>105502-P.S.R. CALINGASTA</v>
          </cell>
          <cell r="H34">
            <v>0</v>
          </cell>
          <cell r="L34">
            <v>0</v>
          </cell>
          <cell r="T34" t="str">
            <v>105474-P.S.R. CHAPILCA</v>
          </cell>
          <cell r="U34">
            <v>0</v>
          </cell>
          <cell r="Y34">
            <v>0</v>
          </cell>
        </row>
        <row r="35">
          <cell r="G35" t="str">
            <v>04201-ILLAPEL</v>
          </cell>
          <cell r="H35">
            <v>3</v>
          </cell>
          <cell r="I35">
            <v>5</v>
          </cell>
          <cell r="J35">
            <v>4</v>
          </cell>
          <cell r="K35">
            <v>7</v>
          </cell>
          <cell r="L35">
            <v>19</v>
          </cell>
          <cell r="T35" t="str">
            <v>105502-P.S.R. CALINGASTA</v>
          </cell>
          <cell r="U35">
            <v>0</v>
          </cell>
          <cell r="Y35">
            <v>0</v>
          </cell>
        </row>
        <row r="36">
          <cell r="G36" t="str">
            <v>105326-CESFAM SAN RAFAEL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T36" t="str">
            <v>04201-ILLAPEL</v>
          </cell>
          <cell r="U36">
            <v>1</v>
          </cell>
          <cell r="V36">
            <v>2</v>
          </cell>
          <cell r="W36">
            <v>2</v>
          </cell>
          <cell r="X36">
            <v>1</v>
          </cell>
          <cell r="Y36">
            <v>6</v>
          </cell>
        </row>
        <row r="37">
          <cell r="G37" t="str">
            <v>105485-P.S.R. PLAN DE HORNOS</v>
          </cell>
          <cell r="H37">
            <v>2</v>
          </cell>
          <cell r="I37">
            <v>1</v>
          </cell>
          <cell r="J37">
            <v>3</v>
          </cell>
          <cell r="L37">
            <v>6</v>
          </cell>
          <cell r="T37" t="str">
            <v>105326-CESFAM SAN RAFAEL</v>
          </cell>
          <cell r="V37">
            <v>1</v>
          </cell>
          <cell r="W37">
            <v>2</v>
          </cell>
          <cell r="X37">
            <v>1</v>
          </cell>
          <cell r="Y37">
            <v>4</v>
          </cell>
        </row>
        <row r="38">
          <cell r="G38" t="str">
            <v>105487-P.S.R. CAÑAS UNO</v>
          </cell>
          <cell r="H38">
            <v>0</v>
          </cell>
          <cell r="I38">
            <v>0</v>
          </cell>
          <cell r="L38">
            <v>0</v>
          </cell>
          <cell r="T38" t="str">
            <v>105485-P.S.R. PLAN DE HORNOS</v>
          </cell>
          <cell r="U38">
            <v>0</v>
          </cell>
          <cell r="V38">
            <v>0</v>
          </cell>
          <cell r="W38">
            <v>0</v>
          </cell>
          <cell r="Y38">
            <v>0</v>
          </cell>
        </row>
        <row r="39">
          <cell r="G39" t="str">
            <v>200366-CESFAM URBANO II</v>
          </cell>
          <cell r="H39">
            <v>1</v>
          </cell>
          <cell r="I39">
            <v>4</v>
          </cell>
          <cell r="J39">
            <v>1</v>
          </cell>
          <cell r="K39">
            <v>7</v>
          </cell>
          <cell r="L39">
            <v>13</v>
          </cell>
          <cell r="T39" t="str">
            <v>105487-P.S.R. CAÑAS UNO</v>
          </cell>
          <cell r="U39">
            <v>1</v>
          </cell>
          <cell r="V39">
            <v>1</v>
          </cell>
          <cell r="Y39">
            <v>2</v>
          </cell>
        </row>
        <row r="40">
          <cell r="G40" t="str">
            <v>04202-CANELA</v>
          </cell>
          <cell r="H40">
            <v>3</v>
          </cell>
          <cell r="I40">
            <v>4</v>
          </cell>
          <cell r="K40">
            <v>0</v>
          </cell>
          <cell r="L40">
            <v>7</v>
          </cell>
          <cell r="T40" t="str">
            <v>200366-CESFAM URBANO II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G41" t="str">
            <v>105309-CES. RURAL CANELA</v>
          </cell>
          <cell r="H41">
            <v>3</v>
          </cell>
          <cell r="I41">
            <v>4</v>
          </cell>
          <cell r="K41">
            <v>0</v>
          </cell>
          <cell r="L41">
            <v>7</v>
          </cell>
          <cell r="T41" t="str">
            <v>04202-CANELA</v>
          </cell>
          <cell r="U41">
            <v>0</v>
          </cell>
          <cell r="V41">
            <v>0</v>
          </cell>
          <cell r="X41">
            <v>0</v>
          </cell>
          <cell r="Y41">
            <v>0</v>
          </cell>
        </row>
        <row r="42">
          <cell r="G42" t="str">
            <v>04203-LOS VILOS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T42" t="str">
            <v>105309-CES. RURAL CANELA</v>
          </cell>
          <cell r="U42">
            <v>0</v>
          </cell>
          <cell r="V42">
            <v>0</v>
          </cell>
          <cell r="X42">
            <v>0</v>
          </cell>
          <cell r="Y42">
            <v>0</v>
          </cell>
        </row>
        <row r="43">
          <cell r="G43" t="str">
            <v>105108-HOSPITAL LOS VILOS</v>
          </cell>
          <cell r="H43">
            <v>0</v>
          </cell>
          <cell r="I43">
            <v>0</v>
          </cell>
          <cell r="J43">
            <v>0</v>
          </cell>
          <cell r="L43">
            <v>0</v>
          </cell>
          <cell r="T43" t="str">
            <v>04203-LOS VILOS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G44" t="str">
            <v>105479-P.S.R. GUANGUALI</v>
          </cell>
          <cell r="H44">
            <v>0</v>
          </cell>
          <cell r="K44">
            <v>0</v>
          </cell>
          <cell r="L44">
            <v>0</v>
          </cell>
          <cell r="T44" t="str">
            <v>105108-HOSPITAL LOS VILOS</v>
          </cell>
          <cell r="U44">
            <v>0</v>
          </cell>
          <cell r="V44">
            <v>0</v>
          </cell>
          <cell r="W44">
            <v>0</v>
          </cell>
          <cell r="Y44">
            <v>0</v>
          </cell>
        </row>
        <row r="45">
          <cell r="G45" t="str">
            <v>105511-P.S.R. LOS CONDORES</v>
          </cell>
          <cell r="K45">
            <v>0</v>
          </cell>
          <cell r="L45">
            <v>0</v>
          </cell>
          <cell r="T45" t="str">
            <v>105479-P.S.R. GUANGUALI</v>
          </cell>
          <cell r="U45">
            <v>0</v>
          </cell>
          <cell r="X45">
            <v>0</v>
          </cell>
          <cell r="Y45">
            <v>0</v>
          </cell>
        </row>
        <row r="46">
          <cell r="G46" t="str">
            <v>04204-SALAMANCA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T46" t="str">
            <v>105511-P.S.R. LOS CONDORES</v>
          </cell>
          <cell r="X46">
            <v>0</v>
          </cell>
          <cell r="Y46">
            <v>0</v>
          </cell>
        </row>
        <row r="47">
          <cell r="G47" t="str">
            <v>105104-HOSPITAL SALAMANCA</v>
          </cell>
          <cell r="I47">
            <v>0</v>
          </cell>
          <cell r="J47">
            <v>0</v>
          </cell>
          <cell r="L47">
            <v>0</v>
          </cell>
          <cell r="T47" t="str">
            <v>04204-SALAMANCA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G48" t="str">
            <v xml:space="preserve">105452-P.S.R. CUNCUMEN                 </v>
          </cell>
          <cell r="H48">
            <v>0</v>
          </cell>
          <cell r="J48">
            <v>0</v>
          </cell>
          <cell r="K48">
            <v>0</v>
          </cell>
          <cell r="L48">
            <v>0</v>
          </cell>
          <cell r="T48" t="str">
            <v>105104-HOSPITAL SALAMANCA</v>
          </cell>
          <cell r="V48">
            <v>0</v>
          </cell>
          <cell r="W48">
            <v>0</v>
          </cell>
          <cell r="Y48">
            <v>0</v>
          </cell>
        </row>
        <row r="49">
          <cell r="G49" t="str">
            <v>105453-P.S.R. TRANQUILLA</v>
          </cell>
          <cell r="J49">
            <v>0</v>
          </cell>
          <cell r="L49">
            <v>0</v>
          </cell>
          <cell r="T49" t="str">
            <v xml:space="preserve">105452-P.S.R. CUNCUMEN                 </v>
          </cell>
          <cell r="U49">
            <v>0</v>
          </cell>
          <cell r="W49">
            <v>0</v>
          </cell>
          <cell r="X49">
            <v>0</v>
          </cell>
          <cell r="Y49">
            <v>0</v>
          </cell>
        </row>
        <row r="50">
          <cell r="G50" t="str">
            <v>105456-P.S.R. LLIMPO</v>
          </cell>
          <cell r="J50">
            <v>0</v>
          </cell>
          <cell r="K50">
            <v>0</v>
          </cell>
          <cell r="L50">
            <v>0</v>
          </cell>
          <cell r="T50" t="str">
            <v>105453-P.S.R. TRANQUILLA</v>
          </cell>
          <cell r="W50">
            <v>0</v>
          </cell>
          <cell r="Y50">
            <v>0</v>
          </cell>
        </row>
        <row r="51">
          <cell r="G51" t="str">
            <v>105458-P.S.R. TAHUINCO</v>
          </cell>
          <cell r="H51">
            <v>0</v>
          </cell>
          <cell r="I51">
            <v>0</v>
          </cell>
          <cell r="K51">
            <v>0</v>
          </cell>
          <cell r="L51">
            <v>0</v>
          </cell>
          <cell r="T51" t="str">
            <v>105456-P.S.R. LLIMPO</v>
          </cell>
          <cell r="W51">
            <v>0</v>
          </cell>
          <cell r="X51">
            <v>0</v>
          </cell>
          <cell r="Y51">
            <v>0</v>
          </cell>
        </row>
        <row r="52">
          <cell r="G52" t="str">
            <v>105491-P.S.R. QUELEN BAJO</v>
          </cell>
          <cell r="J52">
            <v>0</v>
          </cell>
          <cell r="K52">
            <v>0</v>
          </cell>
          <cell r="L52">
            <v>0</v>
          </cell>
          <cell r="T52" t="str">
            <v>105458-P.S.R. TAHUINCO</v>
          </cell>
          <cell r="U52">
            <v>0</v>
          </cell>
          <cell r="V52">
            <v>0</v>
          </cell>
          <cell r="X52">
            <v>0</v>
          </cell>
          <cell r="Y52">
            <v>0</v>
          </cell>
        </row>
        <row r="53">
          <cell r="G53" t="str">
            <v>105492-P.S.R. CAMISA</v>
          </cell>
          <cell r="I53">
            <v>0</v>
          </cell>
          <cell r="K53">
            <v>0</v>
          </cell>
          <cell r="L53">
            <v>0</v>
          </cell>
          <cell r="T53" t="str">
            <v>105491-P.S.R. QUELEN BAJO</v>
          </cell>
          <cell r="W53">
            <v>0</v>
          </cell>
          <cell r="X53">
            <v>0</v>
          </cell>
          <cell r="Y53">
            <v>0</v>
          </cell>
        </row>
        <row r="54">
          <cell r="G54" t="str">
            <v>105501-P.S.R. ARBOLEDA GRANDE</v>
          </cell>
          <cell r="H54">
            <v>0</v>
          </cell>
          <cell r="L54">
            <v>0</v>
          </cell>
          <cell r="T54" t="str">
            <v>105492-P.S.R. CAMISA</v>
          </cell>
          <cell r="V54">
            <v>0</v>
          </cell>
          <cell r="X54">
            <v>0</v>
          </cell>
          <cell r="Y54">
            <v>0</v>
          </cell>
        </row>
        <row r="55">
          <cell r="G55" t="str">
            <v>04301-OVALLE</v>
          </cell>
          <cell r="H55">
            <v>6</v>
          </cell>
          <cell r="I55">
            <v>10</v>
          </cell>
          <cell r="J55">
            <v>7</v>
          </cell>
          <cell r="K55">
            <v>8</v>
          </cell>
          <cell r="L55">
            <v>31</v>
          </cell>
          <cell r="T55" t="str">
            <v>105501-P.S.R. ARBOLEDA GRANDE</v>
          </cell>
          <cell r="U55">
            <v>0</v>
          </cell>
          <cell r="Y55">
            <v>0</v>
          </cell>
        </row>
        <row r="56">
          <cell r="G56" t="str">
            <v>105317-CES. JORGE JORDAN D.</v>
          </cell>
          <cell r="H56">
            <v>6</v>
          </cell>
          <cell r="I56">
            <v>10</v>
          </cell>
          <cell r="J56">
            <v>7</v>
          </cell>
          <cell r="K56">
            <v>8</v>
          </cell>
          <cell r="L56">
            <v>31</v>
          </cell>
          <cell r="T56" t="str">
            <v>04301-OVALLE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G57" t="str">
            <v>105723-CECOF LIMARI</v>
          </cell>
          <cell r="I57">
            <v>0</v>
          </cell>
          <cell r="L57">
            <v>0</v>
          </cell>
          <cell r="T57" t="str">
            <v>105317-CES. JORGE JORDAN D.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</row>
        <row r="58">
          <cell r="G58" t="str">
            <v>04302-COMBARBALÁ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T58" t="str">
            <v>105723-CECOF LIMARI</v>
          </cell>
          <cell r="V58">
            <v>0</v>
          </cell>
          <cell r="Y58">
            <v>0</v>
          </cell>
        </row>
        <row r="59">
          <cell r="G59" t="str">
            <v>105434-P.S.R. SAN MARCOS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T59" t="str">
            <v>04302-COMBARBALÁ</v>
          </cell>
          <cell r="U59">
            <v>4</v>
          </cell>
          <cell r="V59">
            <v>5</v>
          </cell>
          <cell r="W59">
            <v>2</v>
          </cell>
          <cell r="X59">
            <v>4</v>
          </cell>
          <cell r="Y59">
            <v>15</v>
          </cell>
        </row>
        <row r="60">
          <cell r="G60" t="str">
            <v>105441-P.S.R. MANQUEHUA</v>
          </cell>
          <cell r="H60">
            <v>0</v>
          </cell>
          <cell r="I60">
            <v>0</v>
          </cell>
          <cell r="J60">
            <v>0</v>
          </cell>
          <cell r="L60">
            <v>0</v>
          </cell>
          <cell r="T60" t="str">
            <v>105434-P.S.R. SAN MARCOS</v>
          </cell>
          <cell r="V60">
            <v>1</v>
          </cell>
          <cell r="W60">
            <v>1</v>
          </cell>
          <cell r="X60">
            <v>0</v>
          </cell>
          <cell r="Y60">
            <v>2</v>
          </cell>
        </row>
        <row r="61">
          <cell r="G61" t="str">
            <v>105460-P.S.R. COGOTI 18</v>
          </cell>
          <cell r="H61">
            <v>0</v>
          </cell>
          <cell r="K61">
            <v>0</v>
          </cell>
          <cell r="L61">
            <v>0</v>
          </cell>
          <cell r="T61" t="str">
            <v>105441-P.S.R. MANQUEHUA</v>
          </cell>
          <cell r="U61">
            <v>2</v>
          </cell>
          <cell r="V61">
            <v>4</v>
          </cell>
          <cell r="W61">
            <v>1</v>
          </cell>
          <cell r="Y61">
            <v>7</v>
          </cell>
        </row>
        <row r="62">
          <cell r="G62" t="str">
            <v>105462-P.S.R. EL SAUCE</v>
          </cell>
          <cell r="I62">
            <v>0</v>
          </cell>
          <cell r="K62">
            <v>0</v>
          </cell>
          <cell r="L62">
            <v>0</v>
          </cell>
          <cell r="T62" t="str">
            <v>105460-P.S.R. COGOTI 18</v>
          </cell>
          <cell r="U62">
            <v>0</v>
          </cell>
          <cell r="X62">
            <v>2</v>
          </cell>
          <cell r="Y62">
            <v>2</v>
          </cell>
        </row>
        <row r="63">
          <cell r="G63" t="str">
            <v>105464-P.S.R. LA LIGUA</v>
          </cell>
          <cell r="K63">
            <v>0</v>
          </cell>
          <cell r="L63">
            <v>0</v>
          </cell>
          <cell r="T63" t="str">
            <v>105462-P.S.R. EL SAUCE</v>
          </cell>
          <cell r="V63">
            <v>0</v>
          </cell>
          <cell r="X63">
            <v>0</v>
          </cell>
          <cell r="Y63">
            <v>0</v>
          </cell>
        </row>
        <row r="64">
          <cell r="G64" t="str">
            <v>105466-P.S.R. VALLE HERMOSO</v>
          </cell>
          <cell r="I64">
            <v>0</v>
          </cell>
          <cell r="L64">
            <v>0</v>
          </cell>
          <cell r="T64" t="str">
            <v>105464-P.S.R. LA LIGUA</v>
          </cell>
          <cell r="X64">
            <v>2</v>
          </cell>
          <cell r="Y64">
            <v>2</v>
          </cell>
        </row>
        <row r="65">
          <cell r="G65" t="str">
            <v>105490-P.S.R. EL DURAZNO</v>
          </cell>
          <cell r="H65">
            <v>0</v>
          </cell>
          <cell r="L65">
            <v>0</v>
          </cell>
          <cell r="T65" t="str">
            <v>105466-P.S.R. VALLE HERMOSO</v>
          </cell>
          <cell r="V65">
            <v>0</v>
          </cell>
          <cell r="Y65">
            <v>0</v>
          </cell>
        </row>
        <row r="66">
          <cell r="G66" t="str">
            <v>04303-MONTE PATRIA</v>
          </cell>
          <cell r="H66">
            <v>7</v>
          </cell>
          <cell r="I66">
            <v>18</v>
          </cell>
          <cell r="J66">
            <v>26</v>
          </cell>
          <cell r="K66">
            <v>9</v>
          </cell>
          <cell r="L66">
            <v>60</v>
          </cell>
          <cell r="T66" t="str">
            <v>105490-P.S.R. EL DURAZNO</v>
          </cell>
          <cell r="U66">
            <v>2</v>
          </cell>
          <cell r="Y66">
            <v>2</v>
          </cell>
        </row>
        <row r="67">
          <cell r="G67" t="str">
            <v>105307-CES. RURAL MONTE PATRIA</v>
          </cell>
          <cell r="H67">
            <v>0</v>
          </cell>
          <cell r="I67">
            <v>0</v>
          </cell>
          <cell r="J67">
            <v>0</v>
          </cell>
          <cell r="L67">
            <v>0</v>
          </cell>
          <cell r="T67" t="str">
            <v>04303-MONTE PATRIA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</row>
        <row r="68">
          <cell r="G68" t="str">
            <v>105311-CES. RURAL CHAÑARAL ALTO</v>
          </cell>
          <cell r="H68">
            <v>5</v>
          </cell>
          <cell r="I68">
            <v>4</v>
          </cell>
          <cell r="J68">
            <v>8</v>
          </cell>
          <cell r="K68">
            <v>2</v>
          </cell>
          <cell r="L68">
            <v>19</v>
          </cell>
          <cell r="T68" t="str">
            <v>105307-CES. RURAL MONTE PATRIA</v>
          </cell>
          <cell r="U68">
            <v>0</v>
          </cell>
          <cell r="V68">
            <v>0</v>
          </cell>
          <cell r="W68">
            <v>0</v>
          </cell>
          <cell r="Y68">
            <v>0</v>
          </cell>
        </row>
        <row r="69">
          <cell r="G69" t="str">
            <v>105318-CES. RURAL EL PALQUI</v>
          </cell>
          <cell r="H69">
            <v>2</v>
          </cell>
          <cell r="I69">
            <v>14</v>
          </cell>
          <cell r="J69">
            <v>18</v>
          </cell>
          <cell r="K69">
            <v>7</v>
          </cell>
          <cell r="L69">
            <v>41</v>
          </cell>
          <cell r="T69" t="str">
            <v>105311-CES. RURAL CHAÑARAL ALTO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G70" t="str">
            <v>04304-PUNITAQUI</v>
          </cell>
          <cell r="H70">
            <v>10</v>
          </cell>
          <cell r="I70">
            <v>11</v>
          </cell>
          <cell r="J70">
            <v>1</v>
          </cell>
          <cell r="K70">
            <v>2</v>
          </cell>
          <cell r="L70">
            <v>24</v>
          </cell>
          <cell r="T70" t="str">
            <v>105318-CES. RURAL EL PALQUI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G71" t="str">
            <v>105308-CES. RURAL PUNITAQUI</v>
          </cell>
          <cell r="H71">
            <v>10</v>
          </cell>
          <cell r="I71">
            <v>11</v>
          </cell>
          <cell r="J71">
            <v>1</v>
          </cell>
          <cell r="K71">
            <v>2</v>
          </cell>
          <cell r="L71">
            <v>24</v>
          </cell>
          <cell r="T71" t="str">
            <v>04304-PUNITAQUI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G72" t="str">
            <v>04305-RIO HURTADO</v>
          </cell>
          <cell r="H72">
            <v>0</v>
          </cell>
          <cell r="I72">
            <v>0</v>
          </cell>
          <cell r="L72">
            <v>0</v>
          </cell>
          <cell r="T72" t="str">
            <v>105308-CES. RURAL PUNITAQUI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</row>
        <row r="73">
          <cell r="G73" t="str">
            <v>105413-P.S.R. SAMO ALTO</v>
          </cell>
          <cell r="H73">
            <v>0</v>
          </cell>
          <cell r="I73">
            <v>0</v>
          </cell>
          <cell r="L73">
            <v>0</v>
          </cell>
          <cell r="T73" t="str">
            <v>04305-RIO HURTADO</v>
          </cell>
          <cell r="U73">
            <v>2</v>
          </cell>
          <cell r="V73">
            <v>4</v>
          </cell>
          <cell r="Y73">
            <v>6</v>
          </cell>
        </row>
        <row r="74">
          <cell r="G74" t="str">
            <v>Total general</v>
          </cell>
          <cell r="H74">
            <v>88</v>
          </cell>
          <cell r="I74">
            <v>96</v>
          </cell>
          <cell r="J74">
            <v>91</v>
          </cell>
          <cell r="K74">
            <v>76</v>
          </cell>
          <cell r="L74">
            <v>351</v>
          </cell>
          <cell r="T74" t="str">
            <v>105413-P.S.R. SAMO ALTO</v>
          </cell>
          <cell r="U74">
            <v>2</v>
          </cell>
          <cell r="V74">
            <v>4</v>
          </cell>
          <cell r="Y74">
            <v>6</v>
          </cell>
        </row>
        <row r="75">
          <cell r="T75" t="str">
            <v>Total general</v>
          </cell>
          <cell r="U75">
            <v>7</v>
          </cell>
          <cell r="V75">
            <v>11</v>
          </cell>
          <cell r="W75">
            <v>4</v>
          </cell>
          <cell r="X75">
            <v>10</v>
          </cell>
          <cell r="Y75">
            <v>32</v>
          </cell>
        </row>
      </sheetData>
      <sheetData sheetId="2">
        <row r="3">
          <cell r="G3" t="str">
            <v>Suma de Total</v>
          </cell>
          <cell r="H3" t="str">
            <v>Etiquetas de columna</v>
          </cell>
          <cell r="T3" t="str">
            <v>Suma de Total</v>
          </cell>
          <cell r="U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 t="str">
            <v>Total general</v>
          </cell>
          <cell r="T4" t="str">
            <v>Etiquetas de fila</v>
          </cell>
          <cell r="U4">
            <v>1</v>
          </cell>
          <cell r="V4">
            <v>2</v>
          </cell>
          <cell r="W4">
            <v>3</v>
          </cell>
          <cell r="X4">
            <v>4</v>
          </cell>
          <cell r="Y4" t="str">
            <v>Total general</v>
          </cell>
        </row>
        <row r="5">
          <cell r="G5" t="str">
            <v>04101-LA SERENA</v>
          </cell>
          <cell r="H5">
            <v>49</v>
          </cell>
          <cell r="I5">
            <v>39</v>
          </cell>
          <cell r="J5">
            <v>58</v>
          </cell>
          <cell r="K5">
            <v>62</v>
          </cell>
          <cell r="L5">
            <v>208</v>
          </cell>
          <cell r="T5" t="str">
            <v>04101-LA SERENA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</row>
        <row r="6">
          <cell r="G6" t="str">
            <v>105302-CES. PEDRO AGUIRRE C.</v>
          </cell>
          <cell r="H6">
            <v>29</v>
          </cell>
          <cell r="I6">
            <v>22</v>
          </cell>
          <cell r="J6">
            <v>29</v>
          </cell>
          <cell r="K6">
            <v>27</v>
          </cell>
          <cell r="L6">
            <v>107</v>
          </cell>
          <cell r="T6" t="str">
            <v>105302-CES. PEDRO AGUIRRE C.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</row>
        <row r="7">
          <cell r="G7" t="str">
            <v>105313-CES. SCHAFFHAUSER</v>
          </cell>
          <cell r="H7">
            <v>5</v>
          </cell>
          <cell r="I7">
            <v>3</v>
          </cell>
          <cell r="J7">
            <v>9</v>
          </cell>
          <cell r="K7">
            <v>16</v>
          </cell>
          <cell r="L7">
            <v>33</v>
          </cell>
          <cell r="T7" t="str">
            <v>105313-CES. SCHAFFHAUSER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</row>
        <row r="8">
          <cell r="G8" t="str">
            <v>105319-CES. CARDENAL R.S.H.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T8" t="str">
            <v>105319-CES. CARDENAL R.S.H.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</row>
        <row r="9">
          <cell r="G9" t="str">
            <v>105325-CESFAM JUAN PABLO II</v>
          </cell>
          <cell r="H9">
            <v>15</v>
          </cell>
          <cell r="I9">
            <v>14</v>
          </cell>
          <cell r="J9">
            <v>20</v>
          </cell>
          <cell r="K9">
            <v>19</v>
          </cell>
          <cell r="L9">
            <v>68</v>
          </cell>
          <cell r="T9" t="str">
            <v>105325-CESFAM JUAN PABLO II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</row>
        <row r="10">
          <cell r="G10" t="str">
            <v>105700-CECOF VILLA EL INDIO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T10" t="str">
            <v>105700-CECOF VILLA EL INDIO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</row>
        <row r="11">
          <cell r="G11" t="str">
            <v>04102-COQUIMBO</v>
          </cell>
          <cell r="H11">
            <v>55</v>
          </cell>
          <cell r="I11">
            <v>83</v>
          </cell>
          <cell r="J11">
            <v>96</v>
          </cell>
          <cell r="K11">
            <v>76</v>
          </cell>
          <cell r="L11">
            <v>310</v>
          </cell>
          <cell r="T11" t="str">
            <v>04102-COQUIMBO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</row>
        <row r="12">
          <cell r="G12" t="str">
            <v>105303-CES. SAN JUAN</v>
          </cell>
          <cell r="H12">
            <v>28</v>
          </cell>
          <cell r="I12">
            <v>17</v>
          </cell>
          <cell r="J12">
            <v>3</v>
          </cell>
          <cell r="K12">
            <v>7</v>
          </cell>
          <cell r="L12">
            <v>55</v>
          </cell>
          <cell r="T12" t="str">
            <v>105303-CES. SAN JUAN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</row>
        <row r="13">
          <cell r="G13" t="str">
            <v>105304-CES. SANTA CECILIA</v>
          </cell>
          <cell r="H13">
            <v>14</v>
          </cell>
          <cell r="I13">
            <v>16</v>
          </cell>
          <cell r="J13">
            <v>16</v>
          </cell>
          <cell r="K13">
            <v>30</v>
          </cell>
          <cell r="L13">
            <v>76</v>
          </cell>
          <cell r="T13" t="str">
            <v>105304-CES. SANTA CECILIA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</row>
        <row r="14">
          <cell r="G14" t="str">
            <v>105305-CES. TIERRAS BLANCAS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T14" t="str">
            <v>105305-CES. TIERRAS BLANCAS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</row>
        <row r="15">
          <cell r="G15" t="str">
            <v>105321-CES. RURAL  TONGOY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T15" t="str">
            <v>105321-CES. RURAL  TONGOY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</row>
        <row r="16">
          <cell r="G16" t="str">
            <v>105323-CES. DR. SERGIO AGUILAR</v>
          </cell>
          <cell r="H16">
            <v>0</v>
          </cell>
          <cell r="I16">
            <v>24</v>
          </cell>
          <cell r="J16">
            <v>25</v>
          </cell>
          <cell r="K16">
            <v>27</v>
          </cell>
          <cell r="L16">
            <v>76</v>
          </cell>
          <cell r="T16" t="str">
            <v>105323-CES. DR. SERGIO AGUILAR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</row>
        <row r="17">
          <cell r="G17" t="str">
            <v>105406-P.S.R. PAN DE AZUCAR</v>
          </cell>
          <cell r="H17">
            <v>0</v>
          </cell>
          <cell r="J17">
            <v>0</v>
          </cell>
          <cell r="K17">
            <v>0</v>
          </cell>
          <cell r="L17">
            <v>0</v>
          </cell>
          <cell r="T17" t="str">
            <v>105406-P.S.R. PAN DE AZUCAR</v>
          </cell>
          <cell r="U17">
            <v>0</v>
          </cell>
          <cell r="W17">
            <v>0</v>
          </cell>
          <cell r="X17">
            <v>0</v>
          </cell>
          <cell r="Y17">
            <v>0</v>
          </cell>
        </row>
        <row r="18">
          <cell r="G18" t="str">
            <v>105407-P.S.R. TAMBILLOS</v>
          </cell>
          <cell r="H18">
            <v>0</v>
          </cell>
          <cell r="J18">
            <v>0</v>
          </cell>
          <cell r="L18">
            <v>0</v>
          </cell>
          <cell r="T18" t="str">
            <v>105407-P.S.R. TAMBILLOS</v>
          </cell>
          <cell r="U18">
            <v>0</v>
          </cell>
          <cell r="W18">
            <v>0</v>
          </cell>
          <cell r="Y18">
            <v>0</v>
          </cell>
        </row>
        <row r="19">
          <cell r="G19" t="str">
            <v>105705-CECOF EL ALBA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T19" t="str">
            <v>105705-CECOF EL ALBA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</row>
        <row r="20">
          <cell r="G20" t="str">
            <v>200273-CECOF PUNTA MIRA</v>
          </cell>
          <cell r="H20">
            <v>13</v>
          </cell>
          <cell r="I20">
            <v>26</v>
          </cell>
          <cell r="J20">
            <v>52</v>
          </cell>
          <cell r="K20">
            <v>12</v>
          </cell>
          <cell r="L20">
            <v>103</v>
          </cell>
          <cell r="T20" t="str">
            <v>200273-CECOF PUNTA MIRA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G21" t="str">
            <v>04103-ANDACOLLO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T21" t="str">
            <v>04103-ANDACOLLO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</row>
        <row r="22">
          <cell r="G22" t="str">
            <v>105106-HOSPITAL ANDACOLLO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T22" t="str">
            <v>105106-HOSPITAL ANDACOLLO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G23" t="str">
            <v>04104-LA HIGUERA</v>
          </cell>
          <cell r="H23">
            <v>0</v>
          </cell>
          <cell r="J23">
            <v>0</v>
          </cell>
          <cell r="K23">
            <v>0</v>
          </cell>
          <cell r="L23">
            <v>0</v>
          </cell>
          <cell r="T23" t="str">
            <v>04104-LA HIGUERA</v>
          </cell>
          <cell r="U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G24" t="str">
            <v>105314-CES. LA HIGUERA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T24" t="str">
            <v>105314-CES. LA HIGUERA</v>
          </cell>
          <cell r="U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G25" t="str">
            <v>105505-P.S.R. LOS CHOROS</v>
          </cell>
          <cell r="J25">
            <v>0</v>
          </cell>
          <cell r="L25">
            <v>0</v>
          </cell>
          <cell r="T25" t="str">
            <v>105505-P.S.R. LOS CHOROS</v>
          </cell>
          <cell r="W25">
            <v>0</v>
          </cell>
          <cell r="Y25">
            <v>0</v>
          </cell>
        </row>
        <row r="26">
          <cell r="G26" t="str">
            <v>105506-P.S.R. EL TRAPICHE</v>
          </cell>
          <cell r="H26">
            <v>0</v>
          </cell>
          <cell r="L26">
            <v>0</v>
          </cell>
          <cell r="T26" t="str">
            <v>105506-P.S.R. EL TRAPICHE</v>
          </cell>
          <cell r="U26">
            <v>0</v>
          </cell>
          <cell r="Y26">
            <v>0</v>
          </cell>
        </row>
        <row r="27">
          <cell r="G27" t="str">
            <v>04105-PAIHUANO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T27" t="str">
            <v>04105-PAIHUANO</v>
          </cell>
          <cell r="U27">
            <v>2</v>
          </cell>
          <cell r="V27">
            <v>4</v>
          </cell>
          <cell r="W27">
            <v>6</v>
          </cell>
          <cell r="X27">
            <v>7</v>
          </cell>
          <cell r="Y27">
            <v>19</v>
          </cell>
        </row>
        <row r="28">
          <cell r="G28" t="str">
            <v>105306-CES. PAIHUANO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T28" t="str">
            <v>105306-CES. PAIHUANO</v>
          </cell>
          <cell r="U28">
            <v>2</v>
          </cell>
          <cell r="V28">
            <v>4</v>
          </cell>
          <cell r="W28">
            <v>6</v>
          </cell>
          <cell r="X28">
            <v>7</v>
          </cell>
          <cell r="Y28">
            <v>19</v>
          </cell>
        </row>
        <row r="29">
          <cell r="G29" t="str">
            <v>04106-VICUÑA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T29" t="str">
            <v>04106-VICUÑA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</row>
        <row r="30">
          <cell r="G30" t="str">
            <v>105467-P.S.R. DIAGUITAS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T30" t="str">
            <v>105467-P.S.R. DIAGUITAS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</row>
        <row r="31">
          <cell r="G31" t="str">
            <v>105469-P.S.R. EL TAMBO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T31" t="str">
            <v>105469-P.S.R. EL TAMBO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</row>
        <row r="32">
          <cell r="G32" t="str">
            <v>105472-P.S.R. RIVADAVIA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T32" t="str">
            <v>105472-P.S.R. RIVADAVIA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</row>
        <row r="33">
          <cell r="G33" t="str">
            <v>105473-P.S.R. TALCUNA</v>
          </cell>
          <cell r="J33">
            <v>0</v>
          </cell>
          <cell r="K33">
            <v>0</v>
          </cell>
          <cell r="L33">
            <v>0</v>
          </cell>
          <cell r="T33" t="str">
            <v>105473-P.S.R. TALCUNA</v>
          </cell>
          <cell r="W33">
            <v>0</v>
          </cell>
          <cell r="X33">
            <v>0</v>
          </cell>
          <cell r="Y33">
            <v>0</v>
          </cell>
        </row>
        <row r="34">
          <cell r="G34" t="str">
            <v>105474-P.S.R. CHAPILCA</v>
          </cell>
          <cell r="K34">
            <v>0</v>
          </cell>
          <cell r="L34">
            <v>0</v>
          </cell>
          <cell r="T34" t="str">
            <v>105474-P.S.R. CHAPILCA</v>
          </cell>
          <cell r="X34">
            <v>0</v>
          </cell>
          <cell r="Y34">
            <v>0</v>
          </cell>
        </row>
        <row r="35">
          <cell r="G35" t="str">
            <v>105502-P.S.R. CALINGASTA</v>
          </cell>
          <cell r="H35">
            <v>0</v>
          </cell>
          <cell r="I35">
            <v>0</v>
          </cell>
          <cell r="J35">
            <v>0</v>
          </cell>
          <cell r="L35">
            <v>0</v>
          </cell>
          <cell r="T35" t="str">
            <v>105502-P.S.R. CALINGASTA</v>
          </cell>
          <cell r="U35">
            <v>0</v>
          </cell>
          <cell r="V35">
            <v>0</v>
          </cell>
          <cell r="W35">
            <v>0</v>
          </cell>
          <cell r="Y35">
            <v>0</v>
          </cell>
        </row>
        <row r="36">
          <cell r="G36" t="str">
            <v>105509-P.S.R. GUALLIGUAICA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T36" t="str">
            <v>105509-P.S.R. GUALLIGUAICA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</row>
        <row r="37">
          <cell r="G37" t="str">
            <v>04201-ILLAPEL</v>
          </cell>
          <cell r="H37">
            <v>25</v>
          </cell>
          <cell r="I37">
            <v>19</v>
          </cell>
          <cell r="J37">
            <v>28</v>
          </cell>
          <cell r="K37">
            <v>13</v>
          </cell>
          <cell r="L37">
            <v>85</v>
          </cell>
          <cell r="T37" t="str">
            <v>04201-ILLAPEL</v>
          </cell>
          <cell r="U37">
            <v>3</v>
          </cell>
          <cell r="V37">
            <v>2</v>
          </cell>
          <cell r="W37">
            <v>4</v>
          </cell>
          <cell r="X37">
            <v>7</v>
          </cell>
          <cell r="Y37">
            <v>16</v>
          </cell>
        </row>
        <row r="38">
          <cell r="G38" t="str">
            <v>105326-CESFAM SAN RAFAEL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T38" t="str">
            <v>105326-CESFAM SAN RAFAEL</v>
          </cell>
          <cell r="U38">
            <v>3</v>
          </cell>
          <cell r="V38">
            <v>2</v>
          </cell>
          <cell r="W38">
            <v>3</v>
          </cell>
          <cell r="X38">
            <v>7</v>
          </cell>
          <cell r="Y38">
            <v>15</v>
          </cell>
        </row>
        <row r="39">
          <cell r="G39" t="str">
            <v>105485-P.S.R. PLAN DE HORNOS</v>
          </cell>
          <cell r="H39">
            <v>14</v>
          </cell>
          <cell r="J39">
            <v>6</v>
          </cell>
          <cell r="K39">
            <v>1</v>
          </cell>
          <cell r="L39">
            <v>21</v>
          </cell>
          <cell r="T39" t="str">
            <v>105485-P.S.R. PLAN DE HORNOS</v>
          </cell>
          <cell r="U39">
            <v>0</v>
          </cell>
          <cell r="W39">
            <v>0</v>
          </cell>
          <cell r="X39">
            <v>0</v>
          </cell>
          <cell r="Y39">
            <v>0</v>
          </cell>
        </row>
        <row r="40">
          <cell r="G40" t="str">
            <v>105487-P.S.R. CAÑAS UNO</v>
          </cell>
          <cell r="J40">
            <v>0</v>
          </cell>
          <cell r="L40">
            <v>0</v>
          </cell>
          <cell r="T40" t="str">
            <v>105487-P.S.R. CAÑAS UNO</v>
          </cell>
          <cell r="W40">
            <v>1</v>
          </cell>
          <cell r="Y40">
            <v>1</v>
          </cell>
        </row>
        <row r="41">
          <cell r="G41" t="str">
            <v>200366-CESFAM URBANO II</v>
          </cell>
          <cell r="H41">
            <v>11</v>
          </cell>
          <cell r="I41">
            <v>19</v>
          </cell>
          <cell r="J41">
            <v>22</v>
          </cell>
          <cell r="K41">
            <v>12</v>
          </cell>
          <cell r="L41">
            <v>64</v>
          </cell>
          <cell r="T41" t="str">
            <v>200366-CESFAM URBANO II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G42" t="str">
            <v>04202-CANELA</v>
          </cell>
          <cell r="H42">
            <v>3</v>
          </cell>
          <cell r="I42">
            <v>2</v>
          </cell>
          <cell r="J42">
            <v>3</v>
          </cell>
          <cell r="L42">
            <v>8</v>
          </cell>
          <cell r="T42" t="str">
            <v>04202-CANELA</v>
          </cell>
          <cell r="U42">
            <v>0</v>
          </cell>
          <cell r="V42">
            <v>2</v>
          </cell>
          <cell r="W42">
            <v>1</v>
          </cell>
          <cell r="Y42">
            <v>3</v>
          </cell>
        </row>
        <row r="43">
          <cell r="G43" t="str">
            <v>105309-CES. RURAL CANELA</v>
          </cell>
          <cell r="H43">
            <v>3</v>
          </cell>
          <cell r="I43">
            <v>2</v>
          </cell>
          <cell r="J43">
            <v>3</v>
          </cell>
          <cell r="L43">
            <v>8</v>
          </cell>
          <cell r="T43" t="str">
            <v>105309-CES. RURAL CANELA</v>
          </cell>
          <cell r="U43">
            <v>0</v>
          </cell>
          <cell r="V43">
            <v>2</v>
          </cell>
          <cell r="W43">
            <v>1</v>
          </cell>
          <cell r="Y43">
            <v>3</v>
          </cell>
        </row>
        <row r="44">
          <cell r="G44" t="str">
            <v>04203-LOS VILOS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T44" t="str">
            <v>04203-LOS VILOS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</row>
        <row r="45">
          <cell r="G45" t="str">
            <v>105108-HOSPITAL LOS VILOS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T45" t="str">
            <v>105108-HOSPITAL LOS VILOS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</row>
        <row r="46">
          <cell r="G46" t="str">
            <v>105481-P.S.R. TILAMA</v>
          </cell>
          <cell r="K46">
            <v>0</v>
          </cell>
          <cell r="L46">
            <v>0</v>
          </cell>
          <cell r="T46" t="str">
            <v>105481-P.S.R. TILAMA</v>
          </cell>
          <cell r="X46">
            <v>0</v>
          </cell>
          <cell r="Y46">
            <v>0</v>
          </cell>
        </row>
        <row r="47">
          <cell r="G47" t="str">
            <v>04204-SALAMANCA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T47" t="str">
            <v>04204-SALAMANCA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G48" t="str">
            <v>105104-HOSPITAL SALAMANCA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T48" t="str">
            <v>105104-HOSPITAL SALAMANCA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</row>
        <row r="49">
          <cell r="G49" t="str">
            <v xml:space="preserve">105452-P.S.R. CUNCUMEN                 </v>
          </cell>
          <cell r="H49">
            <v>0</v>
          </cell>
          <cell r="J49">
            <v>0</v>
          </cell>
          <cell r="K49">
            <v>0</v>
          </cell>
          <cell r="L49">
            <v>0</v>
          </cell>
          <cell r="T49" t="str">
            <v xml:space="preserve">105452-P.S.R. CUNCUMEN                 </v>
          </cell>
          <cell r="U49">
            <v>0</v>
          </cell>
          <cell r="W49">
            <v>0</v>
          </cell>
          <cell r="X49">
            <v>0</v>
          </cell>
          <cell r="Y49">
            <v>0</v>
          </cell>
        </row>
        <row r="50">
          <cell r="G50" t="str">
            <v>105453-P.S.R. TRANQUILLA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T50" t="str">
            <v>105453-P.S.R. TRANQUILLA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G51" t="str">
            <v>105454-P.S.R. CUNLAGUA</v>
          </cell>
          <cell r="J51">
            <v>0</v>
          </cell>
          <cell r="L51">
            <v>0</v>
          </cell>
          <cell r="T51" t="str">
            <v>105454-P.S.R. CUNLAGUA</v>
          </cell>
          <cell r="W51">
            <v>0</v>
          </cell>
          <cell r="Y51">
            <v>0</v>
          </cell>
        </row>
        <row r="52">
          <cell r="G52" t="str">
            <v>105455-P.S.R. CHILLEPIN</v>
          </cell>
          <cell r="I52">
            <v>0</v>
          </cell>
          <cell r="K52">
            <v>0</v>
          </cell>
          <cell r="L52">
            <v>0</v>
          </cell>
          <cell r="T52" t="str">
            <v>105455-P.S.R. CHILLEPIN</v>
          </cell>
          <cell r="V52">
            <v>0</v>
          </cell>
          <cell r="X52">
            <v>0</v>
          </cell>
          <cell r="Y52">
            <v>0</v>
          </cell>
        </row>
        <row r="53">
          <cell r="G53" t="str">
            <v>105456-P.S.R. LLIMPO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T53" t="str">
            <v>105456-P.S.R. LLIMPO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G54" t="str">
            <v>105457-P.S.R. SAN AGUSTIN</v>
          </cell>
          <cell r="I54">
            <v>0</v>
          </cell>
          <cell r="J54">
            <v>0</v>
          </cell>
          <cell r="L54">
            <v>0</v>
          </cell>
          <cell r="T54" t="str">
            <v>105457-P.S.R. SAN AGUSTIN</v>
          </cell>
          <cell r="V54">
            <v>0</v>
          </cell>
          <cell r="W54">
            <v>0</v>
          </cell>
          <cell r="Y54">
            <v>0</v>
          </cell>
        </row>
        <row r="55">
          <cell r="G55" t="str">
            <v>105458-P.S.R. TAHUINCO</v>
          </cell>
          <cell r="H55">
            <v>0</v>
          </cell>
          <cell r="I55">
            <v>0</v>
          </cell>
          <cell r="K55">
            <v>0</v>
          </cell>
          <cell r="L55">
            <v>0</v>
          </cell>
          <cell r="T55" t="str">
            <v>105458-P.S.R. TAHUINCO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</row>
        <row r="56">
          <cell r="G56" t="str">
            <v>105491-P.S.R. QUELEN BAJO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T56" t="str">
            <v>105491-P.S.R. QUELEN BAJO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G57" t="str">
            <v>105492-P.S.R. CAMISA</v>
          </cell>
          <cell r="I57">
            <v>0</v>
          </cell>
          <cell r="K57">
            <v>0</v>
          </cell>
          <cell r="L57">
            <v>0</v>
          </cell>
          <cell r="T57" t="str">
            <v>105492-P.S.R. CAMISA</v>
          </cell>
          <cell r="V57">
            <v>0</v>
          </cell>
          <cell r="X57">
            <v>0</v>
          </cell>
          <cell r="Y57">
            <v>0</v>
          </cell>
        </row>
        <row r="58">
          <cell r="G58" t="str">
            <v>105501-P.S.R. ARBOLEDA GRANDE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T58" t="str">
            <v>105501-P.S.R. ARBOLEDA GRANDE</v>
          </cell>
          <cell r="U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G59" t="str">
            <v>04301-OVALLE</v>
          </cell>
          <cell r="H59">
            <v>151</v>
          </cell>
          <cell r="I59">
            <v>133</v>
          </cell>
          <cell r="J59">
            <v>133</v>
          </cell>
          <cell r="K59">
            <v>137</v>
          </cell>
          <cell r="L59">
            <v>554</v>
          </cell>
          <cell r="T59" t="str">
            <v>04301-OVALLE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G60" t="str">
            <v>105317-CES. JORGE JORDAN D.</v>
          </cell>
          <cell r="H60">
            <v>151</v>
          </cell>
          <cell r="I60">
            <v>133</v>
          </cell>
          <cell r="J60">
            <v>133</v>
          </cell>
          <cell r="K60">
            <v>135</v>
          </cell>
          <cell r="L60">
            <v>552</v>
          </cell>
          <cell r="T60" t="str">
            <v>105317-CES. JORGE JORDAN D.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G61" t="str">
            <v>105322-CES. MARCOS MACUADA</v>
          </cell>
          <cell r="J61">
            <v>0</v>
          </cell>
          <cell r="L61">
            <v>0</v>
          </cell>
          <cell r="T61" t="str">
            <v>105322-CES. MARCOS MACUADA</v>
          </cell>
          <cell r="W61">
            <v>0</v>
          </cell>
          <cell r="Y61">
            <v>0</v>
          </cell>
        </row>
        <row r="62">
          <cell r="G62" t="str">
            <v>105324-CES. SOTAQUI</v>
          </cell>
          <cell r="I62">
            <v>0</v>
          </cell>
          <cell r="J62">
            <v>0</v>
          </cell>
          <cell r="L62">
            <v>0</v>
          </cell>
          <cell r="T62" t="str">
            <v>105324-CES. SOTAQUI</v>
          </cell>
          <cell r="V62">
            <v>0</v>
          </cell>
          <cell r="W62">
            <v>0</v>
          </cell>
          <cell r="Y62">
            <v>0</v>
          </cell>
        </row>
        <row r="63">
          <cell r="G63" t="str">
            <v>105722-CECOF SAN JOSE DE LA DEHESA</v>
          </cell>
          <cell r="K63">
            <v>2</v>
          </cell>
          <cell r="L63">
            <v>2</v>
          </cell>
          <cell r="T63" t="str">
            <v>105722-CECOF SAN JOSE DE LA DEHESA</v>
          </cell>
          <cell r="X63">
            <v>0</v>
          </cell>
          <cell r="Y63">
            <v>0</v>
          </cell>
        </row>
        <row r="64">
          <cell r="G64" t="str">
            <v>04302-COMBARBALÁ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T64" t="str">
            <v>04302-COMBARBALÁ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G65" t="str">
            <v>105105-HOSPITAL COMBARBALÁ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T65" t="str">
            <v>105105-HOSPITAL COMBARBALÁ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G66" t="str">
            <v>105460-P.S.R. COGOTI 18</v>
          </cell>
          <cell r="H66">
            <v>0</v>
          </cell>
          <cell r="I66">
            <v>0</v>
          </cell>
          <cell r="L66">
            <v>0</v>
          </cell>
          <cell r="T66" t="str">
            <v>105460-P.S.R. COGOTI 18</v>
          </cell>
          <cell r="U66">
            <v>0</v>
          </cell>
          <cell r="V66">
            <v>0</v>
          </cell>
          <cell r="Y66">
            <v>0</v>
          </cell>
        </row>
        <row r="67">
          <cell r="G67" t="str">
            <v>105461-P.S.R. EL HUACHO</v>
          </cell>
          <cell r="J67">
            <v>0</v>
          </cell>
          <cell r="L67">
            <v>0</v>
          </cell>
          <cell r="T67" t="str">
            <v>105461-P.S.R. EL HUACHO</v>
          </cell>
          <cell r="W67">
            <v>0</v>
          </cell>
          <cell r="Y67">
            <v>0</v>
          </cell>
        </row>
        <row r="68">
          <cell r="G68" t="str">
            <v>105462-P.S.R. EL SAUCE</v>
          </cell>
          <cell r="I68">
            <v>0</v>
          </cell>
          <cell r="J68">
            <v>0</v>
          </cell>
          <cell r="L68">
            <v>0</v>
          </cell>
          <cell r="T68" t="str">
            <v>105462-P.S.R. EL SAUCE</v>
          </cell>
          <cell r="V68">
            <v>0</v>
          </cell>
          <cell r="W68">
            <v>0</v>
          </cell>
          <cell r="Y68">
            <v>0</v>
          </cell>
        </row>
        <row r="69">
          <cell r="G69" t="str">
            <v>04303-MONTE PATRIA</v>
          </cell>
          <cell r="H69">
            <v>87</v>
          </cell>
          <cell r="I69">
            <v>34</v>
          </cell>
          <cell r="J69">
            <v>30</v>
          </cell>
          <cell r="K69">
            <v>46</v>
          </cell>
          <cell r="L69">
            <v>197</v>
          </cell>
          <cell r="T69" t="str">
            <v>04303-MONTE PATRIA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G70" t="str">
            <v>105307-CES. RURAL MONTE PATRIA</v>
          </cell>
          <cell r="I70">
            <v>0</v>
          </cell>
          <cell r="L70">
            <v>0</v>
          </cell>
          <cell r="T70" t="str">
            <v>105307-CES. RURAL MONTE PATRIA</v>
          </cell>
          <cell r="V70">
            <v>0</v>
          </cell>
          <cell r="Y70">
            <v>0</v>
          </cell>
        </row>
        <row r="71">
          <cell r="G71" t="str">
            <v>105311-CES. RURAL CHAÑARAL ALTO</v>
          </cell>
          <cell r="H71">
            <v>4</v>
          </cell>
          <cell r="I71">
            <v>6</v>
          </cell>
          <cell r="J71">
            <v>9</v>
          </cell>
          <cell r="K71">
            <v>22</v>
          </cell>
          <cell r="L71">
            <v>41</v>
          </cell>
          <cell r="T71" t="str">
            <v>105311-CES. RURAL CHAÑARAL ALTO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G72" t="str">
            <v>105318-CES. RURAL EL PALQUI</v>
          </cell>
          <cell r="H72">
            <v>83</v>
          </cell>
          <cell r="I72">
            <v>28</v>
          </cell>
          <cell r="J72">
            <v>21</v>
          </cell>
          <cell r="K72">
            <v>24</v>
          </cell>
          <cell r="L72">
            <v>156</v>
          </cell>
          <cell r="T72" t="str">
            <v>105318-CES. RURAL EL PALQUI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</row>
        <row r="73">
          <cell r="G73" t="str">
            <v>04304-PUNITAQUI</v>
          </cell>
          <cell r="H73">
            <v>34</v>
          </cell>
          <cell r="I73">
            <v>40</v>
          </cell>
          <cell r="J73">
            <v>21</v>
          </cell>
          <cell r="K73">
            <v>20</v>
          </cell>
          <cell r="L73">
            <v>115</v>
          </cell>
          <cell r="T73" t="str">
            <v>04304-PUNITAQUI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G74" t="str">
            <v>105308-CES. RURAL PUNITAQUI</v>
          </cell>
          <cell r="H74">
            <v>34</v>
          </cell>
          <cell r="I74">
            <v>40</v>
          </cell>
          <cell r="J74">
            <v>21</v>
          </cell>
          <cell r="K74">
            <v>20</v>
          </cell>
          <cell r="L74">
            <v>115</v>
          </cell>
          <cell r="T74" t="str">
            <v>105308-CES. RURAL PUNITAQUI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G75" t="str">
            <v>04305-RIO HURTADO</v>
          </cell>
          <cell r="J75">
            <v>0</v>
          </cell>
          <cell r="L75">
            <v>0</v>
          </cell>
          <cell r="T75" t="str">
            <v>04305-RIO HURTADO</v>
          </cell>
          <cell r="W75">
            <v>2</v>
          </cell>
          <cell r="Y75">
            <v>2</v>
          </cell>
        </row>
        <row r="76">
          <cell r="G76" t="str">
            <v>105413-P.S.R. SAMO ALTO</v>
          </cell>
          <cell r="J76">
            <v>0</v>
          </cell>
          <cell r="L76">
            <v>0</v>
          </cell>
          <cell r="T76" t="str">
            <v>105413-P.S.R. SAMO ALTO</v>
          </cell>
          <cell r="W76">
            <v>2</v>
          </cell>
          <cell r="Y76">
            <v>2</v>
          </cell>
        </row>
        <row r="77">
          <cell r="G77" t="str">
            <v>Total general</v>
          </cell>
          <cell r="H77">
            <v>404</v>
          </cell>
          <cell r="I77">
            <v>350</v>
          </cell>
          <cell r="J77">
            <v>369</v>
          </cell>
          <cell r="K77">
            <v>354</v>
          </cell>
          <cell r="L77">
            <v>1477</v>
          </cell>
          <cell r="T77" t="str">
            <v>Total general</v>
          </cell>
          <cell r="U77">
            <v>5</v>
          </cell>
          <cell r="V77">
            <v>8</v>
          </cell>
          <cell r="W77">
            <v>13</v>
          </cell>
          <cell r="X77">
            <v>14</v>
          </cell>
          <cell r="Y77">
            <v>40</v>
          </cell>
        </row>
      </sheetData>
      <sheetData sheetId="3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 t="str">
            <v>Total general</v>
          </cell>
        </row>
        <row r="5">
          <cell r="G5" t="str">
            <v>04101-LA SERENA</v>
          </cell>
          <cell r="H5">
            <v>91</v>
          </cell>
          <cell r="I5">
            <v>98</v>
          </cell>
          <cell r="J5">
            <v>107</v>
          </cell>
          <cell r="K5">
            <v>102</v>
          </cell>
          <cell r="L5">
            <v>398</v>
          </cell>
        </row>
        <row r="6">
          <cell r="G6" t="str">
            <v>105302-CES. PEDRO AGUIRRE C.</v>
          </cell>
          <cell r="H6">
            <v>27</v>
          </cell>
          <cell r="I6">
            <v>30</v>
          </cell>
          <cell r="J6">
            <v>40</v>
          </cell>
          <cell r="K6">
            <v>41</v>
          </cell>
          <cell r="L6">
            <v>138</v>
          </cell>
        </row>
        <row r="7">
          <cell r="G7" t="str">
            <v>105313-CES. SCHAFFHAUSER</v>
          </cell>
          <cell r="H7">
            <v>23</v>
          </cell>
          <cell r="I7">
            <v>23</v>
          </cell>
          <cell r="J7">
            <v>23</v>
          </cell>
          <cell r="K7">
            <v>15</v>
          </cell>
          <cell r="L7">
            <v>84</v>
          </cell>
        </row>
        <row r="8">
          <cell r="G8" t="str">
            <v>105319-CES. CARDENAL R.S.H.</v>
          </cell>
          <cell r="H8">
            <v>0</v>
          </cell>
          <cell r="L8">
            <v>0</v>
          </cell>
        </row>
        <row r="9">
          <cell r="G9" t="str">
            <v>105325-CESFAM JUAN PABLO II</v>
          </cell>
          <cell r="H9">
            <v>41</v>
          </cell>
          <cell r="I9">
            <v>45</v>
          </cell>
          <cell r="J9">
            <v>44</v>
          </cell>
          <cell r="K9">
            <v>46</v>
          </cell>
          <cell r="L9">
            <v>176</v>
          </cell>
        </row>
        <row r="10">
          <cell r="G10" t="str">
            <v xml:space="preserve">105400-P.S.R. ALGARROBITO            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G11" t="str">
            <v>105401-P.S.R. LAS ROJAS</v>
          </cell>
          <cell r="I11">
            <v>0</v>
          </cell>
          <cell r="J11">
            <v>0</v>
          </cell>
          <cell r="L11">
            <v>0</v>
          </cell>
        </row>
        <row r="12">
          <cell r="G12" t="str">
            <v>105402-P.S.R. EL ROMERO</v>
          </cell>
          <cell r="H12">
            <v>0</v>
          </cell>
          <cell r="K12">
            <v>0</v>
          </cell>
          <cell r="L12">
            <v>0</v>
          </cell>
        </row>
        <row r="13">
          <cell r="G13" t="str">
            <v>105499-P.S.R. LAMBERT</v>
          </cell>
          <cell r="H13">
            <v>0</v>
          </cell>
          <cell r="I13">
            <v>0</v>
          </cell>
          <cell r="K13">
            <v>0</v>
          </cell>
          <cell r="L13">
            <v>0</v>
          </cell>
        </row>
        <row r="14">
          <cell r="G14" t="str">
            <v>105700-CECOF VILLA EL INDIO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G15" t="str">
            <v>04102-COQUIMBO</v>
          </cell>
          <cell r="H15">
            <v>172</v>
          </cell>
          <cell r="I15">
            <v>89</v>
          </cell>
          <cell r="J15">
            <v>164</v>
          </cell>
          <cell r="K15">
            <v>158</v>
          </cell>
          <cell r="L15">
            <v>583</v>
          </cell>
        </row>
        <row r="16">
          <cell r="G16" t="str">
            <v>105303-CES. SAN JUAN</v>
          </cell>
          <cell r="H16">
            <v>55</v>
          </cell>
          <cell r="I16">
            <v>31</v>
          </cell>
          <cell r="J16">
            <v>44</v>
          </cell>
          <cell r="K16">
            <v>29</v>
          </cell>
          <cell r="L16">
            <v>159</v>
          </cell>
        </row>
        <row r="17">
          <cell r="G17" t="str">
            <v>105304-CES. SANTA CECILIA</v>
          </cell>
          <cell r="H17">
            <v>32</v>
          </cell>
          <cell r="I17">
            <v>20</v>
          </cell>
          <cell r="J17">
            <v>31</v>
          </cell>
          <cell r="K17">
            <v>26</v>
          </cell>
          <cell r="L17">
            <v>109</v>
          </cell>
        </row>
        <row r="18">
          <cell r="G18" t="str">
            <v>105305-CES. TIERRAS BLANCAS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G19" t="str">
            <v>105321-CES. RURAL  TONGOY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G20" t="str">
            <v>105323-CES. DR. SERGIO AGUILAR</v>
          </cell>
          <cell r="H20">
            <v>55</v>
          </cell>
          <cell r="I20">
            <v>32</v>
          </cell>
          <cell r="J20">
            <v>34</v>
          </cell>
          <cell r="K20">
            <v>37</v>
          </cell>
          <cell r="L20">
            <v>158</v>
          </cell>
        </row>
        <row r="21">
          <cell r="G21" t="str">
            <v>105406-P.S.R. PAN DE AZUCAR</v>
          </cell>
          <cell r="H21">
            <v>0</v>
          </cell>
          <cell r="I21">
            <v>0</v>
          </cell>
          <cell r="J21">
            <v>2</v>
          </cell>
          <cell r="K21">
            <v>0</v>
          </cell>
          <cell r="L21">
            <v>2</v>
          </cell>
        </row>
        <row r="22">
          <cell r="G22" t="str">
            <v>105407-P.S.R. TAMBILLOS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G23" t="str">
            <v>105705-CECOF EL ALBA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G24" t="str">
            <v>200273-CECOF PUNTA MIRA</v>
          </cell>
          <cell r="H24">
            <v>30</v>
          </cell>
          <cell r="I24">
            <v>6</v>
          </cell>
          <cell r="J24">
            <v>53</v>
          </cell>
          <cell r="K24">
            <v>66</v>
          </cell>
          <cell r="L24">
            <v>155</v>
          </cell>
        </row>
        <row r="25">
          <cell r="G25" t="str">
            <v>04103-ANDACOLLO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G26" t="str">
            <v>105106-HOSPITAL ANDACOLLO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G27" t="str">
            <v>04104-LA HIGUERA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G28" t="str">
            <v>105314-CES. LA HIGUERA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G29" t="str">
            <v xml:space="preserve">105500-P.S.R. CALETA HORNOS        </v>
          </cell>
          <cell r="H29">
            <v>0</v>
          </cell>
          <cell r="I29">
            <v>0</v>
          </cell>
          <cell r="K29">
            <v>0</v>
          </cell>
          <cell r="L29">
            <v>0</v>
          </cell>
        </row>
        <row r="30">
          <cell r="G30" t="str">
            <v>105505-P.S.R. LOS CHOROS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G31" t="str">
            <v>105506-P.S.R. EL TRAPICHE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G32" t="str">
            <v>04105-PAIHUANO</v>
          </cell>
          <cell r="H32">
            <v>0</v>
          </cell>
          <cell r="I32">
            <v>0</v>
          </cell>
          <cell r="J32">
            <v>0</v>
          </cell>
          <cell r="L32">
            <v>0</v>
          </cell>
        </row>
        <row r="33">
          <cell r="G33" t="str">
            <v>105306-CES. PAIHUANO</v>
          </cell>
          <cell r="H33">
            <v>0</v>
          </cell>
          <cell r="I33">
            <v>0</v>
          </cell>
          <cell r="J33">
            <v>0</v>
          </cell>
          <cell r="L33">
            <v>0</v>
          </cell>
        </row>
        <row r="34">
          <cell r="G34" t="str">
            <v>105476-P.S.R. MONTE GRANDE</v>
          </cell>
          <cell r="H34">
            <v>0</v>
          </cell>
          <cell r="L34">
            <v>0</v>
          </cell>
        </row>
        <row r="35">
          <cell r="G35" t="str">
            <v>105477-P.S.R. PISCO ELQUI</v>
          </cell>
          <cell r="H35">
            <v>0</v>
          </cell>
          <cell r="L35">
            <v>0</v>
          </cell>
        </row>
        <row r="36">
          <cell r="G36" t="str">
            <v>04106-VICUÑA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G37" t="str">
            <v>105107-HOSPITAL VICUÑA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G38" t="str">
            <v>105467-P.S.R. DIAGUITAS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G39" t="str">
            <v>105468-P.S.R. EL MOLLE</v>
          </cell>
          <cell r="H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G40" t="str">
            <v>105469-P.S.R. EL TAMBO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G41" t="str">
            <v>105470-P.S.R. HUANTA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G42" t="str">
            <v>105471-P.S.R. PERALILLO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G43" t="str">
            <v>105472-P.S.R. RIVADAVIA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G44" t="str">
            <v>105473-P.S.R. TALCUNA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G45" t="str">
            <v>105474-P.S.R. CHAPILCA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G46" t="str">
            <v>105502-P.S.R. CALINGASTA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G47" t="str">
            <v>105509-P.S.R. GUALLIGUAICA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G48" t="str">
            <v>04201-ILLAPEL</v>
          </cell>
          <cell r="H48">
            <v>65</v>
          </cell>
          <cell r="I48">
            <v>4</v>
          </cell>
          <cell r="J48">
            <v>29</v>
          </cell>
          <cell r="K48">
            <v>37</v>
          </cell>
          <cell r="L48">
            <v>135</v>
          </cell>
        </row>
        <row r="49">
          <cell r="G49" t="str">
            <v>105326-CESFAM SAN RAFAEL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G50" t="str">
            <v xml:space="preserve">105443-P.S.R. CARCAMO                   </v>
          </cell>
          <cell r="J50">
            <v>0</v>
          </cell>
          <cell r="L50">
            <v>0</v>
          </cell>
        </row>
        <row r="51">
          <cell r="G51" t="str">
            <v>105444-P.S.R. HUINTIL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G52" t="str">
            <v>105445-P.S.R. LIMAHUIDA</v>
          </cell>
          <cell r="H52">
            <v>0</v>
          </cell>
          <cell r="I52">
            <v>0</v>
          </cell>
          <cell r="J52">
            <v>0</v>
          </cell>
          <cell r="L52">
            <v>0</v>
          </cell>
        </row>
        <row r="53">
          <cell r="G53" t="str">
            <v>105447-P.S.R. PERALILLO</v>
          </cell>
          <cell r="H53">
            <v>0</v>
          </cell>
          <cell r="J53">
            <v>0</v>
          </cell>
          <cell r="L53">
            <v>0</v>
          </cell>
        </row>
        <row r="54">
          <cell r="G54" t="str">
            <v>105448-P.S.R. SANTA VIRGINIA</v>
          </cell>
          <cell r="J54">
            <v>0</v>
          </cell>
          <cell r="K54">
            <v>0</v>
          </cell>
          <cell r="L54">
            <v>0</v>
          </cell>
        </row>
        <row r="55">
          <cell r="G55" t="str">
            <v>105485-P.S.R. PLAN DE HORNOS</v>
          </cell>
          <cell r="H55">
            <v>11</v>
          </cell>
          <cell r="I55">
            <v>4</v>
          </cell>
          <cell r="J55">
            <v>5</v>
          </cell>
          <cell r="L55">
            <v>20</v>
          </cell>
        </row>
        <row r="56">
          <cell r="G56" t="str">
            <v>105486-P.S.R. TUNGA SUR</v>
          </cell>
          <cell r="H56">
            <v>0</v>
          </cell>
          <cell r="J56">
            <v>0</v>
          </cell>
          <cell r="L56">
            <v>0</v>
          </cell>
        </row>
        <row r="57">
          <cell r="G57" t="str">
            <v>105487-P.S.R. CAÑAS UNO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G58" t="str">
            <v>105496-P.S.R. PINTACURA SUR</v>
          </cell>
          <cell r="H58">
            <v>0</v>
          </cell>
          <cell r="I58">
            <v>0</v>
          </cell>
          <cell r="J58">
            <v>0</v>
          </cell>
          <cell r="L58">
            <v>0</v>
          </cell>
        </row>
        <row r="59">
          <cell r="G59" t="str">
            <v>105504-P.S.R. SOCAVON</v>
          </cell>
          <cell r="H59">
            <v>0</v>
          </cell>
          <cell r="J59">
            <v>0</v>
          </cell>
          <cell r="L59">
            <v>0</v>
          </cell>
        </row>
        <row r="60">
          <cell r="G60" t="str">
            <v>200366-CESFAM URBANO II</v>
          </cell>
          <cell r="H60">
            <v>54</v>
          </cell>
          <cell r="J60">
            <v>24</v>
          </cell>
          <cell r="K60">
            <v>37</v>
          </cell>
          <cell r="L60">
            <v>115</v>
          </cell>
        </row>
        <row r="61">
          <cell r="G61" t="str">
            <v>04202-CANELA</v>
          </cell>
          <cell r="H61">
            <v>31</v>
          </cell>
          <cell r="I61">
            <v>30</v>
          </cell>
          <cell r="J61">
            <v>16</v>
          </cell>
          <cell r="K61">
            <v>0</v>
          </cell>
          <cell r="L61">
            <v>77</v>
          </cell>
        </row>
        <row r="62">
          <cell r="G62" t="str">
            <v>105309-CES. RURAL CANELA</v>
          </cell>
          <cell r="H62">
            <v>31</v>
          </cell>
          <cell r="I62">
            <v>30</v>
          </cell>
          <cell r="J62">
            <v>16</v>
          </cell>
          <cell r="K62">
            <v>0</v>
          </cell>
          <cell r="L62">
            <v>77</v>
          </cell>
        </row>
        <row r="63">
          <cell r="G63" t="str">
            <v>04203-LOS VILOS</v>
          </cell>
          <cell r="H63">
            <v>0</v>
          </cell>
          <cell r="I63">
            <v>2</v>
          </cell>
          <cell r="J63">
            <v>0</v>
          </cell>
          <cell r="K63">
            <v>0</v>
          </cell>
          <cell r="L63">
            <v>2</v>
          </cell>
        </row>
        <row r="64">
          <cell r="G64" t="str">
            <v>105108-HOSPITAL LOS VILOS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G65" t="str">
            <v xml:space="preserve">105478-P.S.R. CAIMANES                   </v>
          </cell>
          <cell r="H65">
            <v>0</v>
          </cell>
          <cell r="I65">
            <v>1</v>
          </cell>
          <cell r="J65">
            <v>0</v>
          </cell>
          <cell r="L65">
            <v>1</v>
          </cell>
        </row>
        <row r="66">
          <cell r="G66" t="str">
            <v>105479-P.S.R. GUANGUALI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G67" t="str">
            <v>105480-P.S.R. QUILIMARI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G68" t="str">
            <v>105481-P.S.R. TILAMA</v>
          </cell>
          <cell r="J68">
            <v>0</v>
          </cell>
          <cell r="L68">
            <v>0</v>
          </cell>
        </row>
        <row r="69">
          <cell r="G69" t="str">
            <v>105511-P.S.R. LOS CONDORES</v>
          </cell>
          <cell r="H69">
            <v>0</v>
          </cell>
          <cell r="I69">
            <v>1</v>
          </cell>
          <cell r="J69">
            <v>0</v>
          </cell>
          <cell r="K69">
            <v>0</v>
          </cell>
          <cell r="L69">
            <v>1</v>
          </cell>
        </row>
        <row r="70">
          <cell r="G70" t="str">
            <v>04204-SALAMANCA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G71" t="str">
            <v>105104-HOSPITAL SALAMANCA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G72" t="str">
            <v xml:space="preserve">105452-P.S.R. CUNCUMEN                 </v>
          </cell>
          <cell r="H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G73" t="str">
            <v>105453-P.S.R. TRANQUILLA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G74" t="str">
            <v>105454-P.S.R. CUNLAGUA</v>
          </cell>
          <cell r="J74">
            <v>0</v>
          </cell>
          <cell r="L74">
            <v>0</v>
          </cell>
        </row>
        <row r="75">
          <cell r="G75" t="str">
            <v>105455-P.S.R. CHILLEPIN</v>
          </cell>
          <cell r="I75">
            <v>0</v>
          </cell>
          <cell r="K75">
            <v>0</v>
          </cell>
          <cell r="L75">
            <v>0</v>
          </cell>
        </row>
        <row r="76">
          <cell r="G76" t="str">
            <v>105456-P.S.R. LLIMPO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G77" t="str">
            <v>105457-P.S.R. SAN AGUSTIN</v>
          </cell>
          <cell r="I77">
            <v>0</v>
          </cell>
          <cell r="J77">
            <v>0</v>
          </cell>
          <cell r="L77">
            <v>0</v>
          </cell>
        </row>
        <row r="78">
          <cell r="G78" t="str">
            <v>105458-P.S.R. TAHUINCO</v>
          </cell>
          <cell r="H78">
            <v>0</v>
          </cell>
          <cell r="I78">
            <v>0</v>
          </cell>
          <cell r="K78">
            <v>0</v>
          </cell>
          <cell r="L78">
            <v>0</v>
          </cell>
        </row>
        <row r="79">
          <cell r="G79" t="str">
            <v>105491-P.S.R. QUELEN BAJO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G80" t="str">
            <v>105492-P.S.R. CAMISA</v>
          </cell>
          <cell r="I80">
            <v>0</v>
          </cell>
          <cell r="K80">
            <v>0</v>
          </cell>
          <cell r="L80">
            <v>0</v>
          </cell>
        </row>
        <row r="81">
          <cell r="G81" t="str">
            <v>105501-P.S.R. ARBOLEDA GRANDE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G82" t="str">
            <v>04301-OVALLE</v>
          </cell>
          <cell r="H82">
            <v>185</v>
          </cell>
          <cell r="I82">
            <v>189</v>
          </cell>
          <cell r="J82">
            <v>163</v>
          </cell>
          <cell r="K82">
            <v>167</v>
          </cell>
          <cell r="L82">
            <v>704</v>
          </cell>
        </row>
        <row r="83">
          <cell r="G83" t="str">
            <v>105315-CES. RURAL C. DE TAMAYA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G84" t="str">
            <v>105317-CES. JORGE JORDAN D.</v>
          </cell>
          <cell r="H84">
            <v>185</v>
          </cell>
          <cell r="I84">
            <v>189</v>
          </cell>
          <cell r="J84">
            <v>163</v>
          </cell>
          <cell r="K84">
            <v>167</v>
          </cell>
          <cell r="L84">
            <v>704</v>
          </cell>
        </row>
        <row r="85">
          <cell r="G85" t="str">
            <v>105322-CES. MARCOS MACUADA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G86" t="str">
            <v>105324-CES. SOTAQUI</v>
          </cell>
          <cell r="I86">
            <v>0</v>
          </cell>
          <cell r="K86">
            <v>0</v>
          </cell>
          <cell r="L86">
            <v>0</v>
          </cell>
        </row>
        <row r="87">
          <cell r="G87" t="str">
            <v>105722-CECOF SAN JOSE DE LA DEHESA</v>
          </cell>
          <cell r="K87">
            <v>0</v>
          </cell>
          <cell r="L87">
            <v>0</v>
          </cell>
        </row>
        <row r="88">
          <cell r="G88" t="str">
            <v>105723-CECOF LIMARI</v>
          </cell>
          <cell r="I88">
            <v>0</v>
          </cell>
          <cell r="L88">
            <v>0</v>
          </cell>
        </row>
        <row r="89">
          <cell r="G89" t="str">
            <v>200367-CECOF COLONIA LIMARÍ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G90" t="str">
            <v>04302-COMBARBALÁ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G91" t="str">
            <v>105105-HOSPITAL COMBARBALÁ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G92" t="str">
            <v>105433-P.S.R. SAN LORENZO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G93" t="str">
            <v>105434-P.S.R. SAN MARCOS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G94" t="str">
            <v>105441-P.S.R. MANQUEHUA</v>
          </cell>
          <cell r="H94">
            <v>0</v>
          </cell>
          <cell r="I94">
            <v>0</v>
          </cell>
          <cell r="J94">
            <v>0</v>
          </cell>
          <cell r="L94">
            <v>0</v>
          </cell>
        </row>
        <row r="95">
          <cell r="G95" t="str">
            <v xml:space="preserve">105459-P.S.R. BARRANCAS                </v>
          </cell>
          <cell r="I95">
            <v>0</v>
          </cell>
          <cell r="K95">
            <v>0</v>
          </cell>
          <cell r="L95">
            <v>0</v>
          </cell>
        </row>
        <row r="96">
          <cell r="G96" t="str">
            <v>105460-P.S.R. COGOTI 18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G97" t="str">
            <v>105461-P.S.R. EL HUACHO</v>
          </cell>
          <cell r="H97">
            <v>0</v>
          </cell>
          <cell r="L97">
            <v>0</v>
          </cell>
        </row>
        <row r="98">
          <cell r="G98" t="str">
            <v>105462-P.S.R. EL SAUCE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G99" t="str">
            <v>105463-P.S.R. QUILITAPIA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G100" t="str">
            <v>105464-P.S.R. LA LIGUA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G101" t="str">
            <v>105465-P.S.R. RAMADILLA</v>
          </cell>
          <cell r="H101">
            <v>0</v>
          </cell>
          <cell r="J101">
            <v>0</v>
          </cell>
          <cell r="L101">
            <v>0</v>
          </cell>
        </row>
        <row r="102">
          <cell r="G102" t="str">
            <v>105466-P.S.R. VALLE HERMOSO</v>
          </cell>
          <cell r="H102">
            <v>0</v>
          </cell>
          <cell r="I102">
            <v>0</v>
          </cell>
          <cell r="K102">
            <v>0</v>
          </cell>
          <cell r="L102">
            <v>0</v>
          </cell>
        </row>
        <row r="103">
          <cell r="G103" t="str">
            <v>105490-P.S.R. EL DURAZNO</v>
          </cell>
          <cell r="H103">
            <v>0</v>
          </cell>
          <cell r="J103">
            <v>0</v>
          </cell>
          <cell r="L103">
            <v>0</v>
          </cell>
        </row>
        <row r="104">
          <cell r="G104" t="str">
            <v>04303-MONTE PATRIA</v>
          </cell>
          <cell r="H104">
            <v>72</v>
          </cell>
          <cell r="I104">
            <v>88</v>
          </cell>
          <cell r="J104">
            <v>68</v>
          </cell>
          <cell r="K104">
            <v>57</v>
          </cell>
          <cell r="L104">
            <v>285</v>
          </cell>
        </row>
        <row r="105">
          <cell r="G105" t="str">
            <v>105307-CES. RURAL MONTE PATRIA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G106" t="str">
            <v>105311-CES. RURAL CHAÑARAL ALTO</v>
          </cell>
          <cell r="H106">
            <v>31</v>
          </cell>
          <cell r="I106">
            <v>25</v>
          </cell>
          <cell r="J106">
            <v>23</v>
          </cell>
          <cell r="K106">
            <v>22</v>
          </cell>
          <cell r="L106">
            <v>101</v>
          </cell>
        </row>
        <row r="107">
          <cell r="G107" t="str">
            <v>105318-CES. RURAL EL PALQUI</v>
          </cell>
          <cell r="H107">
            <v>41</v>
          </cell>
          <cell r="I107">
            <v>63</v>
          </cell>
          <cell r="J107">
            <v>45</v>
          </cell>
          <cell r="K107">
            <v>35</v>
          </cell>
          <cell r="L107">
            <v>184</v>
          </cell>
        </row>
        <row r="108">
          <cell r="G108" t="str">
            <v>04304-PUNITAQUI</v>
          </cell>
          <cell r="H108">
            <v>49</v>
          </cell>
          <cell r="I108">
            <v>46</v>
          </cell>
          <cell r="J108">
            <v>42</v>
          </cell>
          <cell r="K108">
            <v>33</v>
          </cell>
          <cell r="L108">
            <v>170</v>
          </cell>
        </row>
        <row r="109">
          <cell r="G109" t="str">
            <v>105308-CES. RURAL PUNITAQUI</v>
          </cell>
          <cell r="H109">
            <v>49</v>
          </cell>
          <cell r="I109">
            <v>46</v>
          </cell>
          <cell r="J109">
            <v>42</v>
          </cell>
          <cell r="K109">
            <v>33</v>
          </cell>
          <cell r="L109">
            <v>170</v>
          </cell>
        </row>
        <row r="110">
          <cell r="G110" t="str">
            <v>04305-RIO HURTADO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G111" t="str">
            <v>105310-CES. RURAL PICHASCA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G112" t="str">
            <v>105411-P.S.R. LAS BREAS</v>
          </cell>
          <cell r="H112">
            <v>0</v>
          </cell>
          <cell r="L112">
            <v>0</v>
          </cell>
        </row>
        <row r="113">
          <cell r="G113" t="str">
            <v>105413-P.S.R. SAMO ALTO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G114" t="str">
            <v>105503-P.S.R. TABAQUEROS</v>
          </cell>
          <cell r="H114">
            <v>0</v>
          </cell>
          <cell r="I114">
            <v>0</v>
          </cell>
          <cell r="K114">
            <v>0</v>
          </cell>
          <cell r="L114">
            <v>0</v>
          </cell>
        </row>
        <row r="115">
          <cell r="G115" t="str">
            <v>Total general</v>
          </cell>
          <cell r="H115">
            <v>665</v>
          </cell>
          <cell r="I115">
            <v>546</v>
          </cell>
          <cell r="J115">
            <v>589</v>
          </cell>
          <cell r="K115">
            <v>554</v>
          </cell>
          <cell r="L115">
            <v>2354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="90" zoomScaleNormal="90" workbookViewId="0"/>
  </sheetViews>
  <sheetFormatPr baseColWidth="10" defaultRowHeight="15" x14ac:dyDescent="0.25"/>
  <cols>
    <col min="1" max="1" width="29.5703125" customWidth="1"/>
    <col min="6" max="6" width="11.7109375" style="15" bestFit="1" customWidth="1"/>
    <col min="7" max="7" width="125.7109375" bestFit="1" customWidth="1"/>
  </cols>
  <sheetData>
    <row r="1" spans="1:7" x14ac:dyDescent="0.25">
      <c r="A1" s="20" t="s">
        <v>48</v>
      </c>
      <c r="B1" s="19"/>
      <c r="C1" s="19"/>
      <c r="D1" s="19"/>
    </row>
    <row r="2" spans="1:7" x14ac:dyDescent="0.25">
      <c r="A2" s="20" t="s">
        <v>49</v>
      </c>
      <c r="B2" s="19"/>
      <c r="C2" s="19"/>
      <c r="D2" s="19"/>
    </row>
    <row r="3" spans="1:7" x14ac:dyDescent="0.25">
      <c r="A3" s="20" t="s">
        <v>50</v>
      </c>
      <c r="B3" s="19"/>
      <c r="C3" s="19"/>
      <c r="D3" s="19"/>
    </row>
    <row r="4" spans="1:7" x14ac:dyDescent="0.25">
      <c r="A4" s="20" t="s">
        <v>51</v>
      </c>
      <c r="B4" s="19"/>
      <c r="C4" s="19"/>
      <c r="D4" s="19"/>
    </row>
    <row r="5" spans="1:7" x14ac:dyDescent="0.25">
      <c r="A5" s="20" t="s">
        <v>52</v>
      </c>
      <c r="B5" s="19"/>
      <c r="C5" s="19"/>
      <c r="D5" s="19"/>
      <c r="F5" s="47" t="s">
        <v>68</v>
      </c>
      <c r="G5" s="47"/>
    </row>
    <row r="6" spans="1:7" x14ac:dyDescent="0.25">
      <c r="F6" s="47"/>
      <c r="G6" s="47"/>
    </row>
    <row r="7" spans="1:7" ht="15.75" thickBot="1" x14ac:dyDescent="0.3"/>
    <row r="8" spans="1:7" ht="15.75" thickBot="1" x14ac:dyDescent="0.3">
      <c r="F8" s="23" t="s">
        <v>53</v>
      </c>
      <c r="G8" s="23" t="s">
        <v>54</v>
      </c>
    </row>
    <row r="9" spans="1:7" x14ac:dyDescent="0.25">
      <c r="F9" s="33" t="s">
        <v>45</v>
      </c>
      <c r="G9" s="32" t="s">
        <v>55</v>
      </c>
    </row>
    <row r="10" spans="1:7" x14ac:dyDescent="0.25">
      <c r="F10" s="21" t="s">
        <v>46</v>
      </c>
      <c r="G10" s="24" t="s">
        <v>56</v>
      </c>
    </row>
    <row r="11" spans="1:7" x14ac:dyDescent="0.25">
      <c r="F11" s="21" t="s">
        <v>47</v>
      </c>
      <c r="G11" s="24" t="s">
        <v>57</v>
      </c>
    </row>
    <row r="12" spans="1:7" ht="15.75" thickBot="1" x14ac:dyDescent="0.3">
      <c r="F12" s="22" t="s">
        <v>72</v>
      </c>
      <c r="G12" s="25" t="s">
        <v>73</v>
      </c>
    </row>
  </sheetData>
  <mergeCells count="1">
    <mergeCell ref="F5:G6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"/>
  <sheetViews>
    <sheetView zoomScale="80" zoomScaleNormal="80" workbookViewId="0">
      <selection sqref="A1:A10"/>
    </sheetView>
  </sheetViews>
  <sheetFormatPr baseColWidth="10" defaultRowHeight="15" x14ac:dyDescent="0.25"/>
  <cols>
    <col min="1" max="1" width="13.7109375" style="19" bestFit="1" customWidth="1"/>
    <col min="2" max="2" width="24.28515625" style="9" bestFit="1" customWidth="1"/>
    <col min="3" max="3" width="41" style="9" customWidth="1"/>
    <col min="4" max="4" width="8.85546875" style="10" customWidth="1"/>
    <col min="5" max="5" width="11.5703125" style="16" bestFit="1" customWidth="1"/>
    <col min="6" max="6" width="8.85546875" style="9" customWidth="1"/>
    <col min="7" max="7" width="7.42578125" style="9" bestFit="1" customWidth="1"/>
    <col min="8" max="8" width="7.42578125" style="9" customWidth="1"/>
    <col min="9" max="9" width="7.28515625" style="9" bestFit="1" customWidth="1"/>
    <col min="10" max="10" width="7" style="9" bestFit="1" customWidth="1"/>
    <col min="11" max="11" width="9.7109375" style="9" customWidth="1"/>
    <col min="12" max="12" width="9.5703125" style="9" bestFit="1" customWidth="1"/>
    <col min="13" max="13" width="11" style="9" bestFit="1" customWidth="1"/>
    <col min="14" max="14" width="9.85546875" style="9" bestFit="1" customWidth="1"/>
    <col min="15" max="15" width="9.140625" style="9" bestFit="1" customWidth="1"/>
    <col min="16" max="16" width="8.42578125" style="9" bestFit="1" customWidth="1"/>
    <col min="17" max="17" width="8.85546875" style="9" customWidth="1"/>
    <col min="18" max="18" width="11.5703125" style="9" bestFit="1" customWidth="1"/>
    <col min="19" max="19" width="8.85546875" customWidth="1"/>
    <col min="20" max="21" width="7.42578125" customWidth="1"/>
    <col min="22" max="22" width="7.28515625" bestFit="1" customWidth="1"/>
    <col min="23" max="23" width="7" bestFit="1" customWidth="1"/>
    <col min="24" max="24" width="9.85546875" bestFit="1" customWidth="1"/>
    <col min="25" max="25" width="9.5703125" customWidth="1"/>
    <col min="26" max="26" width="11" customWidth="1"/>
    <col min="27" max="27" width="9.85546875" bestFit="1" customWidth="1"/>
    <col min="28" max="28" width="9.140625" bestFit="1" customWidth="1"/>
    <col min="29" max="29" width="8.42578125" bestFit="1" customWidth="1"/>
    <col min="30" max="30" width="14.42578125" bestFit="1" customWidth="1"/>
  </cols>
  <sheetData>
    <row r="1" spans="1:30" ht="18.75" customHeight="1" thickBot="1" x14ac:dyDescent="0.3">
      <c r="A1" s="49" t="s">
        <v>74</v>
      </c>
      <c r="B1" s="51" t="s">
        <v>0</v>
      </c>
      <c r="C1" s="53" t="s">
        <v>1</v>
      </c>
      <c r="D1" s="58" t="s">
        <v>42</v>
      </c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</row>
    <row r="2" spans="1:30" ht="15" customHeight="1" x14ac:dyDescent="0.25">
      <c r="A2" s="50"/>
      <c r="B2" s="52"/>
      <c r="C2" s="54"/>
      <c r="D2" s="56" t="s">
        <v>3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1"/>
      <c r="Q2" s="62" t="s">
        <v>4</v>
      </c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1"/>
      <c r="AD2" s="56" t="s">
        <v>2</v>
      </c>
    </row>
    <row r="3" spans="1:30" ht="15" customHeight="1" x14ac:dyDescent="0.25">
      <c r="A3" s="50"/>
      <c r="B3" s="52"/>
      <c r="C3" s="54"/>
      <c r="D3" s="56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1"/>
      <c r="Q3" s="62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1"/>
      <c r="AD3" s="56"/>
    </row>
    <row r="4" spans="1:30" ht="15" customHeight="1" x14ac:dyDescent="0.25">
      <c r="A4" s="50"/>
      <c r="B4" s="52"/>
      <c r="C4" s="54"/>
      <c r="D4" s="56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1"/>
      <c r="Q4" s="62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1"/>
      <c r="AD4" s="56"/>
    </row>
    <row r="5" spans="1:30" ht="15" customHeight="1" x14ac:dyDescent="0.25">
      <c r="A5" s="50"/>
      <c r="B5" s="52"/>
      <c r="C5" s="54"/>
      <c r="D5" s="56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1"/>
      <c r="Q5" s="62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1"/>
      <c r="AD5" s="56"/>
    </row>
    <row r="6" spans="1:30" ht="15" customHeight="1" x14ac:dyDescent="0.25">
      <c r="A6" s="50"/>
      <c r="B6" s="52"/>
      <c r="C6" s="54"/>
      <c r="D6" s="56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1"/>
      <c r="Q6" s="62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1"/>
      <c r="AD6" s="56"/>
    </row>
    <row r="7" spans="1:30" ht="15" customHeight="1" x14ac:dyDescent="0.25">
      <c r="A7" s="50"/>
      <c r="B7" s="52"/>
      <c r="C7" s="54"/>
      <c r="D7" s="56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1"/>
      <c r="Q7" s="62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1"/>
      <c r="AD7" s="56"/>
    </row>
    <row r="8" spans="1:30" ht="15" customHeight="1" x14ac:dyDescent="0.25">
      <c r="A8" s="50"/>
      <c r="B8" s="52"/>
      <c r="C8" s="54"/>
      <c r="D8" s="56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1"/>
      <c r="Q8" s="62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1"/>
      <c r="AD8" s="56"/>
    </row>
    <row r="9" spans="1:30" ht="15.75" customHeight="1" thickBot="1" x14ac:dyDescent="0.3">
      <c r="A9" s="50"/>
      <c r="B9" s="52"/>
      <c r="C9" s="54"/>
      <c r="D9" s="56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1"/>
      <c r="Q9" s="62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1"/>
      <c r="AD9" s="56"/>
    </row>
    <row r="10" spans="1:30" ht="16.5" customHeight="1" thickBot="1" x14ac:dyDescent="0.3">
      <c r="A10" s="50"/>
      <c r="B10" s="52"/>
      <c r="C10" s="55"/>
      <c r="D10" s="60" t="s">
        <v>41</v>
      </c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14"/>
      <c r="AD10" s="56"/>
    </row>
    <row r="11" spans="1:30" ht="15.75" customHeight="1" thickBot="1" x14ac:dyDescent="0.3">
      <c r="A11" s="37"/>
      <c r="B11" s="35"/>
      <c r="C11" s="36"/>
      <c r="D11" s="2" t="s">
        <v>29</v>
      </c>
      <c r="E11" s="3" t="s">
        <v>30</v>
      </c>
      <c r="F11" s="4" t="s">
        <v>31</v>
      </c>
      <c r="G11" s="4" t="s">
        <v>32</v>
      </c>
      <c r="H11" s="4" t="s">
        <v>33</v>
      </c>
      <c r="I11" s="4" t="s">
        <v>34</v>
      </c>
      <c r="J11" s="4" t="s">
        <v>35</v>
      </c>
      <c r="K11" s="4" t="s">
        <v>36</v>
      </c>
      <c r="L11" s="4" t="s">
        <v>37</v>
      </c>
      <c r="M11" s="4" t="s">
        <v>38</v>
      </c>
      <c r="N11" s="4" t="s">
        <v>39</v>
      </c>
      <c r="O11" s="4" t="s">
        <v>40</v>
      </c>
      <c r="P11" s="4" t="s">
        <v>44</v>
      </c>
      <c r="Q11" s="3" t="s">
        <v>29</v>
      </c>
      <c r="R11" s="3" t="s">
        <v>30</v>
      </c>
      <c r="S11" s="4" t="s">
        <v>31</v>
      </c>
      <c r="T11" s="4" t="s">
        <v>32</v>
      </c>
      <c r="U11" s="4" t="s">
        <v>33</v>
      </c>
      <c r="V11" s="4" t="s">
        <v>34</v>
      </c>
      <c r="W11" s="4" t="s">
        <v>35</v>
      </c>
      <c r="X11" s="4" t="s">
        <v>36</v>
      </c>
      <c r="Y11" s="4" t="s">
        <v>37</v>
      </c>
      <c r="Z11" s="4" t="s">
        <v>38</v>
      </c>
      <c r="AA11" s="5" t="s">
        <v>39</v>
      </c>
      <c r="AB11" s="12" t="s">
        <v>40</v>
      </c>
      <c r="AC11" s="13" t="s">
        <v>44</v>
      </c>
      <c r="AD11" s="11"/>
    </row>
    <row r="12" spans="1:30" x14ac:dyDescent="0.25">
      <c r="A12" s="38" t="s">
        <v>75</v>
      </c>
      <c r="B12" s="8" t="s">
        <v>15</v>
      </c>
      <c r="C12" s="8" t="s">
        <v>71</v>
      </c>
      <c r="D12" s="27">
        <f>IFERROR(VLOOKUP(C12,'[1]Indicador 01'!$G$3:$L$32,2,FALSE),0)</f>
        <v>0</v>
      </c>
      <c r="E12" s="27">
        <f>IFERROR(VLOOKUP(C12,'[1]Indicador 01'!$G$3:$L$32,3,FALSE),0)</f>
        <v>2</v>
      </c>
      <c r="F12" s="26">
        <f>IFERROR(VLOOKUP(C12,'[1]Indicador 01'!$G$3:$L$32,4,FALSE),0)</f>
        <v>0</v>
      </c>
      <c r="G12" s="26">
        <f>IFERROR(VLOOKUP(C12,'[1]Indicador 01'!$G$3:$L$32,5,FALSE),0)</f>
        <v>0</v>
      </c>
      <c r="H12" s="26"/>
      <c r="I12" s="26"/>
      <c r="J12" s="26"/>
      <c r="K12" s="26"/>
      <c r="L12" s="26"/>
      <c r="M12" s="26"/>
      <c r="N12" s="26"/>
      <c r="O12" s="26"/>
      <c r="P12" s="27">
        <f>SUM(D12:O12)</f>
        <v>2</v>
      </c>
      <c r="Q12" s="27">
        <f>IFERROR(VLOOKUP(C12,'[1]Total de Ingresos'!$G$3:$L$115,2,FALSE),0)</f>
        <v>31</v>
      </c>
      <c r="R12" s="27">
        <f>IFERROR(VLOOKUP(C12,'[1]Total de Ingresos'!$G$3:$L$115,3,FALSE),0)</f>
        <v>30</v>
      </c>
      <c r="S12" s="15">
        <f>IFERROR(VLOOKUP(C12,'[1]Total de Ingresos'!$G$3:$L$115,4,FALSE),0)</f>
        <v>16</v>
      </c>
      <c r="T12" s="15">
        <f>IFERROR(VLOOKUP(C12,'[1]Total de Ingresos'!$G$3:$L$115,5,FALSE),0)</f>
        <v>0</v>
      </c>
      <c r="U12" s="15"/>
      <c r="V12" s="15"/>
      <c r="W12" s="15"/>
      <c r="X12" s="15"/>
      <c r="Y12" s="15"/>
      <c r="Z12" s="15"/>
      <c r="AA12" s="15"/>
      <c r="AB12" s="15"/>
      <c r="AC12" s="15">
        <f>SUM(Q12:AB12)</f>
        <v>77</v>
      </c>
      <c r="AD12" s="44">
        <f>P12/AC12</f>
        <v>2.5974025974025976E-2</v>
      </c>
    </row>
    <row r="13" spans="1:30" x14ac:dyDescent="0.25">
      <c r="A13" s="38" t="s">
        <v>75</v>
      </c>
      <c r="B13" s="6" t="s">
        <v>5</v>
      </c>
      <c r="C13" s="6" t="s">
        <v>6</v>
      </c>
      <c r="D13" s="27">
        <f>IFERROR(VLOOKUP(C13,'[1]Indicador 01'!$G$3:$L$32,2,FALSE),0)</f>
        <v>29</v>
      </c>
      <c r="E13" s="27">
        <f>IFERROR(VLOOKUP(C13,'[1]Indicador 01'!$G$3:$L$32,3,FALSE),0)</f>
        <v>22</v>
      </c>
      <c r="F13" s="27">
        <f>IFERROR(VLOOKUP(C13,'[1]Indicador 01'!$G$3:$L$32,4,FALSE),0)</f>
        <v>29</v>
      </c>
      <c r="G13" s="27">
        <f>IFERROR(VLOOKUP(C13,'[1]Indicador 01'!$G$3:$L$32,5,FALSE),0)</f>
        <v>27</v>
      </c>
      <c r="H13" s="27"/>
      <c r="I13" s="27"/>
      <c r="J13" s="27"/>
      <c r="K13" s="27"/>
      <c r="L13" s="27"/>
      <c r="M13" s="27"/>
      <c r="N13" s="27"/>
      <c r="O13" s="27"/>
      <c r="P13" s="27">
        <f>SUM(D13:O13)</f>
        <v>107</v>
      </c>
      <c r="Q13" s="27">
        <f>IFERROR(VLOOKUP(C13,'[1]Total de Ingresos'!$G$3:$L$115,2,FALSE),0)</f>
        <v>27</v>
      </c>
      <c r="R13" s="27">
        <f>IFERROR(VLOOKUP(C13,'[1]Total de Ingresos'!$G$3:$L$115,3,FALSE),0)</f>
        <v>30</v>
      </c>
      <c r="S13" s="15">
        <f>IFERROR(VLOOKUP(C13,'[1]Total de Ingresos'!$G$3:$L$115,4,FALSE),0)</f>
        <v>40</v>
      </c>
      <c r="T13" s="15">
        <f>IFERROR(VLOOKUP(C13,'[1]Total de Ingresos'!$G$3:$L$115,5,FALSE),0)</f>
        <v>41</v>
      </c>
      <c r="U13" s="15"/>
      <c r="V13" s="15"/>
      <c r="W13" s="15"/>
      <c r="X13" s="15"/>
      <c r="Y13" s="15"/>
      <c r="Z13" s="15"/>
      <c r="AA13" s="15"/>
      <c r="AB13" s="15"/>
      <c r="AC13" s="15">
        <f>SUM(Q13:AB13)</f>
        <v>138</v>
      </c>
      <c r="AD13" s="44">
        <f t="shared" ref="AD13:AD36" si="0">P13/AC13</f>
        <v>0.77536231884057971</v>
      </c>
    </row>
    <row r="14" spans="1:30" x14ac:dyDescent="0.25">
      <c r="A14" s="38" t="s">
        <v>75</v>
      </c>
      <c r="B14" s="6" t="s">
        <v>5</v>
      </c>
      <c r="C14" s="6" t="s">
        <v>7</v>
      </c>
      <c r="D14" s="27">
        <f>IFERROR(VLOOKUP(C14,'[1]Indicador 01'!$G$3:$L$32,2,FALSE),0)</f>
        <v>6</v>
      </c>
      <c r="E14" s="27">
        <f>IFERROR(VLOOKUP(C14,'[1]Indicador 01'!$G$3:$L$32,3,FALSE),0)</f>
        <v>3</v>
      </c>
      <c r="F14" s="27">
        <f>IFERROR(VLOOKUP(C14,'[1]Indicador 01'!$G$3:$L$32,4,FALSE),0)</f>
        <v>9</v>
      </c>
      <c r="G14" s="27">
        <f>IFERROR(VLOOKUP(C14,'[1]Indicador 01'!$G$3:$L$32,5,FALSE),0)</f>
        <v>17</v>
      </c>
      <c r="H14" s="27"/>
      <c r="I14" s="27"/>
      <c r="J14" s="27"/>
      <c r="K14" s="27"/>
      <c r="L14" s="27"/>
      <c r="M14" s="27"/>
      <c r="N14" s="27"/>
      <c r="O14" s="27"/>
      <c r="P14" s="27">
        <f t="shared" ref="P14:P20" si="1">SUM(D14:O14)</f>
        <v>35</v>
      </c>
      <c r="Q14" s="27">
        <f>IFERROR(VLOOKUP(C14,'[1]Total de Ingresos'!$G$3:$L$115,2,FALSE),0)</f>
        <v>23</v>
      </c>
      <c r="R14" s="27">
        <f>IFERROR(VLOOKUP(C14,'[1]Total de Ingresos'!$G$3:$L$115,3,FALSE),0)</f>
        <v>23</v>
      </c>
      <c r="S14" s="15">
        <f>IFERROR(VLOOKUP(C14,'[1]Total de Ingresos'!$G$3:$L$115,4,FALSE),0)</f>
        <v>23</v>
      </c>
      <c r="T14" s="15">
        <f>IFERROR(VLOOKUP(C14,'[1]Total de Ingresos'!$G$3:$L$115,5,FALSE),0)</f>
        <v>15</v>
      </c>
      <c r="U14" s="15"/>
      <c r="V14" s="15"/>
      <c r="W14" s="15"/>
      <c r="X14" s="15"/>
      <c r="Y14" s="15"/>
      <c r="Z14" s="15"/>
      <c r="AA14" s="15"/>
      <c r="AB14" s="15"/>
      <c r="AC14" s="15">
        <f t="shared" ref="AC14:AC20" si="2">SUM(Q14:AB14)</f>
        <v>84</v>
      </c>
      <c r="AD14" s="45">
        <f t="shared" si="0"/>
        <v>0.41666666666666669</v>
      </c>
    </row>
    <row r="15" spans="1:30" x14ac:dyDescent="0.25">
      <c r="A15" s="38" t="s">
        <v>75</v>
      </c>
      <c r="B15" s="6" t="s">
        <v>5</v>
      </c>
      <c r="C15" s="6" t="s">
        <v>8</v>
      </c>
      <c r="D15" s="27">
        <f>IFERROR(VLOOKUP(C15,'[1]Indicador 01'!$G$3:$L$32,2,FALSE),0)</f>
        <v>15</v>
      </c>
      <c r="E15" s="27">
        <f>IFERROR(VLOOKUP(C15,'[1]Indicador 01'!$G$3:$L$32,3,FALSE),0)</f>
        <v>14</v>
      </c>
      <c r="F15" s="27">
        <f>IFERROR(VLOOKUP(C15,'[1]Indicador 01'!$G$3:$L$32,4,FALSE),0)</f>
        <v>20</v>
      </c>
      <c r="G15" s="28">
        <f>IFERROR(VLOOKUP(C15,'[1]Indicador 01'!$G$3:$L$32,5,FALSE),0)</f>
        <v>22</v>
      </c>
      <c r="H15" s="28"/>
      <c r="I15" s="27"/>
      <c r="J15" s="27"/>
      <c r="K15" s="27"/>
      <c r="L15" s="27"/>
      <c r="M15" s="27"/>
      <c r="N15" s="27"/>
      <c r="O15" s="27"/>
      <c r="P15" s="27">
        <f t="shared" si="1"/>
        <v>71</v>
      </c>
      <c r="Q15" s="27">
        <f>IFERROR(VLOOKUP(C15,'[1]Total de Ingresos'!$G$3:$L$115,2,FALSE),0)</f>
        <v>41</v>
      </c>
      <c r="R15" s="27">
        <f>IFERROR(VLOOKUP(C15,'[1]Total de Ingresos'!$G$3:$L$115,3,FALSE),0)</f>
        <v>45</v>
      </c>
      <c r="S15" s="15">
        <f>IFERROR(VLOOKUP(C15,'[1]Total de Ingresos'!$G$3:$L$115,4,FALSE),0)</f>
        <v>44</v>
      </c>
      <c r="T15" s="15">
        <f>IFERROR(VLOOKUP(C15,'[1]Total de Ingresos'!$G$3:$L$115,5,FALSE),0)</f>
        <v>46</v>
      </c>
      <c r="U15" s="15"/>
      <c r="V15" s="15"/>
      <c r="W15" s="15"/>
      <c r="X15" s="15"/>
      <c r="Y15" s="15"/>
      <c r="Z15" s="15"/>
      <c r="AA15" s="15"/>
      <c r="AB15" s="15"/>
      <c r="AC15" s="15">
        <f t="shared" si="2"/>
        <v>176</v>
      </c>
      <c r="AD15" s="45">
        <f t="shared" si="0"/>
        <v>0.40340909090909088</v>
      </c>
    </row>
    <row r="16" spans="1:30" x14ac:dyDescent="0.25">
      <c r="A16" s="38" t="s">
        <v>75</v>
      </c>
      <c r="B16" s="6" t="s">
        <v>9</v>
      </c>
      <c r="C16" s="6" t="s">
        <v>10</v>
      </c>
      <c r="D16" s="27">
        <f>IFERROR(VLOOKUP(C16,'[1]Indicador 01'!$G$3:$L$32,2,FALSE),0)</f>
        <v>0</v>
      </c>
      <c r="E16" s="27">
        <f>IFERROR(VLOOKUP(C16,'[1]Indicador 01'!$G$3:$L$32,3,FALSE),0)</f>
        <v>0</v>
      </c>
      <c r="F16" s="27">
        <f>IFERROR(VLOOKUP(C16,'[1]Indicador 01'!$G$3:$L$32,4,FALSE),0)</f>
        <v>0</v>
      </c>
      <c r="G16" s="28">
        <f>IFERROR(VLOOKUP(C16,'[1]Indicador 01'!$G$3:$L$32,5,FALSE),0)</f>
        <v>0</v>
      </c>
      <c r="H16" s="27"/>
      <c r="I16" s="27"/>
      <c r="J16" s="27"/>
      <c r="K16" s="27"/>
      <c r="L16" s="27"/>
      <c r="M16" s="27"/>
      <c r="N16" s="27"/>
      <c r="O16" s="27"/>
      <c r="P16" s="27">
        <f t="shared" si="1"/>
        <v>0</v>
      </c>
      <c r="Q16" s="27">
        <f>IFERROR(VLOOKUP(C16,'[1]Total de Ingresos'!$G$3:$L$115,2,FALSE),0)</f>
        <v>55</v>
      </c>
      <c r="R16" s="27">
        <f>IFERROR(VLOOKUP(C16,'[1]Total de Ingresos'!$G$3:$L$115,3,FALSE),0)</f>
        <v>31</v>
      </c>
      <c r="S16" s="15">
        <f>IFERROR(VLOOKUP(C16,'[1]Total de Ingresos'!$G$3:$L$115,4,FALSE),0)</f>
        <v>44</v>
      </c>
      <c r="T16" s="15">
        <f>IFERROR(VLOOKUP(C16,'[1]Total de Ingresos'!$G$3:$L$115,5,FALSE),0)</f>
        <v>29</v>
      </c>
      <c r="U16" s="15"/>
      <c r="V16" s="15"/>
      <c r="W16" s="15"/>
      <c r="X16" s="15"/>
      <c r="Y16" s="15"/>
      <c r="Z16" s="15"/>
      <c r="AA16" s="15"/>
      <c r="AB16" s="15"/>
      <c r="AC16" s="15">
        <f t="shared" si="2"/>
        <v>159</v>
      </c>
      <c r="AD16" s="45">
        <f t="shared" si="0"/>
        <v>0</v>
      </c>
    </row>
    <row r="17" spans="1:30" x14ac:dyDescent="0.25">
      <c r="A17" s="38" t="s">
        <v>75</v>
      </c>
      <c r="B17" s="6" t="s">
        <v>9</v>
      </c>
      <c r="C17" s="6" t="s">
        <v>11</v>
      </c>
      <c r="D17" s="27">
        <f>IFERROR(VLOOKUP(C17,'[1]Indicador 01'!$G$3:$L$32,2,FALSE),0)</f>
        <v>7</v>
      </c>
      <c r="E17" s="28">
        <f>IFERROR(VLOOKUP(C17,'[1]Indicador 01'!$G$3:$L$32,3,FALSE),0)</f>
        <v>8</v>
      </c>
      <c r="F17" s="28">
        <f>IFERROR(VLOOKUP(C17,'[1]Indicador 01'!$G$3:$L$32,4,FALSE),0)</f>
        <v>10</v>
      </c>
      <c r="G17" s="28">
        <f>IFERROR(VLOOKUP(C17,'[1]Indicador 01'!$G$3:$L$32,5,FALSE),0)</f>
        <v>0</v>
      </c>
      <c r="H17" s="28"/>
      <c r="I17" s="28"/>
      <c r="J17" s="27"/>
      <c r="K17" s="27"/>
      <c r="L17" s="27"/>
      <c r="M17" s="27"/>
      <c r="N17" s="27"/>
      <c r="O17" s="27"/>
      <c r="P17" s="27">
        <f t="shared" si="1"/>
        <v>25</v>
      </c>
      <c r="Q17" s="27">
        <f>IFERROR(VLOOKUP(C17,'[1]Total de Ingresos'!$G$3:$L$115,2,FALSE),0)</f>
        <v>32</v>
      </c>
      <c r="R17" s="27">
        <f>IFERROR(VLOOKUP(C17,'[1]Total de Ingresos'!$G$3:$L$115,3,FALSE),0)</f>
        <v>20</v>
      </c>
      <c r="S17" s="15">
        <f>IFERROR(VLOOKUP(C17,'[1]Total de Ingresos'!$G$3:$L$115,4,FALSE),0)</f>
        <v>31</v>
      </c>
      <c r="T17" s="15">
        <f>IFERROR(VLOOKUP(C17,'[1]Total de Ingresos'!$G$3:$L$115,5,FALSE),0)</f>
        <v>26</v>
      </c>
      <c r="U17" s="15"/>
      <c r="V17" s="15"/>
      <c r="W17" s="15"/>
      <c r="X17" s="15"/>
      <c r="Y17" s="15"/>
      <c r="Z17" s="15"/>
      <c r="AA17" s="15"/>
      <c r="AB17" s="15"/>
      <c r="AC17" s="15">
        <f t="shared" si="2"/>
        <v>109</v>
      </c>
      <c r="AD17" s="45">
        <f t="shared" si="0"/>
        <v>0.22935779816513763</v>
      </c>
    </row>
    <row r="18" spans="1:30" x14ac:dyDescent="0.25">
      <c r="A18" s="38" t="s">
        <v>75</v>
      </c>
      <c r="B18" s="6" t="s">
        <v>9</v>
      </c>
      <c r="C18" s="6" t="s">
        <v>12</v>
      </c>
      <c r="D18" s="27">
        <f>IFERROR(VLOOKUP(C18,'[1]Indicador 01'!$G$3:$L$32,2,FALSE),0)</f>
        <v>4</v>
      </c>
      <c r="E18" s="28">
        <f>IFERROR(VLOOKUP(C18,'[1]Indicador 01'!$G$3:$L$32,3,FALSE),0)</f>
        <v>13</v>
      </c>
      <c r="F18" s="28">
        <f>IFERROR(VLOOKUP(C18,'[1]Indicador 01'!$G$3:$L$32,4,FALSE),0)</f>
        <v>16</v>
      </c>
      <c r="G18" s="28">
        <f>IFERROR(VLOOKUP(C18,'[1]Indicador 01'!$G$3:$L$32,5,FALSE),0)</f>
        <v>8</v>
      </c>
      <c r="H18" s="28"/>
      <c r="I18" s="28"/>
      <c r="J18" s="27"/>
      <c r="K18" s="27"/>
      <c r="L18" s="27"/>
      <c r="M18" s="27"/>
      <c r="N18" s="27"/>
      <c r="O18" s="27"/>
      <c r="P18" s="27">
        <f t="shared" si="1"/>
        <v>41</v>
      </c>
      <c r="Q18" s="27">
        <f>IFERROR(VLOOKUP(C18,'[1]Total de Ingresos'!$G$3:$L$115,2,FALSE),0)</f>
        <v>55</v>
      </c>
      <c r="R18" s="27">
        <f>IFERROR(VLOOKUP(C18,'[1]Total de Ingresos'!$G$3:$L$115,3,FALSE),0)</f>
        <v>32</v>
      </c>
      <c r="S18" s="15">
        <f>IFERROR(VLOOKUP(C18,'[1]Total de Ingresos'!$G$3:$L$115,4,FALSE),0)</f>
        <v>34</v>
      </c>
      <c r="T18" s="15">
        <f>IFERROR(VLOOKUP(C18,'[1]Total de Ingresos'!$G$3:$L$115,5,FALSE),0)</f>
        <v>37</v>
      </c>
      <c r="U18" s="15"/>
      <c r="V18" s="15"/>
      <c r="W18" s="15"/>
      <c r="X18" s="15"/>
      <c r="Y18" s="15"/>
      <c r="Z18" s="15"/>
      <c r="AA18" s="15"/>
      <c r="AB18" s="15"/>
      <c r="AC18" s="15">
        <f t="shared" si="2"/>
        <v>158</v>
      </c>
      <c r="AD18" s="45">
        <f t="shared" si="0"/>
        <v>0.25949367088607594</v>
      </c>
    </row>
    <row r="19" spans="1:30" x14ac:dyDescent="0.25">
      <c r="A19" s="38" t="s">
        <v>75</v>
      </c>
      <c r="B19" s="7" t="s">
        <v>9</v>
      </c>
      <c r="C19" s="6" t="s">
        <v>13</v>
      </c>
      <c r="D19" s="27">
        <f>IFERROR(VLOOKUP(C19,'[1]Indicador 01'!$G$3:$L$32,2,FALSE),0)</f>
        <v>14</v>
      </c>
      <c r="E19" s="28">
        <f>IFERROR(VLOOKUP(C19,'[1]Indicador 01'!$G$3:$L$32,3,FALSE),0)</f>
        <v>0</v>
      </c>
      <c r="F19" s="28">
        <f>IFERROR(VLOOKUP(C19,'[1]Indicador 01'!$G$3:$L$32,4,FALSE),0)</f>
        <v>59</v>
      </c>
      <c r="G19" s="28">
        <f>IFERROR(VLOOKUP(C19,'[1]Indicador 01'!$G$3:$L$32,5,FALSE),0)</f>
        <v>11</v>
      </c>
      <c r="H19" s="28"/>
      <c r="I19" s="28"/>
      <c r="J19" s="27"/>
      <c r="K19" s="27"/>
      <c r="L19" s="27"/>
      <c r="M19" s="27"/>
      <c r="N19" s="27"/>
      <c r="O19" s="27"/>
      <c r="P19" s="27">
        <f t="shared" si="1"/>
        <v>84</v>
      </c>
      <c r="Q19" s="27">
        <f>IFERROR(VLOOKUP(C19,'[1]Total de Ingresos'!$G$3:$L$115,2,FALSE),0)</f>
        <v>30</v>
      </c>
      <c r="R19" s="27">
        <f>IFERROR(VLOOKUP(C19,'[1]Total de Ingresos'!$G$3:$L$115,3,FALSE),0)</f>
        <v>6</v>
      </c>
      <c r="S19" s="15">
        <f>IFERROR(VLOOKUP(C19,'[1]Total de Ingresos'!$G$3:$L$115,4,FALSE),0)</f>
        <v>53</v>
      </c>
      <c r="T19" s="15">
        <f>IFERROR(VLOOKUP(C19,'[1]Total de Ingresos'!$G$3:$L$115,5,FALSE),0)</f>
        <v>66</v>
      </c>
      <c r="U19" s="15"/>
      <c r="V19" s="15"/>
      <c r="W19" s="15"/>
      <c r="X19" s="15"/>
      <c r="Y19" s="15"/>
      <c r="Z19" s="15"/>
      <c r="AA19" s="15"/>
      <c r="AB19" s="15"/>
      <c r="AC19" s="15">
        <f t="shared" si="2"/>
        <v>155</v>
      </c>
      <c r="AD19" s="45">
        <f t="shared" si="0"/>
        <v>0.54193548387096779</v>
      </c>
    </row>
    <row r="20" spans="1:30" x14ac:dyDescent="0.25">
      <c r="A20" s="38" t="s">
        <v>75</v>
      </c>
      <c r="B20" s="6" t="s">
        <v>14</v>
      </c>
      <c r="C20" s="6" t="s">
        <v>43</v>
      </c>
      <c r="D20" s="27">
        <f>IFERROR(VLOOKUP(C20,'[1]Indicador 01'!$G$3:$L$32,2,FALSE),0)</f>
        <v>0</v>
      </c>
      <c r="E20" s="28">
        <f>IFERROR(VLOOKUP(C20,'[1]Indicador 01'!$G$3:$L$32,3,FALSE),0)</f>
        <v>0</v>
      </c>
      <c r="F20" s="28">
        <f>IFERROR(VLOOKUP(C20,'[1]Indicador 01'!$G$3:$L$32,4,FALSE),0)</f>
        <v>0</v>
      </c>
      <c r="G20" s="28">
        <f>IFERROR(VLOOKUP(C20,'[1]Indicador 01'!$G$3:$L$32,5,FALSE),0)</f>
        <v>6</v>
      </c>
      <c r="H20" s="28"/>
      <c r="I20" s="28"/>
      <c r="J20" s="27"/>
      <c r="K20" s="27"/>
      <c r="L20" s="27"/>
      <c r="M20" s="27"/>
      <c r="N20" s="27"/>
      <c r="O20" s="27"/>
      <c r="P20" s="27">
        <f t="shared" si="1"/>
        <v>6</v>
      </c>
      <c r="Q20" s="27">
        <f>IFERROR(VLOOKUP(C20,'[1]Total de Ingresos'!$G$3:$L$115,2,FALSE),0)</f>
        <v>54</v>
      </c>
      <c r="R20" s="27">
        <f>IFERROR(VLOOKUP(C20,'[1]Total de Ingresos'!$G$3:$L$115,3,FALSE),0)</f>
        <v>0</v>
      </c>
      <c r="S20" s="15">
        <f>IFERROR(VLOOKUP(C20,'[1]Total de Ingresos'!$G$3:$L$115,4,FALSE),0)</f>
        <v>24</v>
      </c>
      <c r="T20" s="15">
        <f>IFERROR(VLOOKUP(C20,'[1]Total de Ingresos'!$G$3:$L$115,5,FALSE),0)</f>
        <v>37</v>
      </c>
      <c r="U20" s="15"/>
      <c r="V20" s="15"/>
      <c r="W20" s="15"/>
      <c r="X20" s="15"/>
      <c r="Y20" s="15"/>
      <c r="Z20" s="15"/>
      <c r="AA20" s="15"/>
      <c r="AB20" s="15"/>
      <c r="AC20" s="15">
        <f t="shared" si="2"/>
        <v>115</v>
      </c>
      <c r="AD20" s="45">
        <f t="shared" si="0"/>
        <v>5.2173913043478258E-2</v>
      </c>
    </row>
    <row r="21" spans="1:30" x14ac:dyDescent="0.25">
      <c r="A21" s="38" t="s">
        <v>75</v>
      </c>
      <c r="B21" s="6" t="s">
        <v>22</v>
      </c>
      <c r="C21" s="6" t="s">
        <v>23</v>
      </c>
      <c r="D21" s="27">
        <f>IFERROR(VLOOKUP(C21,'[1]Indicador 01'!$G$3:$L$32,2,FALSE),0)</f>
        <v>4</v>
      </c>
      <c r="E21" s="28">
        <f>IFERROR(VLOOKUP(C21,'[1]Indicador 01'!$G$3:$L$32,3,FALSE),0)</f>
        <v>6</v>
      </c>
      <c r="F21" s="28">
        <f>IFERROR(VLOOKUP(C21,'[1]Indicador 01'!$G$3:$L$32,4,FALSE),0)</f>
        <v>9</v>
      </c>
      <c r="G21" s="28">
        <f>IFERROR(VLOOKUP(C21,'[1]Indicador 01'!$G$3:$L$32,5,FALSE),0)</f>
        <v>24</v>
      </c>
      <c r="H21" s="28"/>
      <c r="I21" s="28"/>
      <c r="J21" s="27"/>
      <c r="K21" s="27"/>
      <c r="L21" s="27"/>
      <c r="M21" s="27"/>
      <c r="N21" s="27"/>
      <c r="O21" s="27"/>
      <c r="P21" s="27">
        <f t="shared" ref="P21:P29" si="3">SUM(D21:O21)</f>
        <v>43</v>
      </c>
      <c r="Q21" s="27">
        <f>IFERROR(VLOOKUP(C21,'[1]Total de Ingresos'!$G$3:$L$115,2,FALSE),0)</f>
        <v>31</v>
      </c>
      <c r="R21" s="27">
        <f>IFERROR(VLOOKUP(C21,'[1]Total de Ingresos'!$G$3:$L$115,3,FALSE),0)</f>
        <v>25</v>
      </c>
      <c r="S21" s="15">
        <f>IFERROR(VLOOKUP(C21,'[1]Total de Ingresos'!$G$3:$L$115,4,FALSE),0)</f>
        <v>23</v>
      </c>
      <c r="T21" s="15">
        <f>IFERROR(VLOOKUP(C21,'[1]Total de Ingresos'!$G$3:$L$115,5,FALSE),0)</f>
        <v>22</v>
      </c>
      <c r="U21" s="15"/>
      <c r="V21" s="15"/>
      <c r="W21" s="15"/>
      <c r="X21" s="15"/>
      <c r="Y21" s="15"/>
      <c r="Z21" s="15"/>
      <c r="AA21" s="15"/>
      <c r="AB21" s="15"/>
      <c r="AC21" s="15">
        <f t="shared" ref="AC21:AC29" si="4">SUM(Q21:AB21)</f>
        <v>101</v>
      </c>
      <c r="AD21" s="45">
        <f t="shared" si="0"/>
        <v>0.42574257425742573</v>
      </c>
    </row>
    <row r="22" spans="1:30" ht="15.75" customHeight="1" x14ac:dyDescent="0.25">
      <c r="A22" s="38" t="s">
        <v>75</v>
      </c>
      <c r="B22" s="6" t="s">
        <v>22</v>
      </c>
      <c r="C22" s="6" t="s">
        <v>24</v>
      </c>
      <c r="D22" s="27">
        <f>IFERROR(VLOOKUP(C22,'[1]Indicador 01'!$G$3:$L$32,2,FALSE),0)</f>
        <v>53</v>
      </c>
      <c r="E22" s="28">
        <f>IFERROR(VLOOKUP(C22,'[1]Indicador 01'!$G$3:$L$32,3,FALSE),0)</f>
        <v>19</v>
      </c>
      <c r="F22" s="28">
        <f>IFERROR(VLOOKUP(C22,'[1]Indicador 01'!$G$3:$L$32,4,FALSE),0)</f>
        <v>31</v>
      </c>
      <c r="G22" s="28">
        <f>IFERROR(VLOOKUP(C22,'[1]Indicador 01'!$G$3:$L$32,5,FALSE),0)</f>
        <v>25</v>
      </c>
      <c r="H22" s="28"/>
      <c r="I22" s="28"/>
      <c r="J22" s="27"/>
      <c r="K22" s="27"/>
      <c r="L22" s="27"/>
      <c r="M22" s="27"/>
      <c r="N22" s="27"/>
      <c r="O22" s="27"/>
      <c r="P22" s="27">
        <f t="shared" si="3"/>
        <v>128</v>
      </c>
      <c r="Q22" s="27">
        <f>IFERROR(VLOOKUP(C22,'[1]Total de Ingresos'!$G$3:$L$115,2,FALSE),0)</f>
        <v>41</v>
      </c>
      <c r="R22" s="27">
        <f>IFERROR(VLOOKUP(C22,'[1]Total de Ingresos'!$G$3:$L$115,3,FALSE),0)</f>
        <v>63</v>
      </c>
      <c r="S22" s="15">
        <f>IFERROR(VLOOKUP(C22,'[1]Total de Ingresos'!$G$3:$L$115,4,FALSE),0)</f>
        <v>45</v>
      </c>
      <c r="T22" s="15">
        <f>IFERROR(VLOOKUP(C22,'[1]Total de Ingresos'!$G$3:$L$115,5,FALSE),0)</f>
        <v>35</v>
      </c>
      <c r="U22" s="15"/>
      <c r="V22" s="15"/>
      <c r="W22" s="15"/>
      <c r="X22" s="15"/>
      <c r="Y22" s="15"/>
      <c r="Z22" s="15"/>
      <c r="AA22" s="15"/>
      <c r="AB22" s="15"/>
      <c r="AC22" s="15">
        <f t="shared" si="4"/>
        <v>184</v>
      </c>
      <c r="AD22" s="45">
        <f t="shared" si="0"/>
        <v>0.69565217391304346</v>
      </c>
    </row>
    <row r="23" spans="1:30" ht="14.25" customHeight="1" x14ac:dyDescent="0.25">
      <c r="A23" s="38" t="s">
        <v>75</v>
      </c>
      <c r="B23" s="8" t="s">
        <v>25</v>
      </c>
      <c r="C23" s="8" t="s">
        <v>26</v>
      </c>
      <c r="D23" s="27">
        <f>IFERROR(VLOOKUP(C23,'[1]Indicador 01'!$G$3:$L$32,2,FALSE),0)</f>
        <v>34</v>
      </c>
      <c r="E23" s="28">
        <f>IFERROR(VLOOKUP(C23,'[1]Indicador 01'!$G$3:$L$32,3,FALSE),0)</f>
        <v>39</v>
      </c>
      <c r="F23" s="28">
        <f>IFERROR(VLOOKUP(C23,'[1]Indicador 01'!$G$3:$L$32,4,FALSE),0)</f>
        <v>16</v>
      </c>
      <c r="G23" s="28">
        <f>IFERROR(VLOOKUP(C23,'[1]Indicador 01'!$G$3:$L$32,5,FALSE),0)</f>
        <v>19</v>
      </c>
      <c r="H23" s="28"/>
      <c r="I23" s="28"/>
      <c r="J23" s="28"/>
      <c r="K23" s="28"/>
      <c r="L23" s="28"/>
      <c r="M23" s="28"/>
      <c r="N23" s="28"/>
      <c r="O23" s="28"/>
      <c r="P23" s="27">
        <f t="shared" si="3"/>
        <v>108</v>
      </c>
      <c r="Q23" s="27">
        <f>IFERROR(VLOOKUP(C23,'[1]Total de Ingresos'!$G$3:$L$115,2,FALSE),0)</f>
        <v>49</v>
      </c>
      <c r="R23" s="27">
        <f>IFERROR(VLOOKUP(C23,'[1]Total de Ingresos'!$G$3:$L$115,3,FALSE),0)</f>
        <v>46</v>
      </c>
      <c r="S23" s="15">
        <f>IFERROR(VLOOKUP(C23,'[1]Total de Ingresos'!$G$3:$L$115,4,FALSE),0)</f>
        <v>42</v>
      </c>
      <c r="T23" s="15">
        <f>IFERROR(VLOOKUP(C23,'[1]Total de Ingresos'!$G$3:$L$115,5,FALSE),0)</f>
        <v>33</v>
      </c>
      <c r="U23" s="15"/>
      <c r="V23" s="15"/>
      <c r="W23" s="15"/>
      <c r="X23" s="15"/>
      <c r="Y23" s="15"/>
      <c r="Z23" s="15"/>
      <c r="AA23" s="15"/>
      <c r="AB23" s="15"/>
      <c r="AC23" s="15">
        <f t="shared" si="4"/>
        <v>170</v>
      </c>
      <c r="AD23" s="45">
        <f t="shared" si="0"/>
        <v>0.63529411764705879</v>
      </c>
    </row>
    <row r="24" spans="1:30" x14ac:dyDescent="0.25">
      <c r="A24" s="38" t="s">
        <v>76</v>
      </c>
      <c r="B24" s="8" t="s">
        <v>27</v>
      </c>
      <c r="C24" s="8" t="s">
        <v>28</v>
      </c>
      <c r="D24" s="27">
        <f>IFERROR(VLOOKUP(C24,'[1]Indicador 01'!$T$3:$Y$32,2,FALSE),0)</f>
        <v>0</v>
      </c>
      <c r="E24" s="28">
        <f>IFERROR(VLOOKUP(C24,'[1]Indicador 01'!$T$3:$Y$32,3,FALSE),0)</f>
        <v>0</v>
      </c>
      <c r="F24" s="28">
        <f>IFERROR(VLOOKUP(C24,'[1]Indicador 01'!$T$3:$Y$32,4,FALSE),0)</f>
        <v>2</v>
      </c>
      <c r="G24" s="28">
        <f>IFERROR(VLOOKUP(C24,'[1]Indicador 01'!$T$3:$Y$32,5,FALSE),0)</f>
        <v>0</v>
      </c>
      <c r="H24" s="28"/>
      <c r="I24" s="28"/>
      <c r="J24" s="28"/>
      <c r="K24" s="28"/>
      <c r="L24" s="28"/>
      <c r="M24" s="28"/>
      <c r="N24" s="28"/>
      <c r="O24" s="28"/>
      <c r="P24" s="27">
        <f t="shared" si="3"/>
        <v>2</v>
      </c>
      <c r="Q24" s="27">
        <f>IFERROR(VLOOKUP(C24,'[1]Total de Ingresos'!$G$3:$L$115,2,FALSE),0)</f>
        <v>0</v>
      </c>
      <c r="R24" s="27">
        <f>IFERROR(VLOOKUP(C24,'[1]Total de Ingresos'!$G$3:$L$115,3,FALSE),0)</f>
        <v>0</v>
      </c>
      <c r="S24" s="29">
        <f>IFERROR(VLOOKUP(C24,'[1]Total de Ingresos'!$G$3:$L$115,4,FALSE),0)</f>
        <v>0</v>
      </c>
      <c r="T24" s="29">
        <f>IFERROR(VLOOKUP(C24,'[1]Total de Ingresos'!$G$3:$L$115,5,FALSE),0)</f>
        <v>0</v>
      </c>
      <c r="U24" s="29"/>
      <c r="V24" s="29"/>
      <c r="W24" s="29"/>
      <c r="X24" s="29"/>
      <c r="Y24" s="29"/>
      <c r="Z24" s="29"/>
      <c r="AA24" s="29"/>
      <c r="AB24" s="29"/>
      <c r="AC24" s="29">
        <f t="shared" si="4"/>
        <v>0</v>
      </c>
      <c r="AD24" s="46" t="e">
        <f t="shared" si="0"/>
        <v>#DIV/0!</v>
      </c>
    </row>
    <row r="25" spans="1:30" x14ac:dyDescent="0.25">
      <c r="A25" s="38" t="s">
        <v>76</v>
      </c>
      <c r="B25" s="18" t="s">
        <v>16</v>
      </c>
      <c r="C25" s="18" t="s">
        <v>17</v>
      </c>
      <c r="D25" s="27">
        <f>IFERROR(VLOOKUP(C25,'[1]Indicador 01'!$T$3:$Y$32,2,FALSE),0)</f>
        <v>0</v>
      </c>
      <c r="E25" s="27">
        <f>IFERROR(VLOOKUP(C25,'[1]Indicador 01'!$T$3:$Y$32,3,FALSE),0)</f>
        <v>0</v>
      </c>
      <c r="F25" s="27">
        <f>IFERROR(VLOOKUP(C25,'[1]Indicador 01'!$T$3:$Y$32,4,FALSE),0)</f>
        <v>0</v>
      </c>
      <c r="G25" s="27">
        <f>IFERROR(VLOOKUP(C25,'[1]Indicador 01'!$T$3:$Y$32,5,FALSE),0)</f>
        <v>0</v>
      </c>
      <c r="H25" s="27"/>
      <c r="I25" s="27"/>
      <c r="J25" s="27"/>
      <c r="K25" s="27"/>
      <c r="L25" s="27"/>
      <c r="M25" s="27"/>
      <c r="N25" s="27"/>
      <c r="O25" s="27"/>
      <c r="P25" s="27">
        <f t="shared" si="3"/>
        <v>0</v>
      </c>
      <c r="Q25" s="27">
        <f>IFERROR(VLOOKUP(C25,'[1]Total de Ingresos'!$G$3:$L$115,2,FALSE),0)</f>
        <v>0</v>
      </c>
      <c r="R25" s="29">
        <f>IFERROR(VLOOKUP(C25,'[1]Total de Ingresos'!$G$3:$L$115,3,FALSE),0)</f>
        <v>0</v>
      </c>
      <c r="S25" s="29">
        <f>IFERROR(VLOOKUP(C25,'[1]Total de Ingresos'!$G$3:$L$115,4,FALSE),0)</f>
        <v>0</v>
      </c>
      <c r="T25" s="29">
        <f>IFERROR(VLOOKUP(C25,'[1]Total de Ingresos'!$G$3:$L$115,5,FALSE),0)</f>
        <v>0</v>
      </c>
      <c r="U25" s="29"/>
      <c r="V25" s="29"/>
      <c r="W25" s="29"/>
      <c r="X25" s="29"/>
      <c r="Y25" s="29"/>
      <c r="Z25" s="29"/>
      <c r="AA25" s="29"/>
      <c r="AB25" s="29"/>
      <c r="AC25" s="29">
        <f t="shared" si="4"/>
        <v>0</v>
      </c>
      <c r="AD25" s="46" t="e">
        <f t="shared" si="0"/>
        <v>#DIV/0!</v>
      </c>
    </row>
    <row r="26" spans="1:30" x14ac:dyDescent="0.25">
      <c r="A26" s="38" t="s">
        <v>76</v>
      </c>
      <c r="B26" s="18" t="s">
        <v>16</v>
      </c>
      <c r="C26" s="18" t="s">
        <v>18</v>
      </c>
      <c r="D26" s="27">
        <f>IFERROR(VLOOKUP(C26,'[1]Indicador 01'!$T$3:$Y$32,2,FALSE),0)</f>
        <v>0</v>
      </c>
      <c r="E26" s="27">
        <f>IFERROR(VLOOKUP(C26,'[1]Indicador 01'!$T$3:$Y$32,3,FALSE),0)</f>
        <v>0</v>
      </c>
      <c r="F26" s="27">
        <f>IFERROR(VLOOKUP(C26,'[1]Indicador 01'!$T$3:$Y$32,4,FALSE),0)</f>
        <v>0</v>
      </c>
      <c r="G26" s="27">
        <f>IFERROR(VLOOKUP(C26,'[1]Indicador 01'!$T$3:$Y$32,5,FALSE),0)</f>
        <v>0</v>
      </c>
      <c r="H26" s="27"/>
      <c r="I26" s="27"/>
      <c r="J26" s="27"/>
      <c r="K26" s="27"/>
      <c r="L26" s="27"/>
      <c r="M26" s="27"/>
      <c r="N26" s="27"/>
      <c r="O26" s="27"/>
      <c r="P26" s="27">
        <f t="shared" si="3"/>
        <v>0</v>
      </c>
      <c r="Q26" s="27">
        <f>IFERROR(VLOOKUP(C26,'[1]Total de Ingresos'!$G$3:$L$115,2,FALSE),0)</f>
        <v>0</v>
      </c>
      <c r="R26" s="29">
        <f>IFERROR(VLOOKUP(C26,'[1]Total de Ingresos'!$G$3:$L$115,3,FALSE),0)</f>
        <v>0</v>
      </c>
      <c r="S26" s="29">
        <f>IFERROR(VLOOKUP(C26,'[1]Total de Ingresos'!$G$3:$L$115,4,FALSE),0)</f>
        <v>0</v>
      </c>
      <c r="T26" s="29">
        <f>IFERROR(VLOOKUP(C26,'[1]Total de Ingresos'!$G$3:$L$115,5,FALSE),0)</f>
        <v>0</v>
      </c>
      <c r="U26" s="29"/>
      <c r="V26" s="29"/>
      <c r="W26" s="29"/>
      <c r="X26" s="29"/>
      <c r="Y26" s="29"/>
      <c r="Z26" s="29"/>
      <c r="AA26" s="29"/>
      <c r="AB26" s="29"/>
      <c r="AC26" s="29">
        <f t="shared" si="4"/>
        <v>0</v>
      </c>
      <c r="AD26" s="46" t="e">
        <f t="shared" si="0"/>
        <v>#DIV/0!</v>
      </c>
    </row>
    <row r="27" spans="1:30" x14ac:dyDescent="0.25">
      <c r="A27" s="38" t="s">
        <v>76</v>
      </c>
      <c r="B27" s="18" t="s">
        <v>16</v>
      </c>
      <c r="C27" s="18" t="s">
        <v>19</v>
      </c>
      <c r="D27" s="27">
        <f>IFERROR(VLOOKUP(C27,'[1]Indicador 01'!$T$3:$Y$32,2,FALSE),0)</f>
        <v>0</v>
      </c>
      <c r="E27" s="27">
        <f>IFERROR(VLOOKUP(C27,'[1]Indicador 01'!$T$3:$Y$32,3,FALSE),0)</f>
        <v>0</v>
      </c>
      <c r="F27" s="27">
        <f>IFERROR(VLOOKUP(C27,'[1]Indicador 01'!$T$3:$Y$32,4,FALSE),0)</f>
        <v>0</v>
      </c>
      <c r="G27" s="27">
        <f>IFERROR(VLOOKUP(C27,'[1]Indicador 01'!$T$3:$Y$32,5,FALSE),0)</f>
        <v>0</v>
      </c>
      <c r="H27" s="27"/>
      <c r="I27" s="27"/>
      <c r="J27" s="27"/>
      <c r="K27" s="27"/>
      <c r="L27" s="27"/>
      <c r="M27" s="27"/>
      <c r="N27" s="27"/>
      <c r="O27" s="27"/>
      <c r="P27" s="27">
        <f t="shared" si="3"/>
        <v>0</v>
      </c>
      <c r="Q27" s="27">
        <f>IFERROR(VLOOKUP(C27,'[1]Total de Ingresos'!$G$3:$L$115,2,FALSE),0)</f>
        <v>0</v>
      </c>
      <c r="R27" s="29">
        <f>IFERROR(VLOOKUP(C27,'[1]Total de Ingresos'!$G$3:$L$115,3,FALSE),0)</f>
        <v>0</v>
      </c>
      <c r="S27" s="29">
        <f>IFERROR(VLOOKUP(C27,'[1]Total de Ingresos'!$G$3:$L$115,4,FALSE),0)</f>
        <v>0</v>
      </c>
      <c r="T27" s="29">
        <f>IFERROR(VLOOKUP(C27,'[1]Total de Ingresos'!$G$3:$L$115,5,FALSE),0)</f>
        <v>0</v>
      </c>
      <c r="U27" s="29"/>
      <c r="V27" s="29"/>
      <c r="W27" s="29"/>
      <c r="X27" s="29"/>
      <c r="Y27" s="29"/>
      <c r="Z27" s="29"/>
      <c r="AA27" s="29"/>
      <c r="AB27" s="29"/>
      <c r="AC27" s="29">
        <f t="shared" si="4"/>
        <v>0</v>
      </c>
      <c r="AD27" s="46" t="e">
        <f t="shared" si="0"/>
        <v>#DIV/0!</v>
      </c>
    </row>
    <row r="28" spans="1:30" x14ac:dyDescent="0.25">
      <c r="A28" s="38" t="s">
        <v>76</v>
      </c>
      <c r="B28" s="18" t="s">
        <v>16</v>
      </c>
      <c r="C28" s="18" t="s">
        <v>20</v>
      </c>
      <c r="D28" s="27">
        <f>IFERROR(VLOOKUP(C28,'[1]Indicador 01'!$T$3:$Y$32,2,FALSE),0)</f>
        <v>0</v>
      </c>
      <c r="E28" s="27">
        <f>IFERROR(VLOOKUP(C28,'[1]Indicador 01'!$T$3:$Y$32,3,FALSE),0)</f>
        <v>0</v>
      </c>
      <c r="F28" s="27">
        <f>IFERROR(VLOOKUP(C28,'[1]Indicador 01'!$T$3:$Y$32,4,FALSE),0)</f>
        <v>0</v>
      </c>
      <c r="G28" s="27">
        <f>IFERROR(VLOOKUP(C28,'[1]Indicador 01'!$T$3:$Y$32,5,FALSE),0)</f>
        <v>0</v>
      </c>
      <c r="H28" s="27"/>
      <c r="I28" s="27"/>
      <c r="J28" s="27"/>
      <c r="K28" s="27"/>
      <c r="L28" s="27"/>
      <c r="M28" s="27"/>
      <c r="N28" s="27"/>
      <c r="O28" s="27"/>
      <c r="P28" s="27">
        <f t="shared" si="3"/>
        <v>0</v>
      </c>
      <c r="Q28" s="27">
        <f>IFERROR(VLOOKUP(C28,'[1]Total de Ingresos'!$G$3:$L$115,2,FALSE),0)</f>
        <v>0</v>
      </c>
      <c r="R28" s="29">
        <f>IFERROR(VLOOKUP(C28,'[1]Total de Ingresos'!$G$3:$L$115,3,FALSE),0)</f>
        <v>0</v>
      </c>
      <c r="S28" s="29">
        <f>IFERROR(VLOOKUP(C28,'[1]Total de Ingresos'!$G$3:$L$115,4,FALSE),0)</f>
        <v>0</v>
      </c>
      <c r="T28" s="29">
        <f>IFERROR(VLOOKUP(C28,'[1]Total de Ingresos'!$G$3:$L$115,5,FALSE),0)</f>
        <v>0</v>
      </c>
      <c r="U28" s="29"/>
      <c r="V28" s="29"/>
      <c r="W28" s="29"/>
      <c r="X28" s="29"/>
      <c r="Y28" s="29"/>
      <c r="Z28" s="29"/>
      <c r="AA28" s="29"/>
      <c r="AB28" s="29"/>
      <c r="AC28" s="29">
        <f t="shared" si="4"/>
        <v>0</v>
      </c>
      <c r="AD28" s="46" t="e">
        <f t="shared" si="0"/>
        <v>#DIV/0!</v>
      </c>
    </row>
    <row r="29" spans="1:30" x14ac:dyDescent="0.25">
      <c r="A29" s="38" t="s">
        <v>76</v>
      </c>
      <c r="B29" s="18" t="s">
        <v>16</v>
      </c>
      <c r="C29" s="18" t="s">
        <v>21</v>
      </c>
      <c r="D29" s="27">
        <f>IFERROR(VLOOKUP(C29,'[1]Indicador 01'!$T$3:$Y$32,2,FALSE),0)</f>
        <v>0</v>
      </c>
      <c r="E29" s="27">
        <f>IFERROR(VLOOKUP(C29,'[1]Indicador 01'!$T$3:$Y$32,3,FALSE),0)</f>
        <v>0</v>
      </c>
      <c r="F29" s="27">
        <f>IFERROR(VLOOKUP(C29,'[1]Indicador 01'!$T$3:$Y$32,4,FALSE),0)</f>
        <v>0</v>
      </c>
      <c r="G29" s="27">
        <f>IFERROR(VLOOKUP(C29,'[1]Indicador 01'!$T$3:$Y$32,5,FALSE),0)</f>
        <v>0</v>
      </c>
      <c r="H29" s="27"/>
      <c r="I29" s="27"/>
      <c r="J29" s="27"/>
      <c r="K29" s="27"/>
      <c r="L29" s="27"/>
      <c r="M29" s="27"/>
      <c r="N29" s="27"/>
      <c r="O29" s="27"/>
      <c r="P29" s="27">
        <f t="shared" si="3"/>
        <v>0</v>
      </c>
      <c r="Q29" s="27">
        <f>IFERROR(VLOOKUP(C29,'[1]Total de Ingresos'!$G$3:$L$115,2,FALSE),0)</f>
        <v>0</v>
      </c>
      <c r="R29" s="29">
        <f>IFERROR(VLOOKUP(C29,'[1]Total de Ingresos'!$G$3:$L$115,3,FALSE),0)</f>
        <v>0</v>
      </c>
      <c r="S29" s="29">
        <f>IFERROR(VLOOKUP(C29,'[1]Total de Ingresos'!$G$3:$L$115,4,FALSE),0)</f>
        <v>0</v>
      </c>
      <c r="T29" s="29">
        <f>IFERROR(VLOOKUP(C29,'[1]Total de Ingresos'!$G$3:$L$115,5,FALSE),0)</f>
        <v>0</v>
      </c>
      <c r="U29" s="29"/>
      <c r="V29" s="29"/>
      <c r="W29" s="29"/>
      <c r="X29" s="29"/>
      <c r="Y29" s="29"/>
      <c r="Z29" s="29"/>
      <c r="AA29" s="29"/>
      <c r="AB29" s="29"/>
      <c r="AC29" s="29">
        <f t="shared" si="4"/>
        <v>0</v>
      </c>
      <c r="AD29" s="46" t="e">
        <f t="shared" si="0"/>
        <v>#DIV/0!</v>
      </c>
    </row>
    <row r="30" spans="1:30" x14ac:dyDescent="0.25">
      <c r="A30" s="38" t="s">
        <v>76</v>
      </c>
      <c r="B30" s="8" t="s">
        <v>58</v>
      </c>
      <c r="C30" s="18" t="s">
        <v>60</v>
      </c>
      <c r="D30" s="16">
        <f>IFERROR(VLOOKUP(C30,'[1]Indicador 01'!$T$3:$Y$32,2,FALSE),0)</f>
        <v>0</v>
      </c>
      <c r="E30" s="16">
        <f>IFERROR(VLOOKUP(C30,'[1]Indicador 01'!$T$3:$Y$32,3,FALSE),0)</f>
        <v>0</v>
      </c>
      <c r="F30" s="26">
        <f>IFERROR(VLOOKUP(C30,'[1]Indicador 01'!$T$3:$Y$32,4,FALSE),0)</f>
        <v>0</v>
      </c>
      <c r="G30" s="26">
        <f>IFERROR(VLOOKUP(C30,'[1]Indicador 01'!$T$3:$Y$32,5,FALSE),0)</f>
        <v>0</v>
      </c>
      <c r="H30" s="26"/>
      <c r="I30" s="26"/>
      <c r="J30" s="26"/>
      <c r="K30" s="26"/>
      <c r="L30" s="26"/>
      <c r="M30" s="26"/>
      <c r="N30" s="26"/>
      <c r="O30" s="26"/>
      <c r="P30" s="27">
        <f t="shared" ref="P30:P36" si="5">SUM(D30:O30)</f>
        <v>0</v>
      </c>
      <c r="Q30" s="26">
        <f>IFERROR(VLOOKUP(C30,'[1]Total de Ingresos'!$G$3:$L$115,2,FALSE),0)</f>
        <v>0</v>
      </c>
      <c r="R30" s="26">
        <f>IFERROR(VLOOKUP(C30,'[1]Total de Ingresos'!$G$3:$L$115,3,FALSE),0)</f>
        <v>0</v>
      </c>
      <c r="S30" s="15">
        <f>IFERROR(VLOOKUP(C30,'[1]Total de Ingresos'!$G$3:$L$115,4,FALSE),0)</f>
        <v>0</v>
      </c>
      <c r="T30" s="15">
        <f>IFERROR(VLOOKUP(C30,'[1]Total de Ingresos'!$G$3:$L$115,5,FALSE),0)</f>
        <v>0</v>
      </c>
      <c r="U30" s="15"/>
      <c r="V30" s="15"/>
      <c r="W30" s="15"/>
      <c r="X30" s="15"/>
      <c r="Y30" s="15"/>
      <c r="Z30" s="15"/>
      <c r="AA30" s="15"/>
      <c r="AB30" s="15"/>
      <c r="AC30" s="29">
        <f t="shared" ref="AC30:AC36" si="6">SUM(Q30:AB30)</f>
        <v>0</v>
      </c>
      <c r="AD30" s="46" t="e">
        <f t="shared" si="0"/>
        <v>#DIV/0!</v>
      </c>
    </row>
    <row r="31" spans="1:30" x14ac:dyDescent="0.25">
      <c r="A31" s="38" t="s">
        <v>76</v>
      </c>
      <c r="B31" s="8" t="s">
        <v>58</v>
      </c>
      <c r="C31" s="18" t="s">
        <v>61</v>
      </c>
      <c r="D31" s="16">
        <f>IFERROR(VLOOKUP(C31,'[1]Indicador 01'!$T$3:$Y$32,2,FALSE),0)</f>
        <v>0</v>
      </c>
      <c r="E31" s="16">
        <f>IFERROR(VLOOKUP(C31,'[1]Indicador 01'!$T$3:$Y$32,3,FALSE),0)</f>
        <v>0</v>
      </c>
      <c r="F31" s="26">
        <f>IFERROR(VLOOKUP(C31,'[1]Indicador 01'!$T$3:$Y$32,4,FALSE),0)</f>
        <v>0</v>
      </c>
      <c r="G31" s="26">
        <f>IFERROR(VLOOKUP(C31,'[1]Indicador 01'!$T$3:$Y$32,5,FALSE),0)</f>
        <v>0</v>
      </c>
      <c r="H31" s="26"/>
      <c r="I31" s="26"/>
      <c r="J31" s="26"/>
      <c r="K31" s="26"/>
      <c r="L31" s="26"/>
      <c r="M31" s="26"/>
      <c r="N31" s="26"/>
      <c r="O31" s="26"/>
      <c r="P31" s="27">
        <f t="shared" si="5"/>
        <v>0</v>
      </c>
      <c r="Q31" s="26">
        <f>IFERROR(VLOOKUP(C31,'[1]Total de Ingresos'!$G$3:$L$115,2,FALSE),0)</f>
        <v>0</v>
      </c>
      <c r="R31" s="26">
        <f>IFERROR(VLOOKUP(C31,'[1]Total de Ingresos'!$G$3:$L$115,3,FALSE),0)</f>
        <v>1</v>
      </c>
      <c r="S31" s="15">
        <f>IFERROR(VLOOKUP(C31,'[1]Total de Ingresos'!$G$3:$L$115,4,FALSE),0)</f>
        <v>0</v>
      </c>
      <c r="T31" s="15">
        <f>IFERROR(VLOOKUP(C31,'[1]Total de Ingresos'!$G$3:$L$115,5,FALSE),0)</f>
        <v>0</v>
      </c>
      <c r="U31" s="15"/>
      <c r="V31" s="15"/>
      <c r="W31" s="15"/>
      <c r="X31" s="15"/>
      <c r="Y31" s="15"/>
      <c r="Z31" s="15"/>
      <c r="AA31" s="15"/>
      <c r="AB31" s="15"/>
      <c r="AC31" s="29">
        <f t="shared" si="6"/>
        <v>1</v>
      </c>
      <c r="AD31" s="46">
        <f t="shared" si="0"/>
        <v>0</v>
      </c>
    </row>
    <row r="32" spans="1:30" x14ac:dyDescent="0.25">
      <c r="A32" s="38" t="s">
        <v>76</v>
      </c>
      <c r="B32" s="8" t="s">
        <v>58</v>
      </c>
      <c r="C32" s="18" t="s">
        <v>62</v>
      </c>
      <c r="D32" s="16">
        <f>IFERROR(VLOOKUP(C32,'[1]Indicador 01'!$T$3:$Y$32,2,FALSE),0)</f>
        <v>0</v>
      </c>
      <c r="E32" s="16">
        <f>IFERROR(VLOOKUP(C32,'[1]Indicador 01'!$T$3:$Y$32,3,FALSE),0)</f>
        <v>0</v>
      </c>
      <c r="F32" s="26">
        <f>IFERROR(VLOOKUP(C32,'[1]Indicador 01'!$T$3:$Y$32,4,FALSE),0)</f>
        <v>0</v>
      </c>
      <c r="G32" s="26">
        <f>IFERROR(VLOOKUP(C32,'[1]Indicador 01'!$T$3:$Y$32,5,FALSE),0)</f>
        <v>0</v>
      </c>
      <c r="H32" s="26"/>
      <c r="I32" s="26"/>
      <c r="J32" s="26"/>
      <c r="K32" s="26"/>
      <c r="L32" s="26"/>
      <c r="M32" s="26"/>
      <c r="N32" s="26"/>
      <c r="O32" s="26"/>
      <c r="P32" s="27">
        <f t="shared" si="5"/>
        <v>0</v>
      </c>
      <c r="Q32" s="26">
        <f>IFERROR(VLOOKUP(C32,'[1]Total de Ingresos'!$G$3:$L$115,2,FALSE),0)</f>
        <v>0</v>
      </c>
      <c r="R32" s="26">
        <f>IFERROR(VLOOKUP(C32,'[1]Total de Ingresos'!$G$3:$L$115,3,FALSE),0)</f>
        <v>0</v>
      </c>
      <c r="S32" s="15">
        <f>IFERROR(VLOOKUP(C32,'[1]Total de Ingresos'!$G$3:$L$115,4,FALSE),0)</f>
        <v>0</v>
      </c>
      <c r="T32" s="15">
        <f>IFERROR(VLOOKUP(C32,'[1]Total de Ingresos'!$G$3:$L$115,5,FALSE),0)</f>
        <v>0</v>
      </c>
      <c r="U32" s="15"/>
      <c r="V32" s="17"/>
      <c r="W32" s="15"/>
      <c r="X32" s="15"/>
      <c r="Y32" s="15"/>
      <c r="Z32" s="15"/>
      <c r="AA32" s="15"/>
      <c r="AB32" s="15"/>
      <c r="AC32" s="29">
        <f t="shared" si="6"/>
        <v>0</v>
      </c>
      <c r="AD32" s="46" t="e">
        <f t="shared" si="0"/>
        <v>#DIV/0!</v>
      </c>
    </row>
    <row r="33" spans="1:30" x14ac:dyDescent="0.25">
      <c r="A33" s="38" t="s">
        <v>76</v>
      </c>
      <c r="B33" s="8" t="s">
        <v>58</v>
      </c>
      <c r="C33" s="18" t="s">
        <v>63</v>
      </c>
      <c r="D33" s="16">
        <f>IFERROR(VLOOKUP(C33,'[1]Indicador 01'!$T$3:$Y$32,2,FALSE),0)</f>
        <v>0</v>
      </c>
      <c r="E33" s="16">
        <f>IFERROR(VLOOKUP(C33,'[1]Indicador 01'!$T$3:$Y$32,3,FALSE),0)</f>
        <v>0</v>
      </c>
      <c r="F33" s="26">
        <f>IFERROR(VLOOKUP(C33,'[1]Indicador 01'!$T$3:$Y$32,4,FALSE),0)</f>
        <v>0</v>
      </c>
      <c r="G33" s="26">
        <f>IFERROR(VLOOKUP(C33,'[1]Indicador 01'!$T$3:$Y$32,5,FALSE),0)</f>
        <v>0</v>
      </c>
      <c r="H33" s="26"/>
      <c r="I33" s="26"/>
      <c r="J33" s="26"/>
      <c r="K33" s="26"/>
      <c r="L33" s="26"/>
      <c r="M33" s="26"/>
      <c r="N33" s="26"/>
      <c r="O33" s="26"/>
      <c r="P33" s="27">
        <f t="shared" si="5"/>
        <v>0</v>
      </c>
      <c r="Q33" s="26">
        <f>IFERROR(VLOOKUP(C33,'[1]Total de Ingresos'!$G$3:$L$115,2,FALSE),0)</f>
        <v>0</v>
      </c>
      <c r="R33" s="26">
        <f>IFERROR(VLOOKUP(C33,'[1]Total de Ingresos'!$G$3:$L$115,3,FALSE),0)</f>
        <v>0</v>
      </c>
      <c r="S33" s="15">
        <f>IFERROR(VLOOKUP(C33,'[1]Total de Ingresos'!$G$3:$L$115,4,FALSE),0)</f>
        <v>0</v>
      </c>
      <c r="T33" s="15">
        <f>IFERROR(VLOOKUP(C33,'[1]Total de Ingresos'!$G$3:$L$115,5,FALSE),0)</f>
        <v>0</v>
      </c>
      <c r="U33" s="15"/>
      <c r="V33" s="15"/>
      <c r="W33" s="15"/>
      <c r="X33" s="15"/>
      <c r="Y33" s="15"/>
      <c r="Z33" s="15"/>
      <c r="AA33" s="15"/>
      <c r="AB33" s="15"/>
      <c r="AC33" s="29">
        <f t="shared" si="6"/>
        <v>0</v>
      </c>
      <c r="AD33" s="46" t="e">
        <f t="shared" si="0"/>
        <v>#DIV/0!</v>
      </c>
    </row>
    <row r="34" spans="1:30" x14ac:dyDescent="0.25">
      <c r="A34" s="38" t="s">
        <v>76</v>
      </c>
      <c r="B34" s="8" t="s">
        <v>59</v>
      </c>
      <c r="C34" s="18" t="s">
        <v>64</v>
      </c>
      <c r="D34" s="16">
        <f>IFERROR(VLOOKUP(C34,'[1]Indicador 01'!$T$3:$Y$32,2,FALSE),0)</f>
        <v>0</v>
      </c>
      <c r="E34" s="16">
        <f>IFERROR(VLOOKUP(C34,'[1]Indicador 01'!$T$3:$Y$32,3,FALSE),0)</f>
        <v>0</v>
      </c>
      <c r="F34" s="26">
        <f>IFERROR(VLOOKUP(C34,'[1]Indicador 01'!$T$3:$Y$32,4,FALSE),0)</f>
        <v>0</v>
      </c>
      <c r="G34" s="26">
        <f>IFERROR(VLOOKUP(C34,'[1]Indicador 01'!$T$3:$Y$32,5,FALSE),0)</f>
        <v>0</v>
      </c>
      <c r="H34" s="26"/>
      <c r="I34" s="26"/>
      <c r="J34" s="26"/>
      <c r="K34" s="26"/>
      <c r="L34" s="26"/>
      <c r="M34" s="26"/>
      <c r="N34" s="26"/>
      <c r="O34" s="26"/>
      <c r="P34" s="27">
        <f t="shared" si="5"/>
        <v>0</v>
      </c>
      <c r="Q34" s="30">
        <f>IFERROR(VLOOKUP(C34,'[1]Total de Ingresos'!$G$3:$L$115,2,FALSE),0)</f>
        <v>0</v>
      </c>
      <c r="R34" s="26">
        <f>IFERROR(VLOOKUP(C34,'[1]Total de Ingresos'!$G$3:$L$115,3,FALSE),0)</f>
        <v>0</v>
      </c>
      <c r="S34" s="15">
        <f>IFERROR(VLOOKUP(C34,'[1]Total de Ingresos'!$G$3:$L$115,4,FALSE),0)</f>
        <v>0</v>
      </c>
      <c r="T34" s="15">
        <f>IFERROR(VLOOKUP(C34,'[1]Total de Ingresos'!$G$3:$L$115,5,FALSE),0)</f>
        <v>0</v>
      </c>
      <c r="U34" s="15"/>
      <c r="V34" s="15"/>
      <c r="W34" s="15"/>
      <c r="X34" s="15"/>
      <c r="Y34" s="15"/>
      <c r="Z34" s="15"/>
      <c r="AA34" s="15"/>
      <c r="AB34" s="15"/>
      <c r="AC34" s="29">
        <f t="shared" si="6"/>
        <v>0</v>
      </c>
      <c r="AD34" s="46" t="e">
        <f t="shared" si="0"/>
        <v>#DIV/0!</v>
      </c>
    </row>
    <row r="35" spans="1:30" x14ac:dyDescent="0.25">
      <c r="A35" s="38" t="s">
        <v>76</v>
      </c>
      <c r="B35" s="8" t="s">
        <v>59</v>
      </c>
      <c r="C35" s="18" t="s">
        <v>65</v>
      </c>
      <c r="D35" s="16">
        <f>IFERROR(VLOOKUP(C35,'[1]Indicador 01'!$T$3:$Y$32,2,FALSE),0)</f>
        <v>0</v>
      </c>
      <c r="E35" s="16">
        <f>IFERROR(VLOOKUP(C35,'[1]Indicador 01'!$T$3:$Y$32,3,FALSE),0)</f>
        <v>0</v>
      </c>
      <c r="F35" s="26">
        <f>IFERROR(VLOOKUP(C35,'[1]Indicador 01'!$T$3:$Y$32,4,FALSE),0)</f>
        <v>0</v>
      </c>
      <c r="G35" s="26">
        <f>IFERROR(VLOOKUP(C35,'[1]Indicador 01'!$T$3:$Y$32,5,FALSE),0)</f>
        <v>0</v>
      </c>
      <c r="H35" s="26"/>
      <c r="I35" s="26"/>
      <c r="J35" s="26"/>
      <c r="K35" s="26"/>
      <c r="L35" s="26"/>
      <c r="M35" s="26"/>
      <c r="N35" s="26"/>
      <c r="O35" s="26"/>
      <c r="P35" s="27">
        <f t="shared" si="5"/>
        <v>0</v>
      </c>
      <c r="Q35" s="26">
        <f>IFERROR(VLOOKUP(C35,'[1]Total de Ingresos'!$G$3:$L$115,2,FALSE),0)</f>
        <v>0</v>
      </c>
      <c r="R35" s="26">
        <f>IFERROR(VLOOKUP(C35,'[1]Total de Ingresos'!$G$3:$L$115,3,FALSE),0)</f>
        <v>0</v>
      </c>
      <c r="S35" s="15">
        <f>IFERROR(VLOOKUP(C35,'[1]Total de Ingresos'!$G$3:$L$115,4,FALSE),0)</f>
        <v>0</v>
      </c>
      <c r="T35" s="15">
        <f>IFERROR(VLOOKUP(C35,'[1]Total de Ingresos'!$G$3:$L$115,5,FALSE),0)</f>
        <v>0</v>
      </c>
      <c r="U35" s="15"/>
      <c r="V35" s="15"/>
      <c r="W35" s="15"/>
      <c r="X35" s="15"/>
      <c r="Y35" s="15"/>
      <c r="Z35" s="15"/>
      <c r="AA35" s="15"/>
      <c r="AB35" s="15"/>
      <c r="AC35" s="29">
        <f t="shared" si="6"/>
        <v>0</v>
      </c>
      <c r="AD35" s="46" t="e">
        <f t="shared" si="0"/>
        <v>#DIV/0!</v>
      </c>
    </row>
    <row r="36" spans="1:30" x14ac:dyDescent="0.25">
      <c r="A36" s="38" t="s">
        <v>76</v>
      </c>
      <c r="B36" s="8" t="s">
        <v>59</v>
      </c>
      <c r="C36" s="18" t="s">
        <v>66</v>
      </c>
      <c r="D36" s="16">
        <f>IFERROR(VLOOKUP(C36,'[1]Indicador 01'!$T$3:$Y$32,2,FALSE),0)</f>
        <v>0</v>
      </c>
      <c r="E36" s="16">
        <f>IFERROR(VLOOKUP(C36,'[1]Indicador 01'!$T$3:$Y$32,3,FALSE),0)</f>
        <v>0</v>
      </c>
      <c r="F36" s="26">
        <f>IFERROR(VLOOKUP(C36,'[1]Indicador 01'!$T$3:$Y$32,4,FALSE),0)</f>
        <v>0</v>
      </c>
      <c r="G36" s="26">
        <f>IFERROR(VLOOKUP(C36,'[1]Indicador 01'!$T$3:$Y$32,5,FALSE),0)</f>
        <v>0</v>
      </c>
      <c r="H36" s="26"/>
      <c r="I36" s="26"/>
      <c r="J36" s="26"/>
      <c r="K36" s="26"/>
      <c r="L36" s="26"/>
      <c r="M36" s="26"/>
      <c r="N36" s="26"/>
      <c r="O36" s="26"/>
      <c r="P36" s="27">
        <f t="shared" si="5"/>
        <v>0</v>
      </c>
      <c r="Q36" s="26">
        <f>IFERROR(VLOOKUP(C36,'[1]Total de Ingresos'!$G$3:$L$115,2,FALSE),0)</f>
        <v>0</v>
      </c>
      <c r="R36" s="26">
        <f>IFERROR(VLOOKUP(C36,'[1]Total de Ingresos'!$G$3:$L$115,3,FALSE),0)</f>
        <v>0</v>
      </c>
      <c r="S36" s="15">
        <f>IFERROR(VLOOKUP(C36,'[1]Total de Ingresos'!$G$3:$L$115,4,FALSE),0)</f>
        <v>0</v>
      </c>
      <c r="T36" s="15">
        <f>IFERROR(VLOOKUP(C36,'[1]Total de Ingresos'!$G$3:$L$115,5,FALSE),0)</f>
        <v>0</v>
      </c>
      <c r="U36" s="15"/>
      <c r="V36" s="15"/>
      <c r="W36" s="15"/>
      <c r="X36" s="15"/>
      <c r="Y36" s="15"/>
      <c r="Z36" s="15"/>
      <c r="AA36" s="15"/>
      <c r="AB36" s="15"/>
      <c r="AC36" s="29">
        <f t="shared" si="6"/>
        <v>0</v>
      </c>
      <c r="AD36" s="46" t="e">
        <f t="shared" si="0"/>
        <v>#DIV/0!</v>
      </c>
    </row>
    <row r="38" spans="1:30" x14ac:dyDescent="0.25">
      <c r="A38" s="48" t="s">
        <v>69</v>
      </c>
      <c r="B38" s="48"/>
    </row>
  </sheetData>
  <mergeCells count="9">
    <mergeCell ref="A38:B38"/>
    <mergeCell ref="A1:A10"/>
    <mergeCell ref="B1:B10"/>
    <mergeCell ref="C1:C10"/>
    <mergeCell ref="D2:O9"/>
    <mergeCell ref="D1:AD1"/>
    <mergeCell ref="D10:AB10"/>
    <mergeCell ref="AD2:AD10"/>
    <mergeCell ref="Q2:AB9"/>
  </mergeCells>
  <conditionalFormatting sqref="AD12:AD36">
    <cfRule type="cellIs" dxfId="8" priority="1" operator="lessThan">
      <formula>0.1</formula>
    </cfRule>
  </conditionalFormatting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"/>
  <sheetViews>
    <sheetView zoomScale="80" zoomScaleNormal="80" workbookViewId="0">
      <selection sqref="A1:A10"/>
    </sheetView>
  </sheetViews>
  <sheetFormatPr baseColWidth="10" defaultRowHeight="15" x14ac:dyDescent="0.25"/>
  <cols>
    <col min="1" max="1" width="13.7109375" style="19" bestFit="1" customWidth="1"/>
    <col min="2" max="2" width="24.28515625" style="9" bestFit="1" customWidth="1"/>
    <col min="3" max="3" width="41" style="9" customWidth="1"/>
    <col min="4" max="4" width="8.85546875" style="10" bestFit="1" customWidth="1"/>
    <col min="5" max="5" width="11.5703125" style="16" bestFit="1" customWidth="1"/>
    <col min="6" max="6" width="8.85546875" style="9" bestFit="1" customWidth="1"/>
    <col min="7" max="7" width="7.42578125" style="9" bestFit="1" customWidth="1"/>
    <col min="8" max="8" width="7.42578125" style="9" customWidth="1"/>
    <col min="9" max="9" width="7.28515625" style="9" bestFit="1" customWidth="1"/>
    <col min="10" max="10" width="7" style="9" bestFit="1" customWidth="1"/>
    <col min="11" max="11" width="9.7109375" style="9" customWidth="1"/>
    <col min="12" max="12" width="9.5703125" style="9" bestFit="1" customWidth="1"/>
    <col min="13" max="13" width="11" style="9" bestFit="1" customWidth="1"/>
    <col min="14" max="14" width="9.85546875" style="9" bestFit="1" customWidth="1"/>
    <col min="15" max="15" width="9.140625" style="9" bestFit="1" customWidth="1"/>
    <col min="16" max="16" width="8.42578125" style="9" bestFit="1" customWidth="1"/>
    <col min="17" max="17" width="8.85546875" style="9" customWidth="1"/>
    <col min="18" max="18" width="11.5703125" style="9" bestFit="1" customWidth="1"/>
    <col min="19" max="19" width="8.85546875" style="19" customWidth="1"/>
    <col min="20" max="21" width="7.42578125" style="19" customWidth="1"/>
    <col min="22" max="22" width="7.28515625" style="19" bestFit="1" customWidth="1"/>
    <col min="23" max="23" width="7" style="19" bestFit="1" customWidth="1"/>
    <col min="24" max="24" width="9.85546875" style="19" bestFit="1" customWidth="1"/>
    <col min="25" max="25" width="9.5703125" style="19" customWidth="1"/>
    <col min="26" max="26" width="11" style="19" customWidth="1"/>
    <col min="27" max="27" width="9.85546875" style="19" bestFit="1" customWidth="1"/>
    <col min="28" max="28" width="9.140625" style="19" bestFit="1" customWidth="1"/>
    <col min="29" max="29" width="8.42578125" style="19" bestFit="1" customWidth="1"/>
    <col min="30" max="30" width="14.42578125" style="19" bestFit="1" customWidth="1"/>
    <col min="31" max="16384" width="11.42578125" style="19"/>
  </cols>
  <sheetData>
    <row r="1" spans="1:30" ht="18.75" customHeight="1" thickBot="1" x14ac:dyDescent="0.3">
      <c r="A1" s="49" t="s">
        <v>74</v>
      </c>
      <c r="B1" s="51" t="s">
        <v>0</v>
      </c>
      <c r="C1" s="53" t="s">
        <v>1</v>
      </c>
      <c r="D1" s="58" t="s">
        <v>67</v>
      </c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</row>
    <row r="2" spans="1:30" ht="15" customHeight="1" x14ac:dyDescent="0.25">
      <c r="A2" s="50"/>
      <c r="B2" s="52"/>
      <c r="C2" s="54"/>
      <c r="D2" s="56" t="s">
        <v>3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31"/>
      <c r="Q2" s="62" t="s">
        <v>4</v>
      </c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31"/>
      <c r="AD2" s="56" t="s">
        <v>2</v>
      </c>
    </row>
    <row r="3" spans="1:30" ht="15" customHeight="1" x14ac:dyDescent="0.25">
      <c r="A3" s="50"/>
      <c r="B3" s="52"/>
      <c r="C3" s="54"/>
      <c r="D3" s="56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31"/>
      <c r="Q3" s="62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31"/>
      <c r="AD3" s="56"/>
    </row>
    <row r="4" spans="1:30" ht="15" customHeight="1" x14ac:dyDescent="0.25">
      <c r="A4" s="50"/>
      <c r="B4" s="52"/>
      <c r="C4" s="54"/>
      <c r="D4" s="56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31"/>
      <c r="Q4" s="62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31"/>
      <c r="AD4" s="56"/>
    </row>
    <row r="5" spans="1:30" ht="15" customHeight="1" x14ac:dyDescent="0.25">
      <c r="A5" s="50"/>
      <c r="B5" s="52"/>
      <c r="C5" s="54"/>
      <c r="D5" s="56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31"/>
      <c r="Q5" s="62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31"/>
      <c r="AD5" s="56"/>
    </row>
    <row r="6" spans="1:30" ht="15" customHeight="1" x14ac:dyDescent="0.25">
      <c r="A6" s="50"/>
      <c r="B6" s="52"/>
      <c r="C6" s="54"/>
      <c r="D6" s="56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31"/>
      <c r="Q6" s="62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31"/>
      <c r="AD6" s="56"/>
    </row>
    <row r="7" spans="1:30" ht="15" customHeight="1" x14ac:dyDescent="0.25">
      <c r="A7" s="50"/>
      <c r="B7" s="52"/>
      <c r="C7" s="54"/>
      <c r="D7" s="56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31"/>
      <c r="Q7" s="62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31"/>
      <c r="AD7" s="56"/>
    </row>
    <row r="8" spans="1:30" ht="15" customHeight="1" x14ac:dyDescent="0.25">
      <c r="A8" s="50"/>
      <c r="B8" s="52"/>
      <c r="C8" s="54"/>
      <c r="D8" s="56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31"/>
      <c r="Q8" s="62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31"/>
      <c r="AD8" s="56"/>
    </row>
    <row r="9" spans="1:30" ht="15.75" customHeight="1" thickBot="1" x14ac:dyDescent="0.3">
      <c r="A9" s="50"/>
      <c r="B9" s="52"/>
      <c r="C9" s="54"/>
      <c r="D9" s="56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31"/>
      <c r="Q9" s="62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31"/>
      <c r="AD9" s="56"/>
    </row>
    <row r="10" spans="1:30" ht="16.5" customHeight="1" thickBot="1" x14ac:dyDescent="0.3">
      <c r="A10" s="50"/>
      <c r="B10" s="52"/>
      <c r="C10" s="55"/>
      <c r="D10" s="60" t="s">
        <v>77</v>
      </c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14"/>
      <c r="AD10" s="56"/>
    </row>
    <row r="11" spans="1:30" ht="15.75" customHeight="1" thickBot="1" x14ac:dyDescent="0.3">
      <c r="A11" s="37"/>
      <c r="B11" s="35"/>
      <c r="C11" s="36"/>
      <c r="D11" s="2" t="s">
        <v>29</v>
      </c>
      <c r="E11" s="3" t="s">
        <v>30</v>
      </c>
      <c r="F11" s="4" t="s">
        <v>31</v>
      </c>
      <c r="G11" s="4" t="s">
        <v>32</v>
      </c>
      <c r="H11" s="4" t="s">
        <v>33</v>
      </c>
      <c r="I11" s="4" t="s">
        <v>34</v>
      </c>
      <c r="J11" s="4" t="s">
        <v>35</v>
      </c>
      <c r="K11" s="4" t="s">
        <v>36</v>
      </c>
      <c r="L11" s="4" t="s">
        <v>37</v>
      </c>
      <c r="M11" s="4" t="s">
        <v>38</v>
      </c>
      <c r="N11" s="4" t="s">
        <v>39</v>
      </c>
      <c r="O11" s="4" t="s">
        <v>40</v>
      </c>
      <c r="P11" s="4" t="s">
        <v>44</v>
      </c>
      <c r="Q11" s="3" t="s">
        <v>29</v>
      </c>
      <c r="R11" s="3" t="s">
        <v>30</v>
      </c>
      <c r="S11" s="4" t="s">
        <v>31</v>
      </c>
      <c r="T11" s="4" t="s">
        <v>32</v>
      </c>
      <c r="U11" s="4" t="s">
        <v>33</v>
      </c>
      <c r="V11" s="4" t="s">
        <v>34</v>
      </c>
      <c r="W11" s="4" t="s">
        <v>35</v>
      </c>
      <c r="X11" s="4" t="s">
        <v>36</v>
      </c>
      <c r="Y11" s="4" t="s">
        <v>37</v>
      </c>
      <c r="Z11" s="4" t="s">
        <v>38</v>
      </c>
      <c r="AA11" s="5" t="s">
        <v>39</v>
      </c>
      <c r="AB11" s="12" t="s">
        <v>40</v>
      </c>
      <c r="AC11" s="13" t="s">
        <v>44</v>
      </c>
      <c r="AD11" s="11"/>
    </row>
    <row r="12" spans="1:30" x14ac:dyDescent="0.25">
      <c r="A12" s="38" t="s">
        <v>75</v>
      </c>
      <c r="B12" s="8" t="s">
        <v>15</v>
      </c>
      <c r="C12" s="8" t="s">
        <v>71</v>
      </c>
      <c r="D12" s="27">
        <f>IFERROR(VLOOKUP(C12,'[1]Indicador 02'!$G$2:$L$74,2,FALSE),0)</f>
        <v>3</v>
      </c>
      <c r="E12" s="27">
        <f>IFERROR(VLOOKUP(C12,'[1]Indicador 02'!$G$2:$L$74,3,FALSE),0)</f>
        <v>4</v>
      </c>
      <c r="F12" s="26">
        <f>IFERROR(VLOOKUP(C12,'[1]Indicador 02'!$G$2:$L$74,4,FALSE),0)</f>
        <v>0</v>
      </c>
      <c r="G12" s="26">
        <f>IFERROR(VLOOKUP(C12,'[1]Indicador 02'!$G$2:$L$74,5,FALSE),0)</f>
        <v>0</v>
      </c>
      <c r="H12" s="26"/>
      <c r="I12" s="26"/>
      <c r="J12" s="26"/>
      <c r="K12" s="26"/>
      <c r="L12" s="26"/>
      <c r="M12" s="26"/>
      <c r="N12" s="26"/>
      <c r="O12" s="26"/>
      <c r="P12" s="27">
        <f>SUM(D12:O12)</f>
        <v>7</v>
      </c>
      <c r="Q12" s="27">
        <f>IFERROR(VLOOKUP(C12,'[1]Total de Ingresos'!$G$3:$L$115,2,FALSE),0)</f>
        <v>31</v>
      </c>
      <c r="R12" s="27">
        <f>IFERROR(VLOOKUP(C12,'[1]Total de Ingresos'!$G$3:$L$115,3,FALSE),0)</f>
        <v>30</v>
      </c>
      <c r="S12" s="15">
        <f>IFERROR(VLOOKUP(C12,'[1]Total de Ingresos'!$G$3:$L$115,4,FALSE),0)</f>
        <v>16</v>
      </c>
      <c r="T12" s="15">
        <f>IFERROR(VLOOKUP(C12,'[1]Total de Ingresos'!$G$3:$L$115,5,FALSE),0)</f>
        <v>0</v>
      </c>
      <c r="U12" s="15"/>
      <c r="V12" s="15"/>
      <c r="W12" s="15"/>
      <c r="X12" s="15"/>
      <c r="Y12" s="15"/>
      <c r="Z12" s="15"/>
      <c r="AA12" s="15"/>
      <c r="AB12" s="15"/>
      <c r="AC12" s="15">
        <f>SUM(Q12:AB12)</f>
        <v>77</v>
      </c>
      <c r="AD12" s="44">
        <f>P12/AC12</f>
        <v>9.0909090909090912E-2</v>
      </c>
    </row>
    <row r="13" spans="1:30" x14ac:dyDescent="0.25">
      <c r="A13" s="38" t="s">
        <v>75</v>
      </c>
      <c r="B13" s="6" t="s">
        <v>5</v>
      </c>
      <c r="C13" s="6" t="s">
        <v>6</v>
      </c>
      <c r="D13" s="27">
        <f>IFERROR(VLOOKUP(C13,'[1]Indicador 02'!$G$2:$L$74,2,FALSE),0)</f>
        <v>4</v>
      </c>
      <c r="E13" s="27">
        <f>IFERROR(VLOOKUP(C13,'[1]Indicador 02'!$G$2:$L$74,3,FALSE),0)</f>
        <v>7</v>
      </c>
      <c r="F13" s="27">
        <f>IFERROR(VLOOKUP(C13,'[1]Indicador 02'!$G$2:$L$74,4,FALSE),0)</f>
        <v>6</v>
      </c>
      <c r="G13" s="27">
        <f>IFERROR(VLOOKUP(C13,'[1]Indicador 02'!$G$2:$L$74,5,FALSE),0)</f>
        <v>4</v>
      </c>
      <c r="H13" s="27"/>
      <c r="I13" s="27"/>
      <c r="J13" s="27"/>
      <c r="K13" s="27"/>
      <c r="L13" s="27"/>
      <c r="M13" s="27"/>
      <c r="N13" s="27"/>
      <c r="O13" s="27"/>
      <c r="P13" s="27">
        <f>SUM(D13:O13)</f>
        <v>21</v>
      </c>
      <c r="Q13" s="27">
        <f>IFERROR(VLOOKUP(C13,'[1]Total de Ingresos'!$G$3:$L$115,2,FALSE),0)</f>
        <v>27</v>
      </c>
      <c r="R13" s="27">
        <f>IFERROR(VLOOKUP(C13,'[1]Total de Ingresos'!$G$3:$L$115,3,FALSE),0)</f>
        <v>30</v>
      </c>
      <c r="S13" s="15">
        <f>IFERROR(VLOOKUP(C13,'[1]Total de Ingresos'!$G$3:$L$115,4,FALSE),0)</f>
        <v>40</v>
      </c>
      <c r="T13" s="15">
        <f>IFERROR(VLOOKUP(C13,'[1]Total de Ingresos'!$G$3:$L$115,5,FALSE),0)</f>
        <v>41</v>
      </c>
      <c r="U13" s="15"/>
      <c r="V13" s="15"/>
      <c r="W13" s="15"/>
      <c r="X13" s="15"/>
      <c r="Y13" s="15"/>
      <c r="Z13" s="15"/>
      <c r="AA13" s="15"/>
      <c r="AB13" s="15"/>
      <c r="AC13" s="15">
        <f>SUM(Q13:AB13)</f>
        <v>138</v>
      </c>
      <c r="AD13" s="44">
        <f t="shared" ref="AD13:AD36" si="0">P13/AC13</f>
        <v>0.15217391304347827</v>
      </c>
    </row>
    <row r="14" spans="1:30" x14ac:dyDescent="0.25">
      <c r="A14" s="38" t="s">
        <v>75</v>
      </c>
      <c r="B14" s="6" t="s">
        <v>5</v>
      </c>
      <c r="C14" s="6" t="s">
        <v>7</v>
      </c>
      <c r="D14" s="27">
        <f>IFERROR(VLOOKUP(C14,'[1]Indicador 02'!$G$2:$L$74,2,FALSE),0)</f>
        <v>7</v>
      </c>
      <c r="E14" s="27">
        <f>IFERROR(VLOOKUP(C14,'[1]Indicador 02'!$G$2:$L$74,3,FALSE),0)</f>
        <v>7</v>
      </c>
      <c r="F14" s="27">
        <f>IFERROR(VLOOKUP(C14,'[1]Indicador 02'!$G$2:$L$74,4,FALSE),0)</f>
        <v>0</v>
      </c>
      <c r="G14" s="27">
        <f>IFERROR(VLOOKUP(C14,'[1]Indicador 02'!$G$2:$L$74,5,FALSE),0)</f>
        <v>8</v>
      </c>
      <c r="H14" s="27"/>
      <c r="I14" s="27"/>
      <c r="J14" s="27"/>
      <c r="K14" s="27"/>
      <c r="L14" s="27"/>
      <c r="M14" s="27"/>
      <c r="N14" s="27"/>
      <c r="O14" s="27"/>
      <c r="P14" s="27">
        <f t="shared" ref="P14:P36" si="1">SUM(D14:O14)</f>
        <v>22</v>
      </c>
      <c r="Q14" s="27">
        <f>IFERROR(VLOOKUP(C14,'[1]Total de Ingresos'!$G$3:$L$115,2,FALSE),0)</f>
        <v>23</v>
      </c>
      <c r="R14" s="27">
        <f>IFERROR(VLOOKUP(C14,'[1]Total de Ingresos'!$G$3:$L$115,3,FALSE),0)</f>
        <v>23</v>
      </c>
      <c r="S14" s="15">
        <f>IFERROR(VLOOKUP(C14,'[1]Total de Ingresos'!$G$3:$L$115,4,FALSE),0)</f>
        <v>23</v>
      </c>
      <c r="T14" s="15">
        <f>IFERROR(VLOOKUP(C14,'[1]Total de Ingresos'!$G$3:$L$115,5,FALSE),0)</f>
        <v>15</v>
      </c>
      <c r="U14" s="15"/>
      <c r="V14" s="15"/>
      <c r="W14" s="15"/>
      <c r="X14" s="15"/>
      <c r="Y14" s="15"/>
      <c r="Z14" s="15"/>
      <c r="AA14" s="15"/>
      <c r="AB14" s="15"/>
      <c r="AC14" s="15">
        <f t="shared" ref="AC14:AC36" si="2">SUM(Q14:AB14)</f>
        <v>84</v>
      </c>
      <c r="AD14" s="45">
        <f t="shared" si="0"/>
        <v>0.26190476190476192</v>
      </c>
    </row>
    <row r="15" spans="1:30" x14ac:dyDescent="0.25">
      <c r="A15" s="38" t="s">
        <v>75</v>
      </c>
      <c r="B15" s="6" t="s">
        <v>5</v>
      </c>
      <c r="C15" s="6" t="s">
        <v>8</v>
      </c>
      <c r="D15" s="27">
        <f>IFERROR(VLOOKUP(C15,'[1]Indicador 02'!$G$2:$L$74,2,FALSE),0)</f>
        <v>7</v>
      </c>
      <c r="E15" s="27">
        <f>IFERROR(VLOOKUP(C15,'[1]Indicador 02'!$G$2:$L$74,3,FALSE),0)</f>
        <v>11</v>
      </c>
      <c r="F15" s="27">
        <f>IFERROR(VLOOKUP(C15,'[1]Indicador 02'!$G$2:$L$74,4,FALSE),0)</f>
        <v>4</v>
      </c>
      <c r="G15" s="28">
        <f>IFERROR(VLOOKUP(C15,'[1]Indicador 02'!$G$2:$L$74,5,FALSE),0)</f>
        <v>7</v>
      </c>
      <c r="H15" s="28"/>
      <c r="I15" s="27"/>
      <c r="J15" s="27"/>
      <c r="K15" s="27"/>
      <c r="L15" s="27"/>
      <c r="M15" s="27"/>
      <c r="N15" s="27"/>
      <c r="O15" s="27"/>
      <c r="P15" s="27">
        <f t="shared" si="1"/>
        <v>29</v>
      </c>
      <c r="Q15" s="27">
        <f>IFERROR(VLOOKUP(C15,'[1]Total de Ingresos'!$G$3:$L$115,2,FALSE),0)</f>
        <v>41</v>
      </c>
      <c r="R15" s="27">
        <f>IFERROR(VLOOKUP(C15,'[1]Total de Ingresos'!$G$3:$L$115,3,FALSE),0)</f>
        <v>45</v>
      </c>
      <c r="S15" s="15">
        <f>IFERROR(VLOOKUP(C15,'[1]Total de Ingresos'!$G$3:$L$115,4,FALSE),0)</f>
        <v>44</v>
      </c>
      <c r="T15" s="15">
        <f>IFERROR(VLOOKUP(C15,'[1]Total de Ingresos'!$G$3:$L$115,5,FALSE),0)</f>
        <v>46</v>
      </c>
      <c r="U15" s="15"/>
      <c r="V15" s="15"/>
      <c r="W15" s="15"/>
      <c r="X15" s="15"/>
      <c r="Y15" s="15"/>
      <c r="Z15" s="15"/>
      <c r="AA15" s="15"/>
      <c r="AB15" s="15"/>
      <c r="AC15" s="15">
        <f t="shared" si="2"/>
        <v>176</v>
      </c>
      <c r="AD15" s="45">
        <f t="shared" si="0"/>
        <v>0.16477272727272727</v>
      </c>
    </row>
    <row r="16" spans="1:30" x14ac:dyDescent="0.25">
      <c r="A16" s="38" t="s">
        <v>75</v>
      </c>
      <c r="B16" s="6" t="s">
        <v>9</v>
      </c>
      <c r="C16" s="6" t="s">
        <v>10</v>
      </c>
      <c r="D16" s="27">
        <f>IFERROR(VLOOKUP(C16,'[1]Indicador 02'!$G$2:$L$74,2,FALSE),0)</f>
        <v>1</v>
      </c>
      <c r="E16" s="27">
        <f>IFERROR(VLOOKUP(C16,'[1]Indicador 02'!$G$2:$L$74,3,FALSE),0)</f>
        <v>0</v>
      </c>
      <c r="F16" s="27">
        <f>IFERROR(VLOOKUP(C16,'[1]Indicador 02'!$G$2:$L$74,4,FALSE),0)</f>
        <v>2</v>
      </c>
      <c r="G16" s="28">
        <f>IFERROR(VLOOKUP(C16,'[1]Indicador 02'!$G$2:$L$74,5,FALSE),0)</f>
        <v>4</v>
      </c>
      <c r="H16" s="27"/>
      <c r="I16" s="27"/>
      <c r="J16" s="27"/>
      <c r="K16" s="27"/>
      <c r="L16" s="27"/>
      <c r="M16" s="27"/>
      <c r="N16" s="27"/>
      <c r="O16" s="27"/>
      <c r="P16" s="27">
        <f t="shared" si="1"/>
        <v>7</v>
      </c>
      <c r="Q16" s="27">
        <f>IFERROR(VLOOKUP(C16,'[1]Total de Ingresos'!$G$3:$L$115,2,FALSE),0)</f>
        <v>55</v>
      </c>
      <c r="R16" s="27">
        <f>IFERROR(VLOOKUP(C16,'[1]Total de Ingresos'!$G$3:$L$115,3,FALSE),0)</f>
        <v>31</v>
      </c>
      <c r="S16" s="15">
        <f>IFERROR(VLOOKUP(C16,'[1]Total de Ingresos'!$G$3:$L$115,4,FALSE),0)</f>
        <v>44</v>
      </c>
      <c r="T16" s="15">
        <f>IFERROR(VLOOKUP(C16,'[1]Total de Ingresos'!$G$3:$L$115,5,FALSE),0)</f>
        <v>29</v>
      </c>
      <c r="U16" s="15"/>
      <c r="V16" s="15"/>
      <c r="W16" s="15"/>
      <c r="X16" s="15"/>
      <c r="Y16" s="15"/>
      <c r="Z16" s="15"/>
      <c r="AA16" s="15"/>
      <c r="AB16" s="15"/>
      <c r="AC16" s="15">
        <f t="shared" si="2"/>
        <v>159</v>
      </c>
      <c r="AD16" s="45">
        <f t="shared" si="0"/>
        <v>4.40251572327044E-2</v>
      </c>
    </row>
    <row r="17" spans="1:30" x14ac:dyDescent="0.25">
      <c r="A17" s="38" t="s">
        <v>75</v>
      </c>
      <c r="B17" s="6" t="s">
        <v>9</v>
      </c>
      <c r="C17" s="6" t="s">
        <v>11</v>
      </c>
      <c r="D17" s="27">
        <f>IFERROR(VLOOKUP(C17,'[1]Indicador 02'!$G$2:$L$74,2,FALSE),0)</f>
        <v>3</v>
      </c>
      <c r="E17" s="28">
        <f>IFERROR(VLOOKUP(C17,'[1]Indicador 02'!$G$2:$L$74,3,FALSE),0)</f>
        <v>17</v>
      </c>
      <c r="F17" s="28">
        <f>IFERROR(VLOOKUP(C17,'[1]Indicador 02'!$G$2:$L$74,4,FALSE),0)</f>
        <v>31</v>
      </c>
      <c r="G17" s="28">
        <f>IFERROR(VLOOKUP(C17,'[1]Indicador 02'!$G$2:$L$74,5,FALSE),0)</f>
        <v>10</v>
      </c>
      <c r="H17" s="28"/>
      <c r="I17" s="28"/>
      <c r="J17" s="27"/>
      <c r="K17" s="27"/>
      <c r="L17" s="27"/>
      <c r="M17" s="27"/>
      <c r="N17" s="27"/>
      <c r="O17" s="27"/>
      <c r="P17" s="27">
        <f t="shared" si="1"/>
        <v>61</v>
      </c>
      <c r="Q17" s="27">
        <f>IFERROR(VLOOKUP(C17,'[1]Total de Ingresos'!$G$3:$L$115,2,FALSE),0)</f>
        <v>32</v>
      </c>
      <c r="R17" s="27">
        <f>IFERROR(VLOOKUP(C17,'[1]Total de Ingresos'!$G$3:$L$115,3,FALSE),0)</f>
        <v>20</v>
      </c>
      <c r="S17" s="15">
        <f>IFERROR(VLOOKUP(C17,'[1]Total de Ingresos'!$G$3:$L$115,4,FALSE),0)</f>
        <v>31</v>
      </c>
      <c r="T17" s="15">
        <f>IFERROR(VLOOKUP(C17,'[1]Total de Ingresos'!$G$3:$L$115,5,FALSE),0)</f>
        <v>26</v>
      </c>
      <c r="U17" s="15"/>
      <c r="V17" s="15"/>
      <c r="W17" s="15"/>
      <c r="X17" s="15"/>
      <c r="Y17" s="15"/>
      <c r="Z17" s="15"/>
      <c r="AA17" s="15"/>
      <c r="AB17" s="15"/>
      <c r="AC17" s="15">
        <f t="shared" si="2"/>
        <v>109</v>
      </c>
      <c r="AD17" s="45">
        <f t="shared" si="0"/>
        <v>0.55963302752293576</v>
      </c>
    </row>
    <row r="18" spans="1:30" x14ac:dyDescent="0.25">
      <c r="A18" s="38" t="s">
        <v>75</v>
      </c>
      <c r="B18" s="6" t="s">
        <v>9</v>
      </c>
      <c r="C18" s="6" t="s">
        <v>12</v>
      </c>
      <c r="D18" s="27">
        <f>IFERROR(VLOOKUP(C18,'[1]Indicador 02'!$G$2:$L$74,2,FALSE),0)</f>
        <v>29</v>
      </c>
      <c r="E18" s="28">
        <f>IFERROR(VLOOKUP(C18,'[1]Indicador 02'!$G$2:$L$74,3,FALSE),0)</f>
        <v>5</v>
      </c>
      <c r="F18" s="28">
        <f>IFERROR(VLOOKUP(C18,'[1]Indicador 02'!$G$2:$L$74,4,FALSE),0)</f>
        <v>4</v>
      </c>
      <c r="G18" s="28">
        <f>IFERROR(VLOOKUP(C18,'[1]Indicador 02'!$G$2:$L$74,5,FALSE),0)</f>
        <v>8</v>
      </c>
      <c r="H18" s="28"/>
      <c r="I18" s="28"/>
      <c r="J18" s="27"/>
      <c r="K18" s="27"/>
      <c r="L18" s="27"/>
      <c r="M18" s="27"/>
      <c r="N18" s="27"/>
      <c r="O18" s="27"/>
      <c r="P18" s="27">
        <f t="shared" si="1"/>
        <v>46</v>
      </c>
      <c r="Q18" s="27">
        <f>IFERROR(VLOOKUP(C18,'[1]Total de Ingresos'!$G$3:$L$115,2,FALSE),0)</f>
        <v>55</v>
      </c>
      <c r="R18" s="27">
        <f>IFERROR(VLOOKUP(C18,'[1]Total de Ingresos'!$G$3:$L$115,3,FALSE),0)</f>
        <v>32</v>
      </c>
      <c r="S18" s="15">
        <f>IFERROR(VLOOKUP(C18,'[1]Total de Ingresos'!$G$3:$L$115,4,FALSE),0)</f>
        <v>34</v>
      </c>
      <c r="T18" s="15">
        <f>IFERROR(VLOOKUP(C18,'[1]Total de Ingresos'!$G$3:$L$115,5,FALSE),0)</f>
        <v>37</v>
      </c>
      <c r="U18" s="15"/>
      <c r="V18" s="15"/>
      <c r="W18" s="15"/>
      <c r="X18" s="15"/>
      <c r="Y18" s="15"/>
      <c r="Z18" s="15"/>
      <c r="AA18" s="15"/>
      <c r="AB18" s="15"/>
      <c r="AC18" s="15">
        <f t="shared" si="2"/>
        <v>158</v>
      </c>
      <c r="AD18" s="45">
        <f t="shared" si="0"/>
        <v>0.29113924050632911</v>
      </c>
    </row>
    <row r="19" spans="1:30" x14ac:dyDescent="0.25">
      <c r="A19" s="38" t="s">
        <v>75</v>
      </c>
      <c r="B19" s="7" t="s">
        <v>9</v>
      </c>
      <c r="C19" s="6" t="s">
        <v>13</v>
      </c>
      <c r="D19" s="27">
        <f>IFERROR(VLOOKUP(C19,'[1]Indicador 02'!$G$2:$L$74,2,FALSE),0)</f>
        <v>8</v>
      </c>
      <c r="E19" s="28">
        <f>IFERROR(VLOOKUP(C19,'[1]Indicador 02'!$G$2:$L$74,3,FALSE),0)</f>
        <v>1</v>
      </c>
      <c r="F19" s="28">
        <f>IFERROR(VLOOKUP(C19,'[1]Indicador 02'!$G$2:$L$74,4,FALSE),0)</f>
        <v>6</v>
      </c>
      <c r="G19" s="28">
        <f>IFERROR(VLOOKUP(C19,'[1]Indicador 02'!$G$2:$L$74,5,FALSE),0)</f>
        <v>9</v>
      </c>
      <c r="H19" s="28"/>
      <c r="I19" s="28"/>
      <c r="J19" s="27"/>
      <c r="K19" s="27"/>
      <c r="L19" s="27"/>
      <c r="M19" s="27"/>
      <c r="N19" s="27"/>
      <c r="O19" s="27"/>
      <c r="P19" s="27">
        <f t="shared" si="1"/>
        <v>24</v>
      </c>
      <c r="Q19" s="27">
        <f>IFERROR(VLOOKUP(C19,'[1]Total de Ingresos'!$G$3:$L$115,2,FALSE),0)</f>
        <v>30</v>
      </c>
      <c r="R19" s="27">
        <f>IFERROR(VLOOKUP(C19,'[1]Total de Ingresos'!$G$3:$L$115,3,FALSE),0)</f>
        <v>6</v>
      </c>
      <c r="S19" s="15">
        <f>IFERROR(VLOOKUP(C19,'[1]Total de Ingresos'!$G$3:$L$115,4,FALSE),0)</f>
        <v>53</v>
      </c>
      <c r="T19" s="15">
        <f>IFERROR(VLOOKUP(C19,'[1]Total de Ingresos'!$G$3:$L$115,5,FALSE),0)</f>
        <v>66</v>
      </c>
      <c r="U19" s="15"/>
      <c r="V19" s="15"/>
      <c r="W19" s="15"/>
      <c r="X19" s="15"/>
      <c r="Y19" s="15"/>
      <c r="Z19" s="15"/>
      <c r="AA19" s="15"/>
      <c r="AB19" s="15"/>
      <c r="AC19" s="15">
        <f t="shared" si="2"/>
        <v>155</v>
      </c>
      <c r="AD19" s="45">
        <f t="shared" si="0"/>
        <v>0.15483870967741936</v>
      </c>
    </row>
    <row r="20" spans="1:30" x14ac:dyDescent="0.25">
      <c r="A20" s="38" t="s">
        <v>75</v>
      </c>
      <c r="B20" s="6" t="s">
        <v>14</v>
      </c>
      <c r="C20" s="6" t="s">
        <v>43</v>
      </c>
      <c r="D20" s="27">
        <f>IFERROR(VLOOKUP(C20,'[1]Indicador 02'!$G$2:$L$74,2,FALSE),0)</f>
        <v>1</v>
      </c>
      <c r="E20" s="28">
        <f>IFERROR(VLOOKUP(C20,'[1]Indicador 02'!$G$2:$L$74,3,FALSE),0)</f>
        <v>4</v>
      </c>
      <c r="F20" s="28">
        <f>IFERROR(VLOOKUP(C20,'[1]Indicador 02'!$G$2:$L$74,4,FALSE),0)</f>
        <v>1</v>
      </c>
      <c r="G20" s="28">
        <f>IFERROR(VLOOKUP(C20,'[1]Indicador 02'!$G$2:$L$74,5,FALSE),0)</f>
        <v>7</v>
      </c>
      <c r="H20" s="28"/>
      <c r="I20" s="28"/>
      <c r="J20" s="27"/>
      <c r="K20" s="27"/>
      <c r="L20" s="27"/>
      <c r="M20" s="27"/>
      <c r="N20" s="27"/>
      <c r="O20" s="27"/>
      <c r="P20" s="27">
        <f t="shared" si="1"/>
        <v>13</v>
      </c>
      <c r="Q20" s="27">
        <f>IFERROR(VLOOKUP(C20,'[1]Total de Ingresos'!$G$3:$L$115,2,FALSE),0)</f>
        <v>54</v>
      </c>
      <c r="R20" s="27">
        <f>IFERROR(VLOOKUP(C20,'[1]Total de Ingresos'!$G$3:$L$115,3,FALSE),0)</f>
        <v>0</v>
      </c>
      <c r="S20" s="15">
        <f>IFERROR(VLOOKUP(C20,'[1]Total de Ingresos'!$G$3:$L$115,4,FALSE),0)</f>
        <v>24</v>
      </c>
      <c r="T20" s="15">
        <f>IFERROR(VLOOKUP(C20,'[1]Total de Ingresos'!$G$3:$L$115,5,FALSE),0)</f>
        <v>37</v>
      </c>
      <c r="U20" s="15"/>
      <c r="V20" s="15"/>
      <c r="W20" s="15"/>
      <c r="X20" s="15"/>
      <c r="Y20" s="15"/>
      <c r="Z20" s="15"/>
      <c r="AA20" s="15"/>
      <c r="AB20" s="15"/>
      <c r="AC20" s="15">
        <f t="shared" si="2"/>
        <v>115</v>
      </c>
      <c r="AD20" s="45">
        <f t="shared" si="0"/>
        <v>0.11304347826086956</v>
      </c>
    </row>
    <row r="21" spans="1:30" x14ac:dyDescent="0.25">
      <c r="A21" s="38" t="s">
        <v>75</v>
      </c>
      <c r="B21" s="6" t="s">
        <v>22</v>
      </c>
      <c r="C21" s="6" t="s">
        <v>23</v>
      </c>
      <c r="D21" s="27">
        <f>IFERROR(VLOOKUP(C21,'[1]Indicador 02'!$G$2:$L$74,2,FALSE),0)</f>
        <v>5</v>
      </c>
      <c r="E21" s="28">
        <f>IFERROR(VLOOKUP(C21,'[1]Indicador 02'!$G$2:$L$74,3,FALSE),0)</f>
        <v>4</v>
      </c>
      <c r="F21" s="28">
        <f>IFERROR(VLOOKUP(C21,'[1]Indicador 02'!$G$2:$L$74,4,FALSE),0)</f>
        <v>8</v>
      </c>
      <c r="G21" s="28">
        <f>IFERROR(VLOOKUP(C21,'[1]Indicador 02'!$G$2:$L$74,5,FALSE),0)</f>
        <v>2</v>
      </c>
      <c r="H21" s="28"/>
      <c r="I21" s="28"/>
      <c r="J21" s="27"/>
      <c r="K21" s="27"/>
      <c r="L21" s="27"/>
      <c r="M21" s="27"/>
      <c r="N21" s="27"/>
      <c r="O21" s="27"/>
      <c r="P21" s="27">
        <f t="shared" si="1"/>
        <v>19</v>
      </c>
      <c r="Q21" s="27">
        <f>IFERROR(VLOOKUP(C21,'[1]Total de Ingresos'!$G$3:$L$115,2,FALSE),0)</f>
        <v>31</v>
      </c>
      <c r="R21" s="27">
        <f>IFERROR(VLOOKUP(C21,'[1]Total de Ingresos'!$G$3:$L$115,3,FALSE),0)</f>
        <v>25</v>
      </c>
      <c r="S21" s="15">
        <f>IFERROR(VLOOKUP(C21,'[1]Total de Ingresos'!$G$3:$L$115,4,FALSE),0)</f>
        <v>23</v>
      </c>
      <c r="T21" s="15">
        <f>IFERROR(VLOOKUP(C21,'[1]Total de Ingresos'!$G$3:$L$115,5,FALSE),0)</f>
        <v>22</v>
      </c>
      <c r="U21" s="15"/>
      <c r="V21" s="15"/>
      <c r="W21" s="15"/>
      <c r="X21" s="15"/>
      <c r="Y21" s="15"/>
      <c r="Z21" s="15"/>
      <c r="AA21" s="15"/>
      <c r="AB21" s="15"/>
      <c r="AC21" s="15">
        <f t="shared" si="2"/>
        <v>101</v>
      </c>
      <c r="AD21" s="45">
        <f t="shared" si="0"/>
        <v>0.18811881188118812</v>
      </c>
    </row>
    <row r="22" spans="1:30" ht="15.75" customHeight="1" x14ac:dyDescent="0.25">
      <c r="A22" s="38" t="s">
        <v>75</v>
      </c>
      <c r="B22" s="6" t="s">
        <v>22</v>
      </c>
      <c r="C22" s="6" t="s">
        <v>24</v>
      </c>
      <c r="D22" s="27">
        <f>IFERROR(VLOOKUP(C22,'[1]Indicador 02'!$G$2:$L$74,2,FALSE),0)</f>
        <v>2</v>
      </c>
      <c r="E22" s="28">
        <f>IFERROR(VLOOKUP(C22,'[1]Indicador 02'!$G$2:$L$74,3,FALSE),0)</f>
        <v>14</v>
      </c>
      <c r="F22" s="28">
        <f>IFERROR(VLOOKUP(C22,'[1]Indicador 02'!$G$2:$L$74,4,FALSE),0)</f>
        <v>18</v>
      </c>
      <c r="G22" s="28">
        <f>IFERROR(VLOOKUP(C22,'[1]Indicador 02'!$G$2:$L$74,5,FALSE),0)</f>
        <v>7</v>
      </c>
      <c r="H22" s="28"/>
      <c r="I22" s="28"/>
      <c r="J22" s="27"/>
      <c r="K22" s="27"/>
      <c r="L22" s="27"/>
      <c r="M22" s="27"/>
      <c r="N22" s="27"/>
      <c r="O22" s="27"/>
      <c r="P22" s="27">
        <f t="shared" si="1"/>
        <v>41</v>
      </c>
      <c r="Q22" s="27">
        <f>IFERROR(VLOOKUP(C22,'[1]Total de Ingresos'!$G$3:$L$115,2,FALSE),0)</f>
        <v>41</v>
      </c>
      <c r="R22" s="27">
        <f>IFERROR(VLOOKUP(C22,'[1]Total de Ingresos'!$G$3:$L$115,3,FALSE),0)</f>
        <v>63</v>
      </c>
      <c r="S22" s="15">
        <f>IFERROR(VLOOKUP(C22,'[1]Total de Ingresos'!$G$3:$L$115,4,FALSE),0)</f>
        <v>45</v>
      </c>
      <c r="T22" s="15">
        <f>IFERROR(VLOOKUP(C22,'[1]Total de Ingresos'!$G$3:$L$115,5,FALSE),0)</f>
        <v>35</v>
      </c>
      <c r="U22" s="15"/>
      <c r="V22" s="15"/>
      <c r="W22" s="15"/>
      <c r="X22" s="15"/>
      <c r="Y22" s="15"/>
      <c r="Z22" s="15"/>
      <c r="AA22" s="15"/>
      <c r="AB22" s="15"/>
      <c r="AC22" s="15">
        <f t="shared" si="2"/>
        <v>184</v>
      </c>
      <c r="AD22" s="45">
        <f t="shared" si="0"/>
        <v>0.22282608695652173</v>
      </c>
    </row>
    <row r="23" spans="1:30" ht="14.25" customHeight="1" x14ac:dyDescent="0.25">
      <c r="A23" s="38" t="s">
        <v>75</v>
      </c>
      <c r="B23" s="8" t="s">
        <v>25</v>
      </c>
      <c r="C23" s="8" t="s">
        <v>26</v>
      </c>
      <c r="D23" s="27">
        <f>IFERROR(VLOOKUP(C23,'[1]Indicador 02'!$G$2:$L$74,2,FALSE),0)</f>
        <v>10</v>
      </c>
      <c r="E23" s="28">
        <f>IFERROR(VLOOKUP(C23,'[1]Indicador 02'!$G$2:$L$74,3,FALSE),0)</f>
        <v>11</v>
      </c>
      <c r="F23" s="28">
        <f>IFERROR(VLOOKUP(C23,'[1]Indicador 02'!$G$2:$L$74,4,FALSE),0)</f>
        <v>1</v>
      </c>
      <c r="G23" s="28">
        <f>IFERROR(VLOOKUP(C23,'[1]Indicador 02'!$G$2:$L$74,5,FALSE),0)</f>
        <v>2</v>
      </c>
      <c r="H23" s="28"/>
      <c r="I23" s="28"/>
      <c r="J23" s="28"/>
      <c r="K23" s="28"/>
      <c r="L23" s="28"/>
      <c r="M23" s="28"/>
      <c r="N23" s="28"/>
      <c r="O23" s="28"/>
      <c r="P23" s="27">
        <f t="shared" si="1"/>
        <v>24</v>
      </c>
      <c r="Q23" s="27">
        <f>IFERROR(VLOOKUP(C23,'[1]Total de Ingresos'!$G$3:$L$115,2,FALSE),0)</f>
        <v>49</v>
      </c>
      <c r="R23" s="27">
        <f>IFERROR(VLOOKUP(C23,'[1]Total de Ingresos'!$G$3:$L$115,3,FALSE),0)</f>
        <v>46</v>
      </c>
      <c r="S23" s="15">
        <f>IFERROR(VLOOKUP(C23,'[1]Total de Ingresos'!$G$3:$L$115,4,FALSE),0)</f>
        <v>42</v>
      </c>
      <c r="T23" s="15">
        <f>IFERROR(VLOOKUP(C23,'[1]Total de Ingresos'!$G$3:$L$115,5,FALSE),0)</f>
        <v>33</v>
      </c>
      <c r="U23" s="15"/>
      <c r="V23" s="15"/>
      <c r="W23" s="15"/>
      <c r="X23" s="15"/>
      <c r="Y23" s="15"/>
      <c r="Z23" s="15"/>
      <c r="AA23" s="15"/>
      <c r="AB23" s="15"/>
      <c r="AC23" s="15">
        <f t="shared" si="2"/>
        <v>170</v>
      </c>
      <c r="AD23" s="45">
        <f t="shared" si="0"/>
        <v>0.14117647058823529</v>
      </c>
    </row>
    <row r="24" spans="1:30" x14ac:dyDescent="0.25">
      <c r="A24" s="38" t="s">
        <v>76</v>
      </c>
      <c r="B24" s="8" t="s">
        <v>27</v>
      </c>
      <c r="C24" s="8" t="s">
        <v>28</v>
      </c>
      <c r="D24" s="27">
        <f>IFERROR(VLOOKUP(C24,'[1]Indicador 02'!$T$3:$Y$75,2,FALSE),0)</f>
        <v>2</v>
      </c>
      <c r="E24" s="28">
        <f>IFERROR(VLOOKUP(C24,'[1]Indicador 02'!$T$3:$Y$75,3,FALSE),0)</f>
        <v>4</v>
      </c>
      <c r="F24" s="28">
        <f>IFERROR(VLOOKUP(C24,'[1]Indicador 02'!$T$3:$Y$75,4,FALSE),0)</f>
        <v>0</v>
      </c>
      <c r="G24" s="28">
        <f>IFERROR(VLOOKUP(C24,'[1]Indicador 02'!$T$3:$Y$75,5,FALSE),0)</f>
        <v>0</v>
      </c>
      <c r="H24" s="28"/>
      <c r="I24" s="28"/>
      <c r="J24" s="28"/>
      <c r="K24" s="28"/>
      <c r="L24" s="28"/>
      <c r="M24" s="28"/>
      <c r="N24" s="28"/>
      <c r="O24" s="28"/>
      <c r="P24" s="27">
        <f t="shared" si="1"/>
        <v>6</v>
      </c>
      <c r="Q24" s="27">
        <f>IFERROR(VLOOKUP(C24,'[1]Total de Ingresos'!$G$3:$L$115,2,FALSE),0)</f>
        <v>0</v>
      </c>
      <c r="R24" s="27">
        <f>IFERROR(VLOOKUP(C24,'[1]Total de Ingresos'!$G$3:$L$115,3,FALSE),0)</f>
        <v>0</v>
      </c>
      <c r="S24" s="29">
        <f>IFERROR(VLOOKUP(C24,'[1]Total de Ingresos'!$G$3:$L$115,4,FALSE),0)</f>
        <v>0</v>
      </c>
      <c r="T24" s="29">
        <f>IFERROR(VLOOKUP(C24,'[1]Total de Ingresos'!$G$3:$L$115,5,FALSE),0)</f>
        <v>0</v>
      </c>
      <c r="U24" s="29"/>
      <c r="V24" s="29"/>
      <c r="W24" s="29"/>
      <c r="X24" s="29"/>
      <c r="Y24" s="29"/>
      <c r="Z24" s="29"/>
      <c r="AA24" s="29"/>
      <c r="AB24" s="29"/>
      <c r="AC24" s="29">
        <f t="shared" si="2"/>
        <v>0</v>
      </c>
      <c r="AD24" s="46" t="e">
        <f t="shared" si="0"/>
        <v>#DIV/0!</v>
      </c>
    </row>
    <row r="25" spans="1:30" x14ac:dyDescent="0.25">
      <c r="A25" s="38" t="s">
        <v>76</v>
      </c>
      <c r="B25" s="18" t="s">
        <v>16</v>
      </c>
      <c r="C25" s="18" t="s">
        <v>17</v>
      </c>
      <c r="D25" s="27">
        <f>IFERROR(VLOOKUP(C25,'[1]Indicador 02'!$T$3:$Y$75,2,FALSE),0)</f>
        <v>0</v>
      </c>
      <c r="E25" s="27">
        <f>IFERROR(VLOOKUP(C25,'[1]Indicador 02'!$T$3:$Y$75,3,FALSE),0)</f>
        <v>0</v>
      </c>
      <c r="F25" s="27">
        <f>IFERROR(VLOOKUP(C25,'[1]Indicador 02'!$T$3:$Y$75,4,FALSE),0)</f>
        <v>0</v>
      </c>
      <c r="G25" s="27">
        <f>IFERROR(VLOOKUP(C25,'[1]Indicador 02'!$T$3:$Y$75,5,FALSE),0)</f>
        <v>0</v>
      </c>
      <c r="H25" s="27"/>
      <c r="I25" s="27"/>
      <c r="J25" s="27"/>
      <c r="K25" s="27"/>
      <c r="L25" s="27"/>
      <c r="M25" s="27"/>
      <c r="N25" s="27"/>
      <c r="O25" s="27"/>
      <c r="P25" s="27">
        <f t="shared" si="1"/>
        <v>0</v>
      </c>
      <c r="Q25" s="27">
        <f>IFERROR(VLOOKUP(C25,'[1]Total de Ingresos'!$G$3:$L$115,2,FALSE),0)</f>
        <v>0</v>
      </c>
      <c r="R25" s="29">
        <f>IFERROR(VLOOKUP(C25,'[1]Total de Ingresos'!$G$3:$L$115,3,FALSE),0)</f>
        <v>0</v>
      </c>
      <c r="S25" s="29">
        <f>IFERROR(VLOOKUP(C25,'[1]Total de Ingresos'!$G$3:$L$115,4,FALSE),0)</f>
        <v>0</v>
      </c>
      <c r="T25" s="29">
        <f>IFERROR(VLOOKUP(C25,'[1]Total de Ingresos'!$G$3:$L$115,5,FALSE),0)</f>
        <v>0</v>
      </c>
      <c r="U25" s="29"/>
      <c r="V25" s="29"/>
      <c r="W25" s="29"/>
      <c r="X25" s="29"/>
      <c r="Y25" s="29"/>
      <c r="Z25" s="29"/>
      <c r="AA25" s="29"/>
      <c r="AB25" s="29"/>
      <c r="AC25" s="29">
        <f t="shared" si="2"/>
        <v>0</v>
      </c>
      <c r="AD25" s="46" t="e">
        <f t="shared" si="0"/>
        <v>#DIV/0!</v>
      </c>
    </row>
    <row r="26" spans="1:30" x14ac:dyDescent="0.25">
      <c r="A26" s="38" t="s">
        <v>76</v>
      </c>
      <c r="B26" s="18" t="s">
        <v>16</v>
      </c>
      <c r="C26" s="18" t="s">
        <v>18</v>
      </c>
      <c r="D26" s="27">
        <f>IFERROR(VLOOKUP(C26,'[1]Indicador 02'!$T$3:$Y$75,2,FALSE),0)</f>
        <v>0</v>
      </c>
      <c r="E26" s="27">
        <f>IFERROR(VLOOKUP(C26,'[1]Indicador 02'!$T$3:$Y$75,3,FALSE),0)</f>
        <v>1</v>
      </c>
      <c r="F26" s="27">
        <f>IFERROR(VLOOKUP(C26,'[1]Indicador 02'!$T$3:$Y$75,4,FALSE),0)</f>
        <v>1</v>
      </c>
      <c r="G26" s="27">
        <f>IFERROR(VLOOKUP(C26,'[1]Indicador 02'!$T$3:$Y$75,5,FALSE),0)</f>
        <v>0</v>
      </c>
      <c r="H26" s="27"/>
      <c r="I26" s="27"/>
      <c r="J26" s="27"/>
      <c r="K26" s="27"/>
      <c r="L26" s="27"/>
      <c r="M26" s="27"/>
      <c r="N26" s="27"/>
      <c r="O26" s="27"/>
      <c r="P26" s="27">
        <f t="shared" si="1"/>
        <v>2</v>
      </c>
      <c r="Q26" s="27">
        <f>IFERROR(VLOOKUP(C26,'[1]Total de Ingresos'!$G$3:$L$115,2,FALSE),0)</f>
        <v>0</v>
      </c>
      <c r="R26" s="29">
        <f>IFERROR(VLOOKUP(C26,'[1]Total de Ingresos'!$G$3:$L$115,3,FALSE),0)</f>
        <v>0</v>
      </c>
      <c r="S26" s="29">
        <f>IFERROR(VLOOKUP(C26,'[1]Total de Ingresos'!$G$3:$L$115,4,FALSE),0)</f>
        <v>0</v>
      </c>
      <c r="T26" s="29">
        <f>IFERROR(VLOOKUP(C26,'[1]Total de Ingresos'!$G$3:$L$115,5,FALSE),0)</f>
        <v>0</v>
      </c>
      <c r="U26" s="29"/>
      <c r="V26" s="29"/>
      <c r="W26" s="29"/>
      <c r="X26" s="29"/>
      <c r="Y26" s="29"/>
      <c r="Z26" s="29"/>
      <c r="AA26" s="29"/>
      <c r="AB26" s="29"/>
      <c r="AC26" s="29">
        <f t="shared" si="2"/>
        <v>0</v>
      </c>
      <c r="AD26" s="46" t="e">
        <f t="shared" si="0"/>
        <v>#DIV/0!</v>
      </c>
    </row>
    <row r="27" spans="1:30" x14ac:dyDescent="0.25">
      <c r="A27" s="38" t="s">
        <v>76</v>
      </c>
      <c r="B27" s="18" t="s">
        <v>16</v>
      </c>
      <c r="C27" s="18" t="s">
        <v>19</v>
      </c>
      <c r="D27" s="27">
        <f>IFERROR(VLOOKUP(C27,'[1]Indicador 02'!$T$3:$Y$75,2,FALSE),0)</f>
        <v>2</v>
      </c>
      <c r="E27" s="27">
        <f>IFERROR(VLOOKUP(C27,'[1]Indicador 02'!$T$3:$Y$75,3,FALSE),0)</f>
        <v>4</v>
      </c>
      <c r="F27" s="27">
        <f>IFERROR(VLOOKUP(C27,'[1]Indicador 02'!$T$3:$Y$75,4,FALSE),0)</f>
        <v>1</v>
      </c>
      <c r="G27" s="27">
        <f>IFERROR(VLOOKUP(C27,'[1]Indicador 02'!$T$3:$Y$75,5,FALSE),0)</f>
        <v>0</v>
      </c>
      <c r="H27" s="27"/>
      <c r="I27" s="27"/>
      <c r="J27" s="27"/>
      <c r="K27" s="27"/>
      <c r="L27" s="27"/>
      <c r="M27" s="27"/>
      <c r="N27" s="27"/>
      <c r="O27" s="27"/>
      <c r="P27" s="27">
        <f t="shared" si="1"/>
        <v>7</v>
      </c>
      <c r="Q27" s="27">
        <f>IFERROR(VLOOKUP(C27,'[1]Total de Ingresos'!$G$3:$L$115,2,FALSE),0)</f>
        <v>0</v>
      </c>
      <c r="R27" s="29">
        <f>IFERROR(VLOOKUP(C27,'[1]Total de Ingresos'!$G$3:$L$115,3,FALSE),0)</f>
        <v>0</v>
      </c>
      <c r="S27" s="29">
        <f>IFERROR(VLOOKUP(C27,'[1]Total de Ingresos'!$G$3:$L$115,4,FALSE),0)</f>
        <v>0</v>
      </c>
      <c r="T27" s="29">
        <f>IFERROR(VLOOKUP(C27,'[1]Total de Ingresos'!$G$3:$L$115,5,FALSE),0)</f>
        <v>0</v>
      </c>
      <c r="U27" s="29"/>
      <c r="V27" s="29"/>
      <c r="W27" s="29"/>
      <c r="X27" s="29"/>
      <c r="Y27" s="29"/>
      <c r="Z27" s="29"/>
      <c r="AA27" s="29"/>
      <c r="AB27" s="29"/>
      <c r="AC27" s="29">
        <f t="shared" si="2"/>
        <v>0</v>
      </c>
      <c r="AD27" s="46" t="e">
        <f t="shared" si="0"/>
        <v>#DIV/0!</v>
      </c>
    </row>
    <row r="28" spans="1:30" x14ac:dyDescent="0.25">
      <c r="A28" s="38" t="s">
        <v>76</v>
      </c>
      <c r="B28" s="18" t="s">
        <v>16</v>
      </c>
      <c r="C28" s="18" t="s">
        <v>20</v>
      </c>
      <c r="D28" s="27">
        <f>IFERROR(VLOOKUP(C28,'[1]Indicador 02'!$T$3:$Y$75,2,FALSE),0)</f>
        <v>0</v>
      </c>
      <c r="E28" s="27">
        <f>IFERROR(VLOOKUP(C28,'[1]Indicador 02'!$T$3:$Y$75,3,FALSE),0)</f>
        <v>0</v>
      </c>
      <c r="F28" s="27">
        <f>IFERROR(VLOOKUP(C28,'[1]Indicador 02'!$T$3:$Y$75,4,FALSE),0)</f>
        <v>0</v>
      </c>
      <c r="G28" s="27">
        <f>IFERROR(VLOOKUP(C28,'[1]Indicador 02'!$T$3:$Y$75,5,FALSE),0)</f>
        <v>0</v>
      </c>
      <c r="H28" s="27"/>
      <c r="I28" s="27"/>
      <c r="J28" s="27"/>
      <c r="K28" s="27"/>
      <c r="L28" s="27"/>
      <c r="M28" s="27"/>
      <c r="N28" s="27"/>
      <c r="O28" s="27"/>
      <c r="P28" s="27">
        <f t="shared" si="1"/>
        <v>0</v>
      </c>
      <c r="Q28" s="27">
        <f>IFERROR(VLOOKUP(C28,'[1]Total de Ingresos'!$G$3:$L$115,2,FALSE),0)</f>
        <v>0</v>
      </c>
      <c r="R28" s="29">
        <f>IFERROR(VLOOKUP(C28,'[1]Total de Ingresos'!$G$3:$L$115,3,FALSE),0)</f>
        <v>0</v>
      </c>
      <c r="S28" s="29">
        <f>IFERROR(VLOOKUP(C28,'[1]Total de Ingresos'!$G$3:$L$115,4,FALSE),0)</f>
        <v>0</v>
      </c>
      <c r="T28" s="29">
        <f>IFERROR(VLOOKUP(C28,'[1]Total de Ingresos'!$G$3:$L$115,5,FALSE),0)</f>
        <v>0</v>
      </c>
      <c r="U28" s="29"/>
      <c r="V28" s="29"/>
      <c r="W28" s="29"/>
      <c r="X28" s="29"/>
      <c r="Y28" s="29"/>
      <c r="Z28" s="29"/>
      <c r="AA28" s="29"/>
      <c r="AB28" s="29"/>
      <c r="AC28" s="29">
        <f t="shared" si="2"/>
        <v>0</v>
      </c>
      <c r="AD28" s="46" t="e">
        <f t="shared" si="0"/>
        <v>#DIV/0!</v>
      </c>
    </row>
    <row r="29" spans="1:30" x14ac:dyDescent="0.25">
      <c r="A29" s="38" t="s">
        <v>76</v>
      </c>
      <c r="B29" s="18" t="s">
        <v>16</v>
      </c>
      <c r="C29" s="18" t="s">
        <v>21</v>
      </c>
      <c r="D29" s="27">
        <f>IFERROR(VLOOKUP(C29,'[1]Indicador 02'!$T$3:$Y$75,2,FALSE),0)</f>
        <v>2</v>
      </c>
      <c r="E29" s="27">
        <f>IFERROR(VLOOKUP(C29,'[1]Indicador 02'!$T$3:$Y$75,3,FALSE),0)</f>
        <v>0</v>
      </c>
      <c r="F29" s="27">
        <f>IFERROR(VLOOKUP(C29,'[1]Indicador 02'!$T$3:$Y$75,4,FALSE),0)</f>
        <v>0</v>
      </c>
      <c r="G29" s="27">
        <f>IFERROR(VLOOKUP(C29,'[1]Indicador 02'!$T$3:$Y$75,5,FALSE),0)</f>
        <v>0</v>
      </c>
      <c r="H29" s="27"/>
      <c r="I29" s="27"/>
      <c r="J29" s="27"/>
      <c r="K29" s="27"/>
      <c r="L29" s="27"/>
      <c r="M29" s="27"/>
      <c r="N29" s="27"/>
      <c r="O29" s="27"/>
      <c r="P29" s="27">
        <f t="shared" si="1"/>
        <v>2</v>
      </c>
      <c r="Q29" s="27">
        <f>IFERROR(VLOOKUP(C29,'[1]Total de Ingresos'!$G$3:$L$115,2,FALSE),0)</f>
        <v>0</v>
      </c>
      <c r="R29" s="29">
        <f>IFERROR(VLOOKUP(C29,'[1]Total de Ingresos'!$G$3:$L$115,3,FALSE),0)</f>
        <v>0</v>
      </c>
      <c r="S29" s="29">
        <f>IFERROR(VLOOKUP(C29,'[1]Total de Ingresos'!$G$3:$L$115,4,FALSE),0)</f>
        <v>0</v>
      </c>
      <c r="T29" s="29">
        <f>IFERROR(VLOOKUP(C29,'[1]Total de Ingresos'!$G$3:$L$115,5,FALSE),0)</f>
        <v>0</v>
      </c>
      <c r="U29" s="29"/>
      <c r="V29" s="29"/>
      <c r="W29" s="29"/>
      <c r="X29" s="29"/>
      <c r="Y29" s="29"/>
      <c r="Z29" s="29"/>
      <c r="AA29" s="29"/>
      <c r="AB29" s="29"/>
      <c r="AC29" s="29">
        <f t="shared" si="2"/>
        <v>0</v>
      </c>
      <c r="AD29" s="46" t="e">
        <f t="shared" si="0"/>
        <v>#DIV/0!</v>
      </c>
    </row>
    <row r="30" spans="1:30" x14ac:dyDescent="0.25">
      <c r="A30" s="38" t="s">
        <v>76</v>
      </c>
      <c r="B30" s="8" t="s">
        <v>58</v>
      </c>
      <c r="C30" s="18" t="s">
        <v>60</v>
      </c>
      <c r="D30" s="16">
        <f>IFERROR(VLOOKUP(C30,'[1]Indicador 02'!$T$3:$Y$75,2,FALSE),0)</f>
        <v>0</v>
      </c>
      <c r="E30" s="16">
        <f>IFERROR(VLOOKUP(C30,'[1]Indicador 02'!$T$3:$Y$75,3,FALSE),0)</f>
        <v>0</v>
      </c>
      <c r="F30" s="26">
        <f>IFERROR(VLOOKUP(C30,'[1]Indicador 02'!$T$3:$Y$75,4,FALSE),0)</f>
        <v>0</v>
      </c>
      <c r="G30" s="26">
        <f>IFERROR(VLOOKUP(C30,'[1]Indicador 02'!$T$3:$Y$75,5,FALSE),0)</f>
        <v>0</v>
      </c>
      <c r="H30" s="26"/>
      <c r="I30" s="26"/>
      <c r="J30" s="26"/>
      <c r="K30" s="26"/>
      <c r="L30" s="26"/>
      <c r="M30" s="26"/>
      <c r="N30" s="26"/>
      <c r="O30" s="26"/>
      <c r="P30" s="27">
        <f t="shared" si="1"/>
        <v>0</v>
      </c>
      <c r="Q30" s="26">
        <f>IFERROR(VLOOKUP(C30,'[1]Total de Ingresos'!$G$3:$L$115,2,FALSE),0)</f>
        <v>0</v>
      </c>
      <c r="R30" s="26">
        <f>IFERROR(VLOOKUP(C30,'[1]Total de Ingresos'!$G$3:$L$115,3,FALSE),0)</f>
        <v>0</v>
      </c>
      <c r="S30" s="15">
        <f>IFERROR(VLOOKUP(C30,'[1]Total de Ingresos'!$G$3:$L$115,4,FALSE),0)</f>
        <v>0</v>
      </c>
      <c r="T30" s="15">
        <f>IFERROR(VLOOKUP(C30,'[1]Total de Ingresos'!$G$3:$L$115,5,FALSE),0)</f>
        <v>0</v>
      </c>
      <c r="U30" s="15"/>
      <c r="V30" s="15"/>
      <c r="W30" s="15"/>
      <c r="X30" s="15"/>
      <c r="Y30" s="15"/>
      <c r="Z30" s="15"/>
      <c r="AA30" s="15"/>
      <c r="AB30" s="15"/>
      <c r="AC30" s="29">
        <f t="shared" si="2"/>
        <v>0</v>
      </c>
      <c r="AD30" s="46" t="e">
        <f t="shared" si="0"/>
        <v>#DIV/0!</v>
      </c>
    </row>
    <row r="31" spans="1:30" x14ac:dyDescent="0.25">
      <c r="A31" s="38" t="s">
        <v>76</v>
      </c>
      <c r="B31" s="8" t="s">
        <v>58</v>
      </c>
      <c r="C31" s="18" t="s">
        <v>61</v>
      </c>
      <c r="D31" s="16">
        <f>IFERROR(VLOOKUP(C31,'[1]Indicador 02'!$T$3:$Y$75,2,FALSE),0)</f>
        <v>0</v>
      </c>
      <c r="E31" s="16">
        <f>IFERROR(VLOOKUP(C31,'[1]Indicador 02'!$T$3:$Y$75,3,FALSE),0)</f>
        <v>0</v>
      </c>
      <c r="F31" s="26">
        <f>IFERROR(VLOOKUP(C31,'[1]Indicador 02'!$T$3:$Y$75,4,FALSE),0)</f>
        <v>0</v>
      </c>
      <c r="G31" s="26">
        <f>IFERROR(VLOOKUP(C31,'[1]Indicador 02'!$T$3:$Y$75,5,FALSE),0)</f>
        <v>0</v>
      </c>
      <c r="H31" s="26"/>
      <c r="I31" s="26"/>
      <c r="J31" s="26"/>
      <c r="K31" s="26"/>
      <c r="L31" s="26"/>
      <c r="M31" s="26"/>
      <c r="N31" s="26"/>
      <c r="O31" s="26"/>
      <c r="P31" s="27">
        <f t="shared" si="1"/>
        <v>0</v>
      </c>
      <c r="Q31" s="26">
        <f>IFERROR(VLOOKUP(C31,'[1]Total de Ingresos'!$G$3:$L$115,2,FALSE),0)</f>
        <v>0</v>
      </c>
      <c r="R31" s="26">
        <f>IFERROR(VLOOKUP(C31,'[1]Total de Ingresos'!$G$3:$L$115,3,FALSE),0)</f>
        <v>1</v>
      </c>
      <c r="S31" s="15">
        <f>IFERROR(VLOOKUP(C31,'[1]Total de Ingresos'!$G$3:$L$115,4,FALSE),0)</f>
        <v>0</v>
      </c>
      <c r="T31" s="15">
        <f>IFERROR(VLOOKUP(C31,'[1]Total de Ingresos'!$G$3:$L$115,5,FALSE),0)</f>
        <v>0</v>
      </c>
      <c r="U31" s="15"/>
      <c r="V31" s="15"/>
      <c r="W31" s="15"/>
      <c r="X31" s="15"/>
      <c r="Y31" s="15"/>
      <c r="Z31" s="15"/>
      <c r="AA31" s="15"/>
      <c r="AB31" s="15"/>
      <c r="AC31" s="29">
        <f t="shared" si="2"/>
        <v>1</v>
      </c>
      <c r="AD31" s="46">
        <f t="shared" si="0"/>
        <v>0</v>
      </c>
    </row>
    <row r="32" spans="1:30" x14ac:dyDescent="0.25">
      <c r="A32" s="38" t="s">
        <v>76</v>
      </c>
      <c r="B32" s="8" t="s">
        <v>58</v>
      </c>
      <c r="C32" s="18" t="s">
        <v>62</v>
      </c>
      <c r="D32" s="16">
        <f>IFERROR(VLOOKUP(C32,'[1]Indicador 02'!$T$3:$Y$75,2,FALSE),0)</f>
        <v>0</v>
      </c>
      <c r="E32" s="16">
        <f>IFERROR(VLOOKUP(C32,'[1]Indicador 02'!$T$3:$Y$75,3,FALSE),0)</f>
        <v>0</v>
      </c>
      <c r="F32" s="26">
        <f>IFERROR(VLOOKUP(C32,'[1]Indicador 02'!$T$3:$Y$75,4,FALSE),0)</f>
        <v>0</v>
      </c>
      <c r="G32" s="26">
        <f>IFERROR(VLOOKUP(C32,'[1]Indicador 02'!$T$3:$Y$75,5,FALSE),0)</f>
        <v>0</v>
      </c>
      <c r="H32" s="26"/>
      <c r="I32" s="26"/>
      <c r="J32" s="26"/>
      <c r="K32" s="26"/>
      <c r="L32" s="26"/>
      <c r="M32" s="26"/>
      <c r="N32" s="26"/>
      <c r="O32" s="26"/>
      <c r="P32" s="27">
        <f t="shared" si="1"/>
        <v>0</v>
      </c>
      <c r="Q32" s="26">
        <f>IFERROR(VLOOKUP(C32,'[1]Total de Ingresos'!$G$3:$L$115,2,FALSE),0)</f>
        <v>0</v>
      </c>
      <c r="R32" s="26">
        <f>IFERROR(VLOOKUP(C32,'[1]Total de Ingresos'!$G$3:$L$115,3,FALSE),0)</f>
        <v>0</v>
      </c>
      <c r="S32" s="15">
        <f>IFERROR(VLOOKUP(C32,'[1]Total de Ingresos'!$G$3:$L$115,4,FALSE),0)</f>
        <v>0</v>
      </c>
      <c r="T32" s="15">
        <f>IFERROR(VLOOKUP(C32,'[1]Total de Ingresos'!$G$3:$L$115,5,FALSE),0)</f>
        <v>0</v>
      </c>
      <c r="U32" s="15"/>
      <c r="V32" s="17"/>
      <c r="W32" s="15"/>
      <c r="X32" s="15"/>
      <c r="Y32" s="15"/>
      <c r="Z32" s="15"/>
      <c r="AA32" s="15"/>
      <c r="AB32" s="15"/>
      <c r="AC32" s="29">
        <f t="shared" si="2"/>
        <v>0</v>
      </c>
      <c r="AD32" s="46" t="e">
        <f t="shared" si="0"/>
        <v>#DIV/0!</v>
      </c>
    </row>
    <row r="33" spans="1:30" x14ac:dyDescent="0.25">
      <c r="A33" s="38" t="s">
        <v>76</v>
      </c>
      <c r="B33" s="8" t="s">
        <v>58</v>
      </c>
      <c r="C33" s="18" t="s">
        <v>63</v>
      </c>
      <c r="D33" s="16">
        <f>IFERROR(VLOOKUP(C33,'[1]Indicador 02'!$T$3:$Y$75,2,FALSE),0)</f>
        <v>0</v>
      </c>
      <c r="E33" s="16">
        <f>IFERROR(VLOOKUP(C33,'[1]Indicador 02'!$T$3:$Y$75,3,FALSE),0)</f>
        <v>0</v>
      </c>
      <c r="F33" s="26">
        <f>IFERROR(VLOOKUP(C33,'[1]Indicador 02'!$T$3:$Y$75,4,FALSE),0)</f>
        <v>0</v>
      </c>
      <c r="G33" s="26">
        <f>IFERROR(VLOOKUP(C33,'[1]Indicador 02'!$T$3:$Y$75,5,FALSE),0)</f>
        <v>0</v>
      </c>
      <c r="H33" s="26"/>
      <c r="I33" s="26"/>
      <c r="J33" s="26"/>
      <c r="K33" s="26"/>
      <c r="L33" s="26"/>
      <c r="M33" s="26"/>
      <c r="N33" s="26"/>
      <c r="O33" s="26"/>
      <c r="P33" s="27">
        <f t="shared" si="1"/>
        <v>0</v>
      </c>
      <c r="Q33" s="26">
        <f>IFERROR(VLOOKUP(C33,'[1]Total de Ingresos'!$G$3:$L$115,2,FALSE),0)</f>
        <v>0</v>
      </c>
      <c r="R33" s="26">
        <f>IFERROR(VLOOKUP(C33,'[1]Total de Ingresos'!$G$3:$L$115,3,FALSE),0)</f>
        <v>0</v>
      </c>
      <c r="S33" s="15">
        <f>IFERROR(VLOOKUP(C33,'[1]Total de Ingresos'!$G$3:$L$115,4,FALSE),0)</f>
        <v>0</v>
      </c>
      <c r="T33" s="15">
        <f>IFERROR(VLOOKUP(C33,'[1]Total de Ingresos'!$G$3:$L$115,5,FALSE),0)</f>
        <v>0</v>
      </c>
      <c r="U33" s="15"/>
      <c r="V33" s="15"/>
      <c r="W33" s="15"/>
      <c r="X33" s="15"/>
      <c r="Y33" s="15"/>
      <c r="Z33" s="15"/>
      <c r="AA33" s="15"/>
      <c r="AB33" s="15"/>
      <c r="AC33" s="29">
        <f t="shared" si="2"/>
        <v>0</v>
      </c>
      <c r="AD33" s="46" t="e">
        <f t="shared" si="0"/>
        <v>#DIV/0!</v>
      </c>
    </row>
    <row r="34" spans="1:30" x14ac:dyDescent="0.25">
      <c r="A34" s="38" t="s">
        <v>76</v>
      </c>
      <c r="B34" s="8" t="s">
        <v>59</v>
      </c>
      <c r="C34" s="18" t="s">
        <v>64</v>
      </c>
      <c r="D34" s="16">
        <f>IFERROR(VLOOKUP(C34,'[1]Indicador 02'!$T$3:$Y$75,2,FALSE),0)</f>
        <v>0</v>
      </c>
      <c r="E34" s="16">
        <f>IFERROR(VLOOKUP(C34,'[1]Indicador 02'!$T$3:$Y$75,3,FALSE),0)</f>
        <v>0</v>
      </c>
      <c r="F34" s="26">
        <f>IFERROR(VLOOKUP(C34,'[1]Indicador 02'!$T$3:$Y$75,4,FALSE),0)</f>
        <v>0</v>
      </c>
      <c r="G34" s="26">
        <f>IFERROR(VLOOKUP(C34,'[1]Indicador 02'!$T$3:$Y$75,5,FALSE),0)</f>
        <v>0</v>
      </c>
      <c r="H34" s="26"/>
      <c r="I34" s="26"/>
      <c r="J34" s="26"/>
      <c r="K34" s="26"/>
      <c r="L34" s="26"/>
      <c r="M34" s="26"/>
      <c r="N34" s="26"/>
      <c r="O34" s="26"/>
      <c r="P34" s="27">
        <f t="shared" si="1"/>
        <v>0</v>
      </c>
      <c r="Q34" s="30">
        <f>IFERROR(VLOOKUP(C34,'[1]Total de Ingresos'!$G$3:$L$115,2,FALSE),0)</f>
        <v>0</v>
      </c>
      <c r="R34" s="26">
        <f>IFERROR(VLOOKUP(C34,'[1]Total de Ingresos'!$G$3:$L$115,3,FALSE),0)</f>
        <v>0</v>
      </c>
      <c r="S34" s="15">
        <f>IFERROR(VLOOKUP(C34,'[1]Total de Ingresos'!$G$3:$L$115,4,FALSE),0)</f>
        <v>0</v>
      </c>
      <c r="T34" s="15">
        <f>IFERROR(VLOOKUP(C34,'[1]Total de Ingresos'!$G$3:$L$115,5,FALSE),0)</f>
        <v>0</v>
      </c>
      <c r="U34" s="15"/>
      <c r="V34" s="15"/>
      <c r="W34" s="15"/>
      <c r="X34" s="15"/>
      <c r="Y34" s="15"/>
      <c r="Z34" s="15"/>
      <c r="AA34" s="15"/>
      <c r="AB34" s="15"/>
      <c r="AC34" s="29">
        <f t="shared" si="2"/>
        <v>0</v>
      </c>
      <c r="AD34" s="46" t="e">
        <f t="shared" si="0"/>
        <v>#DIV/0!</v>
      </c>
    </row>
    <row r="35" spans="1:30" x14ac:dyDescent="0.25">
      <c r="A35" s="38" t="s">
        <v>76</v>
      </c>
      <c r="B35" s="8" t="s">
        <v>59</v>
      </c>
      <c r="C35" s="18" t="s">
        <v>65</v>
      </c>
      <c r="D35" s="16">
        <f>IFERROR(VLOOKUP(C35,'[1]Indicador 02'!$T$3:$Y$75,2,FALSE),0)</f>
        <v>0</v>
      </c>
      <c r="E35" s="16">
        <f>IFERROR(VLOOKUP(C35,'[1]Indicador 02'!$T$3:$Y$75,3,FALSE),0)</f>
        <v>0</v>
      </c>
      <c r="F35" s="26">
        <f>IFERROR(VLOOKUP(C35,'[1]Indicador 02'!$T$3:$Y$75,4,FALSE),0)</f>
        <v>0</v>
      </c>
      <c r="G35" s="26">
        <f>IFERROR(VLOOKUP(C35,'[1]Indicador 02'!$T$3:$Y$75,5,FALSE),0)</f>
        <v>0</v>
      </c>
      <c r="H35" s="26"/>
      <c r="I35" s="26"/>
      <c r="J35" s="26"/>
      <c r="K35" s="26"/>
      <c r="L35" s="26"/>
      <c r="M35" s="26"/>
      <c r="N35" s="26"/>
      <c r="O35" s="26"/>
      <c r="P35" s="27">
        <f t="shared" si="1"/>
        <v>0</v>
      </c>
      <c r="Q35" s="26">
        <f>IFERROR(VLOOKUP(C35,'[1]Total de Ingresos'!$G$3:$L$115,2,FALSE),0)</f>
        <v>0</v>
      </c>
      <c r="R35" s="26">
        <f>IFERROR(VLOOKUP(C35,'[1]Total de Ingresos'!$G$3:$L$115,3,FALSE),0)</f>
        <v>0</v>
      </c>
      <c r="S35" s="15">
        <f>IFERROR(VLOOKUP(C35,'[1]Total de Ingresos'!$G$3:$L$115,4,FALSE),0)</f>
        <v>0</v>
      </c>
      <c r="T35" s="15">
        <f>IFERROR(VLOOKUP(C35,'[1]Total de Ingresos'!$G$3:$L$115,5,FALSE),0)</f>
        <v>0</v>
      </c>
      <c r="U35" s="15"/>
      <c r="V35" s="15"/>
      <c r="W35" s="15"/>
      <c r="X35" s="15"/>
      <c r="Y35" s="15"/>
      <c r="Z35" s="15"/>
      <c r="AA35" s="15"/>
      <c r="AB35" s="15"/>
      <c r="AC35" s="29">
        <f t="shared" si="2"/>
        <v>0</v>
      </c>
      <c r="AD35" s="46" t="e">
        <f t="shared" si="0"/>
        <v>#DIV/0!</v>
      </c>
    </row>
    <row r="36" spans="1:30" x14ac:dyDescent="0.25">
      <c r="A36" s="38" t="s">
        <v>76</v>
      </c>
      <c r="B36" s="8" t="s">
        <v>59</v>
      </c>
      <c r="C36" s="18" t="s">
        <v>66</v>
      </c>
      <c r="D36" s="16">
        <f>IFERROR(VLOOKUP(C36,'[1]Indicador 02'!$T$3:$Y$75,2,FALSE),0)</f>
        <v>0</v>
      </c>
      <c r="E36" s="16">
        <f>IFERROR(VLOOKUP(C36,'[1]Indicador 02'!$T$3:$Y$75,3,FALSE),0)</f>
        <v>0</v>
      </c>
      <c r="F36" s="26">
        <f>IFERROR(VLOOKUP(C36,'[1]Indicador 02'!$T$3:$Y$75,4,FALSE),0)</f>
        <v>0</v>
      </c>
      <c r="G36" s="26">
        <f>IFERROR(VLOOKUP(C36,'[1]Indicador 02'!$T$3:$Y$75,5,FALSE),0)</f>
        <v>0</v>
      </c>
      <c r="H36" s="26"/>
      <c r="I36" s="26"/>
      <c r="J36" s="26"/>
      <c r="K36" s="26"/>
      <c r="L36" s="26"/>
      <c r="M36" s="26"/>
      <c r="N36" s="26"/>
      <c r="O36" s="26"/>
      <c r="P36" s="27">
        <f t="shared" si="1"/>
        <v>0</v>
      </c>
      <c r="Q36" s="26">
        <f>IFERROR(VLOOKUP(C36,'[1]Total de Ingresos'!$G$3:$L$115,2,FALSE),0)</f>
        <v>0</v>
      </c>
      <c r="R36" s="26">
        <f>IFERROR(VLOOKUP(C36,'[1]Total de Ingresos'!$G$3:$L$115,3,FALSE),0)</f>
        <v>0</v>
      </c>
      <c r="S36" s="15">
        <f>IFERROR(VLOOKUP(C36,'[1]Total de Ingresos'!$G$3:$L$115,4,FALSE),0)</f>
        <v>0</v>
      </c>
      <c r="T36" s="15">
        <f>IFERROR(VLOOKUP(C36,'[1]Total de Ingresos'!$G$3:$L$115,5,FALSE),0)</f>
        <v>0</v>
      </c>
      <c r="U36" s="15"/>
      <c r="V36" s="15"/>
      <c r="W36" s="15"/>
      <c r="X36" s="15"/>
      <c r="Y36" s="15"/>
      <c r="Z36" s="15"/>
      <c r="AA36" s="15"/>
      <c r="AB36" s="15"/>
      <c r="AC36" s="29">
        <f t="shared" si="2"/>
        <v>0</v>
      </c>
      <c r="AD36" s="46" t="e">
        <f t="shared" si="0"/>
        <v>#DIV/0!</v>
      </c>
    </row>
    <row r="38" spans="1:30" x14ac:dyDescent="0.25">
      <c r="A38" s="48" t="s">
        <v>69</v>
      </c>
      <c r="B38" s="48"/>
    </row>
  </sheetData>
  <mergeCells count="9">
    <mergeCell ref="A38:B38"/>
    <mergeCell ref="A1:A10"/>
    <mergeCell ref="B1:B10"/>
    <mergeCell ref="C1:C10"/>
    <mergeCell ref="D1:AD1"/>
    <mergeCell ref="D2:O9"/>
    <mergeCell ref="Q2:AB9"/>
    <mergeCell ref="AD2:AD10"/>
    <mergeCell ref="D10:AB10"/>
  </mergeCells>
  <conditionalFormatting sqref="AD12:AD23">
    <cfRule type="cellIs" dxfId="7" priority="4" operator="lessThan">
      <formula>0.2</formula>
    </cfRule>
    <cfRule type="cellIs" dxfId="6" priority="3" operator="lessThan">
      <formula>0.1999</formula>
    </cfRule>
    <cfRule type="cellIs" dxfId="5" priority="2" operator="lessThan">
      <formula>0.19</formula>
    </cfRule>
  </conditionalFormatting>
  <conditionalFormatting sqref="AD24:AD36">
    <cfRule type="cellIs" dxfId="4" priority="1" operator="lessThan">
      <formula>0.2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"/>
  <sheetViews>
    <sheetView zoomScale="80" zoomScaleNormal="80" workbookViewId="0">
      <selection sqref="A1:A10"/>
    </sheetView>
  </sheetViews>
  <sheetFormatPr baseColWidth="10" defaultRowHeight="15" x14ac:dyDescent="0.25"/>
  <cols>
    <col min="1" max="1" width="13.7109375" style="19" bestFit="1" customWidth="1"/>
    <col min="2" max="2" width="24.28515625" style="9" bestFit="1" customWidth="1"/>
    <col min="3" max="3" width="41" style="9" customWidth="1"/>
    <col min="4" max="4" width="8.85546875" style="10" bestFit="1" customWidth="1"/>
    <col min="5" max="5" width="11.5703125" style="16" bestFit="1" customWidth="1"/>
    <col min="6" max="6" width="8.85546875" style="9" bestFit="1" customWidth="1"/>
    <col min="7" max="7" width="7.42578125" style="9" bestFit="1" customWidth="1"/>
    <col min="8" max="8" width="7.42578125" style="9" customWidth="1"/>
    <col min="9" max="9" width="7.28515625" style="9" bestFit="1" customWidth="1"/>
    <col min="10" max="10" width="7" style="9" bestFit="1" customWidth="1"/>
    <col min="11" max="11" width="9.7109375" style="9" customWidth="1"/>
    <col min="12" max="12" width="9.5703125" style="9" bestFit="1" customWidth="1"/>
    <col min="13" max="13" width="11" style="9" bestFit="1" customWidth="1"/>
    <col min="14" max="14" width="9.85546875" style="9" bestFit="1" customWidth="1"/>
    <col min="15" max="15" width="9.140625" style="9" bestFit="1" customWidth="1"/>
    <col min="16" max="16" width="8.42578125" style="9" bestFit="1" customWidth="1"/>
    <col min="17" max="17" width="8.85546875" style="9" customWidth="1"/>
    <col min="18" max="18" width="11.5703125" style="9" bestFit="1" customWidth="1"/>
    <col min="19" max="19" width="8.85546875" style="19" customWidth="1"/>
    <col min="20" max="21" width="7.42578125" style="19" customWidth="1"/>
    <col min="22" max="22" width="7.28515625" style="19" bestFit="1" customWidth="1"/>
    <col min="23" max="23" width="7" style="19" bestFit="1" customWidth="1"/>
    <col min="24" max="24" width="9.85546875" style="19" bestFit="1" customWidth="1"/>
    <col min="25" max="25" width="9.5703125" style="19" customWidth="1"/>
    <col min="26" max="26" width="11" style="19" customWidth="1"/>
    <col min="27" max="27" width="9.85546875" style="19" bestFit="1" customWidth="1"/>
    <col min="28" max="28" width="9.140625" style="19" bestFit="1" customWidth="1"/>
    <col min="29" max="29" width="8.42578125" style="19" bestFit="1" customWidth="1"/>
    <col min="30" max="30" width="14.42578125" style="19" bestFit="1" customWidth="1"/>
    <col min="31" max="16384" width="11.42578125" style="19"/>
  </cols>
  <sheetData>
    <row r="1" spans="1:30" ht="18.75" customHeight="1" thickBot="1" x14ac:dyDescent="0.3">
      <c r="A1" s="49" t="s">
        <v>74</v>
      </c>
      <c r="B1" s="51" t="s">
        <v>0</v>
      </c>
      <c r="C1" s="53" t="s">
        <v>1</v>
      </c>
      <c r="D1" s="58" t="s">
        <v>70</v>
      </c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</row>
    <row r="2" spans="1:30" ht="15" customHeight="1" x14ac:dyDescent="0.25">
      <c r="A2" s="50"/>
      <c r="B2" s="52"/>
      <c r="C2" s="54"/>
      <c r="D2" s="56" t="s">
        <v>3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31"/>
      <c r="Q2" s="62" t="s">
        <v>4</v>
      </c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31"/>
      <c r="AD2" s="56" t="s">
        <v>2</v>
      </c>
    </row>
    <row r="3" spans="1:30" ht="15" customHeight="1" x14ac:dyDescent="0.25">
      <c r="A3" s="50"/>
      <c r="B3" s="52"/>
      <c r="C3" s="54"/>
      <c r="D3" s="56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31"/>
      <c r="Q3" s="62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31"/>
      <c r="AD3" s="56"/>
    </row>
    <row r="4" spans="1:30" ht="15" customHeight="1" x14ac:dyDescent="0.25">
      <c r="A4" s="50"/>
      <c r="B4" s="52"/>
      <c r="C4" s="54"/>
      <c r="D4" s="56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31"/>
      <c r="Q4" s="62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31"/>
      <c r="AD4" s="56"/>
    </row>
    <row r="5" spans="1:30" ht="15" customHeight="1" x14ac:dyDescent="0.25">
      <c r="A5" s="50"/>
      <c r="B5" s="52"/>
      <c r="C5" s="54"/>
      <c r="D5" s="56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31"/>
      <c r="Q5" s="62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31"/>
      <c r="AD5" s="56"/>
    </row>
    <row r="6" spans="1:30" ht="15" customHeight="1" x14ac:dyDescent="0.25">
      <c r="A6" s="50"/>
      <c r="B6" s="52"/>
      <c r="C6" s="54"/>
      <c r="D6" s="56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31"/>
      <c r="Q6" s="62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31"/>
      <c r="AD6" s="56"/>
    </row>
    <row r="7" spans="1:30" ht="15" customHeight="1" x14ac:dyDescent="0.25">
      <c r="A7" s="50"/>
      <c r="B7" s="52"/>
      <c r="C7" s="54"/>
      <c r="D7" s="56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31"/>
      <c r="Q7" s="62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31"/>
      <c r="AD7" s="56"/>
    </row>
    <row r="8" spans="1:30" ht="15" customHeight="1" x14ac:dyDescent="0.25">
      <c r="A8" s="50"/>
      <c r="B8" s="52"/>
      <c r="C8" s="54"/>
      <c r="D8" s="56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31"/>
      <c r="Q8" s="62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31"/>
      <c r="AD8" s="56"/>
    </row>
    <row r="9" spans="1:30" ht="15.75" customHeight="1" thickBot="1" x14ac:dyDescent="0.3">
      <c r="A9" s="50"/>
      <c r="B9" s="52"/>
      <c r="C9" s="54"/>
      <c r="D9" s="56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31"/>
      <c r="Q9" s="62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31"/>
      <c r="AD9" s="56"/>
    </row>
    <row r="10" spans="1:30" ht="16.5" customHeight="1" thickBot="1" x14ac:dyDescent="0.3">
      <c r="A10" s="50"/>
      <c r="B10" s="52"/>
      <c r="C10" s="55"/>
      <c r="D10" s="60" t="s">
        <v>78</v>
      </c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14"/>
      <c r="AD10" s="56"/>
    </row>
    <row r="11" spans="1:30" ht="15.75" customHeight="1" thickBot="1" x14ac:dyDescent="0.3">
      <c r="A11" s="37"/>
      <c r="B11" s="35"/>
      <c r="C11" s="36"/>
      <c r="D11" s="2" t="s">
        <v>29</v>
      </c>
      <c r="E11" s="3" t="s">
        <v>30</v>
      </c>
      <c r="F11" s="4" t="s">
        <v>31</v>
      </c>
      <c r="G11" s="4" t="s">
        <v>32</v>
      </c>
      <c r="H11" s="4" t="s">
        <v>33</v>
      </c>
      <c r="I11" s="4" t="s">
        <v>34</v>
      </c>
      <c r="J11" s="4" t="s">
        <v>35</v>
      </c>
      <c r="K11" s="4" t="s">
        <v>36</v>
      </c>
      <c r="L11" s="4" t="s">
        <v>37</v>
      </c>
      <c r="M11" s="4" t="s">
        <v>38</v>
      </c>
      <c r="N11" s="4" t="s">
        <v>39</v>
      </c>
      <c r="O11" s="4" t="s">
        <v>40</v>
      </c>
      <c r="P11" s="4" t="s">
        <v>44</v>
      </c>
      <c r="Q11" s="3" t="s">
        <v>29</v>
      </c>
      <c r="R11" s="3" t="s">
        <v>30</v>
      </c>
      <c r="S11" s="4" t="s">
        <v>31</v>
      </c>
      <c r="T11" s="4" t="s">
        <v>32</v>
      </c>
      <c r="U11" s="4" t="s">
        <v>33</v>
      </c>
      <c r="V11" s="4" t="s">
        <v>34</v>
      </c>
      <c r="W11" s="4" t="s">
        <v>35</v>
      </c>
      <c r="X11" s="4" t="s">
        <v>36</v>
      </c>
      <c r="Y11" s="4" t="s">
        <v>37</v>
      </c>
      <c r="Z11" s="4" t="s">
        <v>38</v>
      </c>
      <c r="AA11" s="5" t="s">
        <v>39</v>
      </c>
      <c r="AB11" s="12" t="s">
        <v>40</v>
      </c>
      <c r="AC11" s="13" t="s">
        <v>44</v>
      </c>
      <c r="AD11" s="11"/>
    </row>
    <row r="12" spans="1:30" x14ac:dyDescent="0.25">
      <c r="A12" s="38" t="s">
        <v>75</v>
      </c>
      <c r="B12" s="8" t="s">
        <v>15</v>
      </c>
      <c r="C12" s="8" t="s">
        <v>71</v>
      </c>
      <c r="D12" s="27">
        <f>IFERROR(VLOOKUP(C12,'[1]Indicador 03'!$G$3:$L$77,2,FALSE),0)</f>
        <v>3</v>
      </c>
      <c r="E12" s="27">
        <f>IFERROR(VLOOKUP(C12,'[1]Indicador 03'!$G$3:$L$77,3,FALSE),0)</f>
        <v>2</v>
      </c>
      <c r="F12" s="26">
        <f>IFERROR(VLOOKUP(C12,'[1]Indicador 03'!$G$3:$L$77,4,FALSE),0)</f>
        <v>3</v>
      </c>
      <c r="G12" s="26">
        <f>IFERROR(VLOOKUP(C12,'[1]Indicador 03'!$G$3:$L$77,5,FALSE),0)</f>
        <v>0</v>
      </c>
      <c r="H12" s="26"/>
      <c r="I12" s="26"/>
      <c r="J12" s="26"/>
      <c r="K12" s="26"/>
      <c r="L12" s="26"/>
      <c r="M12" s="26"/>
      <c r="N12" s="26"/>
      <c r="O12" s="26"/>
      <c r="P12" s="27">
        <f>SUM(D12:O12)</f>
        <v>8</v>
      </c>
      <c r="Q12" s="27">
        <f>IFERROR(VLOOKUP(C12,'[1]Total de Ingresos'!$G$3:$L$115,2,FALSE),0)</f>
        <v>31</v>
      </c>
      <c r="R12" s="27">
        <f>IFERROR(VLOOKUP(C12,'[1]Total de Ingresos'!$G$3:$L$115,3,FALSE),0)</f>
        <v>30</v>
      </c>
      <c r="S12" s="15">
        <f>IFERROR(VLOOKUP(C12,'[1]Total de Ingresos'!$G$3:$L$115,4,FALSE),0)</f>
        <v>16</v>
      </c>
      <c r="T12" s="15">
        <f>IFERROR(VLOOKUP(C12,'[1]Total de Ingresos'!$G$3:$L$115,5,FALSE),0)</f>
        <v>0</v>
      </c>
      <c r="U12" s="15"/>
      <c r="V12" s="15"/>
      <c r="W12" s="15"/>
      <c r="X12" s="15"/>
      <c r="Y12" s="15"/>
      <c r="Z12" s="15"/>
      <c r="AA12" s="15"/>
      <c r="AB12" s="15"/>
      <c r="AC12" s="15">
        <f>SUM(Q12:AB12)</f>
        <v>77</v>
      </c>
      <c r="AD12" s="44">
        <f>P12/AC12</f>
        <v>0.1038961038961039</v>
      </c>
    </row>
    <row r="13" spans="1:30" x14ac:dyDescent="0.25">
      <c r="A13" s="38" t="s">
        <v>75</v>
      </c>
      <c r="B13" s="6" t="s">
        <v>5</v>
      </c>
      <c r="C13" s="6" t="s">
        <v>6</v>
      </c>
      <c r="D13" s="27">
        <f>IFERROR(VLOOKUP(C13,'[1]Indicador 03'!$G$3:$L$77,2,FALSE),0)</f>
        <v>29</v>
      </c>
      <c r="E13" s="27">
        <f>IFERROR(VLOOKUP(C13,'[1]Indicador 03'!$G$3:$L$77,3,FALSE),0)</f>
        <v>22</v>
      </c>
      <c r="F13" s="27">
        <f>IFERROR(VLOOKUP(C13,'[1]Indicador 03'!$G$3:$L$77,4,FALSE),0)</f>
        <v>29</v>
      </c>
      <c r="G13" s="27">
        <f>IFERROR(VLOOKUP(C13,'[1]Indicador 03'!$G$3:$L$77,5,FALSE),0)</f>
        <v>27</v>
      </c>
      <c r="H13" s="27"/>
      <c r="I13" s="27"/>
      <c r="J13" s="27"/>
      <c r="K13" s="27"/>
      <c r="L13" s="27"/>
      <c r="M13" s="27"/>
      <c r="N13" s="27"/>
      <c r="O13" s="27"/>
      <c r="P13" s="27">
        <f>SUM(D13:O13)</f>
        <v>107</v>
      </c>
      <c r="Q13" s="27">
        <f>IFERROR(VLOOKUP(C13,'[1]Total de Ingresos'!$G$3:$L$115,2,FALSE),0)</f>
        <v>27</v>
      </c>
      <c r="R13" s="27">
        <f>IFERROR(VLOOKUP(C13,'[1]Total de Ingresos'!$G$3:$L$115,3,FALSE),0)</f>
        <v>30</v>
      </c>
      <c r="S13" s="15">
        <f>IFERROR(VLOOKUP(C13,'[1]Total de Ingresos'!$G$3:$L$115,4,FALSE),0)</f>
        <v>40</v>
      </c>
      <c r="T13" s="15">
        <f>IFERROR(VLOOKUP(C13,'[1]Total de Ingresos'!$G$3:$L$115,5,FALSE),0)</f>
        <v>41</v>
      </c>
      <c r="U13" s="15"/>
      <c r="V13" s="15"/>
      <c r="W13" s="15"/>
      <c r="X13" s="15"/>
      <c r="Y13" s="15"/>
      <c r="Z13" s="15"/>
      <c r="AA13" s="15"/>
      <c r="AB13" s="15"/>
      <c r="AC13" s="15">
        <f>SUM(Q13:AB13)</f>
        <v>138</v>
      </c>
      <c r="AD13" s="44">
        <f t="shared" ref="AD13:AD36" si="0">P13/AC13</f>
        <v>0.77536231884057971</v>
      </c>
    </row>
    <row r="14" spans="1:30" x14ac:dyDescent="0.25">
      <c r="A14" s="38" t="s">
        <v>75</v>
      </c>
      <c r="B14" s="6" t="s">
        <v>5</v>
      </c>
      <c r="C14" s="6" t="s">
        <v>7</v>
      </c>
      <c r="D14" s="27">
        <f>IFERROR(VLOOKUP(C14,'[1]Indicador 03'!$G$3:$L$77,2,FALSE),0)</f>
        <v>5</v>
      </c>
      <c r="E14" s="27">
        <f>IFERROR(VLOOKUP(C14,'[1]Indicador 03'!$G$3:$L$77,3,FALSE),0)</f>
        <v>3</v>
      </c>
      <c r="F14" s="27">
        <f>IFERROR(VLOOKUP(C14,'[1]Indicador 03'!$G$3:$L$77,4,FALSE),0)</f>
        <v>9</v>
      </c>
      <c r="G14" s="27">
        <f>IFERROR(VLOOKUP(C14,'[1]Indicador 03'!$G$3:$L$77,5,FALSE),0)</f>
        <v>16</v>
      </c>
      <c r="H14" s="27"/>
      <c r="I14" s="27"/>
      <c r="J14" s="27"/>
      <c r="K14" s="27"/>
      <c r="L14" s="27"/>
      <c r="M14" s="27"/>
      <c r="N14" s="27"/>
      <c r="O14" s="27"/>
      <c r="P14" s="27">
        <f t="shared" ref="P14:P36" si="1">SUM(D14:O14)</f>
        <v>33</v>
      </c>
      <c r="Q14" s="27">
        <f>IFERROR(VLOOKUP(C14,'[1]Total de Ingresos'!$G$3:$L$115,2,FALSE),0)</f>
        <v>23</v>
      </c>
      <c r="R14" s="27">
        <f>IFERROR(VLOOKUP(C14,'[1]Total de Ingresos'!$G$3:$L$115,3,FALSE),0)</f>
        <v>23</v>
      </c>
      <c r="S14" s="15">
        <f>IFERROR(VLOOKUP(C14,'[1]Total de Ingresos'!$G$3:$L$115,4,FALSE),0)</f>
        <v>23</v>
      </c>
      <c r="T14" s="15">
        <f>IFERROR(VLOOKUP(C14,'[1]Total de Ingresos'!$G$3:$L$115,5,FALSE),0)</f>
        <v>15</v>
      </c>
      <c r="U14" s="15"/>
      <c r="V14" s="15"/>
      <c r="W14" s="15"/>
      <c r="X14" s="15"/>
      <c r="Y14" s="15"/>
      <c r="Z14" s="15"/>
      <c r="AA14" s="15"/>
      <c r="AB14" s="15"/>
      <c r="AC14" s="15">
        <f t="shared" ref="AC14:AC36" si="2">SUM(Q14:AB14)</f>
        <v>84</v>
      </c>
      <c r="AD14" s="44">
        <f t="shared" si="0"/>
        <v>0.39285714285714285</v>
      </c>
    </row>
    <row r="15" spans="1:30" x14ac:dyDescent="0.25">
      <c r="A15" s="38" t="s">
        <v>75</v>
      </c>
      <c r="B15" s="6" t="s">
        <v>5</v>
      </c>
      <c r="C15" s="6" t="s">
        <v>8</v>
      </c>
      <c r="D15" s="27">
        <f>IFERROR(VLOOKUP(C15,'[1]Indicador 03'!$G$3:$L$77,2,FALSE),0)</f>
        <v>15</v>
      </c>
      <c r="E15" s="27">
        <f>IFERROR(VLOOKUP(C15,'[1]Indicador 03'!$G$3:$L$77,3,FALSE),0)</f>
        <v>14</v>
      </c>
      <c r="F15" s="27">
        <f>IFERROR(VLOOKUP(C15,'[1]Indicador 03'!$G$3:$L$77,4,FALSE),0)</f>
        <v>20</v>
      </c>
      <c r="G15" s="28">
        <f>IFERROR(VLOOKUP(C15,'[1]Indicador 03'!$G$3:$L$77,5,FALSE),0)</f>
        <v>19</v>
      </c>
      <c r="H15" s="28"/>
      <c r="I15" s="27"/>
      <c r="J15" s="27"/>
      <c r="K15" s="27"/>
      <c r="L15" s="27"/>
      <c r="M15" s="27"/>
      <c r="N15" s="27"/>
      <c r="O15" s="27"/>
      <c r="P15" s="27">
        <f t="shared" si="1"/>
        <v>68</v>
      </c>
      <c r="Q15" s="27">
        <f>IFERROR(VLOOKUP(C15,'[1]Total de Ingresos'!$G$3:$L$115,2,FALSE),0)</f>
        <v>41</v>
      </c>
      <c r="R15" s="27">
        <f>IFERROR(VLOOKUP(C15,'[1]Total de Ingresos'!$G$3:$L$115,3,FALSE),0)</f>
        <v>45</v>
      </c>
      <c r="S15" s="15">
        <f>IFERROR(VLOOKUP(C15,'[1]Total de Ingresos'!$G$3:$L$115,4,FALSE),0)</f>
        <v>44</v>
      </c>
      <c r="T15" s="15">
        <f>IFERROR(VLOOKUP(C15,'[1]Total de Ingresos'!$G$3:$L$115,5,FALSE),0)</f>
        <v>46</v>
      </c>
      <c r="U15" s="15"/>
      <c r="V15" s="15"/>
      <c r="W15" s="15"/>
      <c r="X15" s="15"/>
      <c r="Y15" s="15"/>
      <c r="Z15" s="15"/>
      <c r="AA15" s="15"/>
      <c r="AB15" s="15"/>
      <c r="AC15" s="15">
        <f t="shared" si="2"/>
        <v>176</v>
      </c>
      <c r="AD15" s="44">
        <f t="shared" si="0"/>
        <v>0.38636363636363635</v>
      </c>
    </row>
    <row r="16" spans="1:30" x14ac:dyDescent="0.25">
      <c r="A16" s="38" t="s">
        <v>75</v>
      </c>
      <c r="B16" s="6" t="s">
        <v>9</v>
      </c>
      <c r="C16" s="6" t="s">
        <v>10</v>
      </c>
      <c r="D16" s="27">
        <f>IFERROR(VLOOKUP(C16,'[1]Indicador 03'!$G$3:$L$77,2,FALSE),0)</f>
        <v>28</v>
      </c>
      <c r="E16" s="27">
        <f>IFERROR(VLOOKUP(C16,'[1]Indicador 03'!$G$3:$L$77,3,FALSE),0)</f>
        <v>17</v>
      </c>
      <c r="F16" s="27">
        <f>IFERROR(VLOOKUP(C16,'[1]Indicador 03'!$G$3:$L$77,4,FALSE),0)</f>
        <v>3</v>
      </c>
      <c r="G16" s="28">
        <f>IFERROR(VLOOKUP(C16,'[1]Indicador 03'!$G$3:$L$77,5,FALSE),0)</f>
        <v>7</v>
      </c>
      <c r="H16" s="27"/>
      <c r="I16" s="27"/>
      <c r="J16" s="27"/>
      <c r="K16" s="27"/>
      <c r="L16" s="27"/>
      <c r="M16" s="27"/>
      <c r="N16" s="27"/>
      <c r="O16" s="27"/>
      <c r="P16" s="27">
        <f t="shared" si="1"/>
        <v>55</v>
      </c>
      <c r="Q16" s="27">
        <f>IFERROR(VLOOKUP(C16,'[1]Total de Ingresos'!$G$3:$L$115,2,FALSE),0)</f>
        <v>55</v>
      </c>
      <c r="R16" s="27">
        <f>IFERROR(VLOOKUP(C16,'[1]Total de Ingresos'!$G$3:$L$115,3,FALSE),0)</f>
        <v>31</v>
      </c>
      <c r="S16" s="15">
        <f>IFERROR(VLOOKUP(C16,'[1]Total de Ingresos'!$G$3:$L$115,4,FALSE),0)</f>
        <v>44</v>
      </c>
      <c r="T16" s="15">
        <f>IFERROR(VLOOKUP(C16,'[1]Total de Ingresos'!$G$3:$L$115,5,FALSE),0)</f>
        <v>29</v>
      </c>
      <c r="U16" s="15"/>
      <c r="V16" s="15"/>
      <c r="W16" s="15"/>
      <c r="X16" s="15"/>
      <c r="Y16" s="15"/>
      <c r="Z16" s="15"/>
      <c r="AA16" s="15"/>
      <c r="AB16" s="15"/>
      <c r="AC16" s="15">
        <f t="shared" si="2"/>
        <v>159</v>
      </c>
      <c r="AD16" s="44">
        <f t="shared" si="0"/>
        <v>0.34591194968553457</v>
      </c>
    </row>
    <row r="17" spans="1:30" x14ac:dyDescent="0.25">
      <c r="A17" s="38" t="s">
        <v>75</v>
      </c>
      <c r="B17" s="6" t="s">
        <v>9</v>
      </c>
      <c r="C17" s="6" t="s">
        <v>11</v>
      </c>
      <c r="D17" s="27">
        <f>IFERROR(VLOOKUP(C17,'[1]Indicador 03'!$G$3:$L$77,2,FALSE),0)</f>
        <v>14</v>
      </c>
      <c r="E17" s="28">
        <f>IFERROR(VLOOKUP(C17,'[1]Indicador 03'!$G$3:$L$77,3,FALSE),0)</f>
        <v>16</v>
      </c>
      <c r="F17" s="28">
        <f>IFERROR(VLOOKUP(C17,'[1]Indicador 03'!$G$3:$L$77,4,FALSE),0)</f>
        <v>16</v>
      </c>
      <c r="G17" s="28">
        <f>IFERROR(VLOOKUP(C17,'[1]Indicador 03'!$G$3:$L$77,5,FALSE),0)</f>
        <v>30</v>
      </c>
      <c r="H17" s="28"/>
      <c r="I17" s="28"/>
      <c r="J17" s="27"/>
      <c r="K17" s="27"/>
      <c r="L17" s="27"/>
      <c r="M17" s="27"/>
      <c r="N17" s="27"/>
      <c r="O17" s="27"/>
      <c r="P17" s="27">
        <f t="shared" si="1"/>
        <v>76</v>
      </c>
      <c r="Q17" s="27">
        <f>IFERROR(VLOOKUP(C17,'[1]Total de Ingresos'!$G$3:$L$115,2,FALSE),0)</f>
        <v>32</v>
      </c>
      <c r="R17" s="27">
        <f>IFERROR(VLOOKUP(C17,'[1]Total de Ingresos'!$G$3:$L$115,3,FALSE),0)</f>
        <v>20</v>
      </c>
      <c r="S17" s="15">
        <f>IFERROR(VLOOKUP(C17,'[1]Total de Ingresos'!$G$3:$L$115,4,FALSE),0)</f>
        <v>31</v>
      </c>
      <c r="T17" s="15">
        <f>IFERROR(VLOOKUP(C17,'[1]Total de Ingresos'!$G$3:$L$115,5,FALSE),0)</f>
        <v>26</v>
      </c>
      <c r="U17" s="15"/>
      <c r="V17" s="15"/>
      <c r="W17" s="15"/>
      <c r="X17" s="15"/>
      <c r="Y17" s="15"/>
      <c r="Z17" s="15"/>
      <c r="AA17" s="15"/>
      <c r="AB17" s="15"/>
      <c r="AC17" s="15">
        <f t="shared" si="2"/>
        <v>109</v>
      </c>
      <c r="AD17" s="44">
        <f t="shared" si="0"/>
        <v>0.69724770642201839</v>
      </c>
    </row>
    <row r="18" spans="1:30" x14ac:dyDescent="0.25">
      <c r="A18" s="38" t="s">
        <v>75</v>
      </c>
      <c r="B18" s="6" t="s">
        <v>9</v>
      </c>
      <c r="C18" s="6" t="s">
        <v>12</v>
      </c>
      <c r="D18" s="27">
        <f>IFERROR(VLOOKUP(C18,'[1]Indicador 03'!$G$3:$L$77,2,FALSE),0)</f>
        <v>0</v>
      </c>
      <c r="E18" s="28">
        <f>IFERROR(VLOOKUP(C18,'[1]Indicador 03'!$G$3:$L$77,3,FALSE),0)</f>
        <v>24</v>
      </c>
      <c r="F18" s="28">
        <f>IFERROR(VLOOKUP(C18,'[1]Indicador 03'!$G$3:$L$77,4,FALSE),0)</f>
        <v>25</v>
      </c>
      <c r="G18" s="28">
        <f>IFERROR(VLOOKUP(C18,'[1]Indicador 03'!$G$3:$L$77,5,FALSE),0)</f>
        <v>27</v>
      </c>
      <c r="H18" s="28"/>
      <c r="I18" s="28"/>
      <c r="J18" s="27"/>
      <c r="K18" s="27"/>
      <c r="L18" s="27"/>
      <c r="M18" s="27"/>
      <c r="N18" s="27"/>
      <c r="O18" s="27"/>
      <c r="P18" s="27">
        <f t="shared" si="1"/>
        <v>76</v>
      </c>
      <c r="Q18" s="27">
        <f>IFERROR(VLOOKUP(C18,'[1]Total de Ingresos'!$G$3:$L$115,2,FALSE),0)</f>
        <v>55</v>
      </c>
      <c r="R18" s="27">
        <f>IFERROR(VLOOKUP(C18,'[1]Total de Ingresos'!$G$3:$L$115,3,FALSE),0)</f>
        <v>32</v>
      </c>
      <c r="S18" s="15">
        <f>IFERROR(VLOOKUP(C18,'[1]Total de Ingresos'!$G$3:$L$115,4,FALSE),0)</f>
        <v>34</v>
      </c>
      <c r="T18" s="15">
        <f>IFERROR(VLOOKUP(C18,'[1]Total de Ingresos'!$G$3:$L$115,5,FALSE),0)</f>
        <v>37</v>
      </c>
      <c r="U18" s="15"/>
      <c r="V18" s="15"/>
      <c r="W18" s="15"/>
      <c r="X18" s="15"/>
      <c r="Y18" s="15"/>
      <c r="Z18" s="15"/>
      <c r="AA18" s="15"/>
      <c r="AB18" s="15"/>
      <c r="AC18" s="15">
        <f t="shared" si="2"/>
        <v>158</v>
      </c>
      <c r="AD18" s="44">
        <f t="shared" si="0"/>
        <v>0.48101265822784811</v>
      </c>
    </row>
    <row r="19" spans="1:30" x14ac:dyDescent="0.25">
      <c r="A19" s="38" t="s">
        <v>75</v>
      </c>
      <c r="B19" s="7" t="s">
        <v>9</v>
      </c>
      <c r="C19" s="6" t="s">
        <v>13</v>
      </c>
      <c r="D19" s="27">
        <f>IFERROR(VLOOKUP(C19,'[1]Indicador 03'!$G$3:$L$77,2,FALSE),0)</f>
        <v>13</v>
      </c>
      <c r="E19" s="28">
        <f>IFERROR(VLOOKUP(C19,'[1]Indicador 03'!$G$3:$L$77,3,FALSE),0)</f>
        <v>26</v>
      </c>
      <c r="F19" s="28">
        <f>IFERROR(VLOOKUP(C19,'[1]Indicador 03'!$G$3:$L$77,4,FALSE),0)</f>
        <v>52</v>
      </c>
      <c r="G19" s="28">
        <f>IFERROR(VLOOKUP(C19,'[1]Indicador 03'!$G$3:$L$77,5,FALSE),0)</f>
        <v>12</v>
      </c>
      <c r="H19" s="28"/>
      <c r="I19" s="28"/>
      <c r="J19" s="27"/>
      <c r="K19" s="27"/>
      <c r="L19" s="27"/>
      <c r="M19" s="27"/>
      <c r="N19" s="27"/>
      <c r="O19" s="27"/>
      <c r="P19" s="27">
        <f t="shared" si="1"/>
        <v>103</v>
      </c>
      <c r="Q19" s="27">
        <f>IFERROR(VLOOKUP(C19,'[1]Total de Ingresos'!$G$3:$L$115,2,FALSE),0)</f>
        <v>30</v>
      </c>
      <c r="R19" s="27">
        <f>IFERROR(VLOOKUP(C19,'[1]Total de Ingresos'!$G$3:$L$115,3,FALSE),0)</f>
        <v>6</v>
      </c>
      <c r="S19" s="15">
        <f>IFERROR(VLOOKUP(C19,'[1]Total de Ingresos'!$G$3:$L$115,4,FALSE),0)</f>
        <v>53</v>
      </c>
      <c r="T19" s="15">
        <f>IFERROR(VLOOKUP(C19,'[1]Total de Ingresos'!$G$3:$L$115,5,FALSE),0)</f>
        <v>66</v>
      </c>
      <c r="U19" s="15"/>
      <c r="V19" s="15"/>
      <c r="W19" s="15"/>
      <c r="X19" s="15"/>
      <c r="Y19" s="15"/>
      <c r="Z19" s="15"/>
      <c r="AA19" s="15"/>
      <c r="AB19" s="15"/>
      <c r="AC19" s="15">
        <f t="shared" si="2"/>
        <v>155</v>
      </c>
      <c r="AD19" s="44">
        <f t="shared" si="0"/>
        <v>0.6645161290322581</v>
      </c>
    </row>
    <row r="20" spans="1:30" x14ac:dyDescent="0.25">
      <c r="A20" s="38" t="s">
        <v>75</v>
      </c>
      <c r="B20" s="6" t="s">
        <v>14</v>
      </c>
      <c r="C20" s="6" t="s">
        <v>43</v>
      </c>
      <c r="D20" s="27">
        <f>IFERROR(VLOOKUP(C20,'[1]Indicador 03'!$G$3:$L$77,2,FALSE),0)</f>
        <v>11</v>
      </c>
      <c r="E20" s="28">
        <f>IFERROR(VLOOKUP(C20,'[1]Indicador 03'!$G$3:$L$77,3,FALSE),0)</f>
        <v>19</v>
      </c>
      <c r="F20" s="28">
        <f>IFERROR(VLOOKUP(C20,'[1]Indicador 03'!$G$3:$L$77,4,FALSE),0)</f>
        <v>22</v>
      </c>
      <c r="G20" s="28">
        <f>IFERROR(VLOOKUP(C20,'[1]Indicador 03'!$G$3:$L$77,5,FALSE),0)</f>
        <v>12</v>
      </c>
      <c r="H20" s="28"/>
      <c r="I20" s="28"/>
      <c r="J20" s="27"/>
      <c r="K20" s="27"/>
      <c r="L20" s="27"/>
      <c r="M20" s="27"/>
      <c r="N20" s="27"/>
      <c r="O20" s="27"/>
      <c r="P20" s="27">
        <f t="shared" si="1"/>
        <v>64</v>
      </c>
      <c r="Q20" s="27">
        <f>IFERROR(VLOOKUP(C20,'[1]Total de Ingresos'!$G$3:$L$115,2,FALSE),0)</f>
        <v>54</v>
      </c>
      <c r="R20" s="27">
        <f>IFERROR(VLOOKUP(C20,'[1]Total de Ingresos'!$G$3:$L$115,3,FALSE),0)</f>
        <v>0</v>
      </c>
      <c r="S20" s="15">
        <f>IFERROR(VLOOKUP(C20,'[1]Total de Ingresos'!$G$3:$L$115,4,FALSE),0)</f>
        <v>24</v>
      </c>
      <c r="T20" s="15">
        <f>IFERROR(VLOOKUP(C20,'[1]Total de Ingresos'!$G$3:$L$115,5,FALSE),0)</f>
        <v>37</v>
      </c>
      <c r="U20" s="15"/>
      <c r="V20" s="15"/>
      <c r="W20" s="15"/>
      <c r="X20" s="15"/>
      <c r="Y20" s="15"/>
      <c r="Z20" s="15"/>
      <c r="AA20" s="15"/>
      <c r="AB20" s="15"/>
      <c r="AC20" s="15">
        <f t="shared" si="2"/>
        <v>115</v>
      </c>
      <c r="AD20" s="44">
        <f t="shared" si="0"/>
        <v>0.55652173913043479</v>
      </c>
    </row>
    <row r="21" spans="1:30" x14ac:dyDescent="0.25">
      <c r="A21" s="38" t="s">
        <v>75</v>
      </c>
      <c r="B21" s="6" t="s">
        <v>22</v>
      </c>
      <c r="C21" s="6" t="s">
        <v>23</v>
      </c>
      <c r="D21" s="27">
        <f>IFERROR(VLOOKUP(C21,'[1]Indicador 03'!$G$3:$L$77,2,FALSE),0)</f>
        <v>4</v>
      </c>
      <c r="E21" s="28">
        <f>IFERROR(VLOOKUP(C21,'[1]Indicador 03'!$G$3:$L$77,3,FALSE),0)</f>
        <v>6</v>
      </c>
      <c r="F21" s="28">
        <f>IFERROR(VLOOKUP(C21,'[1]Indicador 03'!$G$3:$L$77,4,FALSE),0)</f>
        <v>9</v>
      </c>
      <c r="G21" s="28">
        <f>IFERROR(VLOOKUP(C21,'[1]Indicador 03'!$G$3:$L$77,5,FALSE),0)</f>
        <v>22</v>
      </c>
      <c r="H21" s="28"/>
      <c r="I21" s="28"/>
      <c r="J21" s="27"/>
      <c r="K21" s="27"/>
      <c r="L21" s="27"/>
      <c r="M21" s="27"/>
      <c r="N21" s="27"/>
      <c r="O21" s="27"/>
      <c r="P21" s="27">
        <f t="shared" si="1"/>
        <v>41</v>
      </c>
      <c r="Q21" s="27">
        <f>IFERROR(VLOOKUP(C21,'[1]Total de Ingresos'!$G$3:$L$115,2,FALSE),0)</f>
        <v>31</v>
      </c>
      <c r="R21" s="27">
        <f>IFERROR(VLOOKUP(C21,'[1]Total de Ingresos'!$G$3:$L$115,3,FALSE),0)</f>
        <v>25</v>
      </c>
      <c r="S21" s="15">
        <f>IFERROR(VLOOKUP(C21,'[1]Total de Ingresos'!$G$3:$L$115,4,FALSE),0)</f>
        <v>23</v>
      </c>
      <c r="T21" s="15">
        <f>IFERROR(VLOOKUP(C21,'[1]Total de Ingresos'!$G$3:$L$115,5,FALSE),0)</f>
        <v>22</v>
      </c>
      <c r="U21" s="15"/>
      <c r="V21" s="15"/>
      <c r="W21" s="15"/>
      <c r="X21" s="15"/>
      <c r="Y21" s="15"/>
      <c r="Z21" s="15"/>
      <c r="AA21" s="15"/>
      <c r="AB21" s="15"/>
      <c r="AC21" s="15">
        <f t="shared" si="2"/>
        <v>101</v>
      </c>
      <c r="AD21" s="44">
        <f t="shared" si="0"/>
        <v>0.40594059405940597</v>
      </c>
    </row>
    <row r="22" spans="1:30" ht="15.75" customHeight="1" x14ac:dyDescent="0.25">
      <c r="A22" s="38" t="s">
        <v>75</v>
      </c>
      <c r="B22" s="6" t="s">
        <v>22</v>
      </c>
      <c r="C22" s="6" t="s">
        <v>24</v>
      </c>
      <c r="D22" s="27">
        <f>IFERROR(VLOOKUP(C22,'[1]Indicador 03'!$G$3:$L$77,2,FALSE),0)</f>
        <v>83</v>
      </c>
      <c r="E22" s="28">
        <f>IFERROR(VLOOKUP(C22,'[1]Indicador 03'!$G$3:$L$77,3,FALSE),0)</f>
        <v>28</v>
      </c>
      <c r="F22" s="28">
        <f>IFERROR(VLOOKUP(C22,'[1]Indicador 03'!$G$3:$L$77,4,FALSE),0)</f>
        <v>21</v>
      </c>
      <c r="G22" s="28">
        <f>IFERROR(VLOOKUP(C22,'[1]Indicador 03'!$G$3:$L$77,5,FALSE),0)</f>
        <v>24</v>
      </c>
      <c r="H22" s="28"/>
      <c r="I22" s="28"/>
      <c r="J22" s="27"/>
      <c r="K22" s="27"/>
      <c r="L22" s="27"/>
      <c r="M22" s="27"/>
      <c r="N22" s="27"/>
      <c r="O22" s="27"/>
      <c r="P22" s="27">
        <f t="shared" si="1"/>
        <v>156</v>
      </c>
      <c r="Q22" s="27">
        <f>IFERROR(VLOOKUP(C22,'[1]Total de Ingresos'!$G$3:$L$115,2,FALSE),0)</f>
        <v>41</v>
      </c>
      <c r="R22" s="27">
        <f>IFERROR(VLOOKUP(C22,'[1]Total de Ingresos'!$G$3:$L$115,3,FALSE),0)</f>
        <v>63</v>
      </c>
      <c r="S22" s="15">
        <f>IFERROR(VLOOKUP(C22,'[1]Total de Ingresos'!$G$3:$L$115,4,FALSE),0)</f>
        <v>45</v>
      </c>
      <c r="T22" s="15">
        <f>IFERROR(VLOOKUP(C22,'[1]Total de Ingresos'!$G$3:$L$115,5,FALSE),0)</f>
        <v>35</v>
      </c>
      <c r="U22" s="15"/>
      <c r="V22" s="15"/>
      <c r="W22" s="15"/>
      <c r="X22" s="15"/>
      <c r="Y22" s="15"/>
      <c r="Z22" s="15"/>
      <c r="AA22" s="15"/>
      <c r="AB22" s="15"/>
      <c r="AC22" s="15">
        <f t="shared" si="2"/>
        <v>184</v>
      </c>
      <c r="AD22" s="44">
        <f t="shared" si="0"/>
        <v>0.84782608695652173</v>
      </c>
    </row>
    <row r="23" spans="1:30" ht="14.25" customHeight="1" x14ac:dyDescent="0.25">
      <c r="A23" s="38" t="s">
        <v>75</v>
      </c>
      <c r="B23" s="8" t="s">
        <v>25</v>
      </c>
      <c r="C23" s="8" t="s">
        <v>26</v>
      </c>
      <c r="D23" s="27">
        <f>IFERROR(VLOOKUP(C23,'[1]Indicador 03'!$G$3:$L$77,2,FALSE),0)</f>
        <v>34</v>
      </c>
      <c r="E23" s="28">
        <f>IFERROR(VLOOKUP(C23,'[1]Indicador 03'!$G$3:$L$77,3,FALSE),0)</f>
        <v>40</v>
      </c>
      <c r="F23" s="28">
        <f>IFERROR(VLOOKUP(C23,'[1]Indicador 03'!$G$3:$L$77,4,FALSE),0)</f>
        <v>21</v>
      </c>
      <c r="G23" s="28">
        <f>IFERROR(VLOOKUP(C23,'[1]Indicador 03'!$G$3:$L$77,5,FALSE),0)</f>
        <v>20</v>
      </c>
      <c r="H23" s="28"/>
      <c r="I23" s="28"/>
      <c r="J23" s="28"/>
      <c r="K23" s="28"/>
      <c r="L23" s="28"/>
      <c r="M23" s="28"/>
      <c r="N23" s="28"/>
      <c r="O23" s="28"/>
      <c r="P23" s="27">
        <f t="shared" si="1"/>
        <v>115</v>
      </c>
      <c r="Q23" s="27">
        <f>IFERROR(VLOOKUP(C23,'[1]Total de Ingresos'!$G$3:$L$115,2,FALSE),0)</f>
        <v>49</v>
      </c>
      <c r="R23" s="27">
        <f>IFERROR(VLOOKUP(C23,'[1]Total de Ingresos'!$G$3:$L$115,3,FALSE),0)</f>
        <v>46</v>
      </c>
      <c r="S23" s="15">
        <f>IFERROR(VLOOKUP(C23,'[1]Total de Ingresos'!$G$3:$L$115,4,FALSE),0)</f>
        <v>42</v>
      </c>
      <c r="T23" s="15">
        <f>IFERROR(VLOOKUP(C23,'[1]Total de Ingresos'!$G$3:$L$115,5,FALSE),0)</f>
        <v>33</v>
      </c>
      <c r="U23" s="15"/>
      <c r="V23" s="15"/>
      <c r="W23" s="15"/>
      <c r="X23" s="15"/>
      <c r="Y23" s="15"/>
      <c r="Z23" s="15"/>
      <c r="AA23" s="15"/>
      <c r="AB23" s="15"/>
      <c r="AC23" s="15">
        <f t="shared" si="2"/>
        <v>170</v>
      </c>
      <c r="AD23" s="44">
        <f t="shared" si="0"/>
        <v>0.67647058823529416</v>
      </c>
    </row>
    <row r="24" spans="1:30" x14ac:dyDescent="0.25">
      <c r="A24" s="38" t="s">
        <v>76</v>
      </c>
      <c r="B24" s="8" t="s">
        <v>27</v>
      </c>
      <c r="C24" s="8" t="s">
        <v>28</v>
      </c>
      <c r="D24" s="27">
        <f>IFERROR(VLOOKUP(C24,'[1]Indicador 03'!$T$3:$Y$77,2,FALSE),0)</f>
        <v>0</v>
      </c>
      <c r="E24" s="28">
        <f>IFERROR(VLOOKUP(C24,'[1]Indicador 03'!$T$3:$Y$77,3,FALSE),0)</f>
        <v>0</v>
      </c>
      <c r="F24" s="28">
        <f>IFERROR(VLOOKUP(C24,'[1]Indicador 03'!$T$3:$Y$77,4,FALSE),0)</f>
        <v>2</v>
      </c>
      <c r="G24" s="28">
        <f>IFERROR(VLOOKUP(C24,'[1]Indicador 03'!$T$3:$Y$77,5,FALSE),0)</f>
        <v>0</v>
      </c>
      <c r="H24" s="28"/>
      <c r="I24" s="28"/>
      <c r="J24" s="28"/>
      <c r="K24" s="28"/>
      <c r="L24" s="28"/>
      <c r="M24" s="28"/>
      <c r="N24" s="28"/>
      <c r="O24" s="28"/>
      <c r="P24" s="27">
        <f t="shared" si="1"/>
        <v>2</v>
      </c>
      <c r="Q24" s="27">
        <f>IFERROR(VLOOKUP(C24,'[1]Total de Ingresos'!$G$3:$L$115,2,FALSE),0)</f>
        <v>0</v>
      </c>
      <c r="R24" s="27">
        <f>IFERROR(VLOOKUP(C24,'[1]Total de Ingresos'!$G$3:$L$115,3,FALSE),0)</f>
        <v>0</v>
      </c>
      <c r="S24" s="29">
        <f>IFERROR(VLOOKUP(C24,'[1]Total de Ingresos'!$G$3:$L$115,4,FALSE),0)</f>
        <v>0</v>
      </c>
      <c r="T24" s="29">
        <f>IFERROR(VLOOKUP(C24,'[1]Total de Ingresos'!$G$3:$L$115,5,FALSE),0)</f>
        <v>0</v>
      </c>
      <c r="U24" s="29"/>
      <c r="V24" s="29"/>
      <c r="W24" s="29"/>
      <c r="X24" s="29"/>
      <c r="Y24" s="29"/>
      <c r="Z24" s="29"/>
      <c r="AA24" s="29"/>
      <c r="AB24" s="29"/>
      <c r="AC24" s="29">
        <f t="shared" si="2"/>
        <v>0</v>
      </c>
      <c r="AD24" s="46" t="e">
        <f t="shared" si="0"/>
        <v>#DIV/0!</v>
      </c>
    </row>
    <row r="25" spans="1:30" x14ac:dyDescent="0.25">
      <c r="A25" s="38" t="s">
        <v>76</v>
      </c>
      <c r="B25" s="18" t="s">
        <v>16</v>
      </c>
      <c r="C25" s="18" t="s">
        <v>17</v>
      </c>
      <c r="D25" s="27">
        <f>IFERROR(VLOOKUP(C25,'[1]Indicador 03'!$T$3:$Y$77,2,FALSE),0)</f>
        <v>0</v>
      </c>
      <c r="E25" s="27">
        <f>IFERROR(VLOOKUP(C25,'[1]Indicador 03'!$T$3:$Y$77,3,FALSE),0)</f>
        <v>0</v>
      </c>
      <c r="F25" s="27">
        <f>IFERROR(VLOOKUP(C25,'[1]Indicador 03'!$T$3:$Y$77,4,FALSE),0)</f>
        <v>0</v>
      </c>
      <c r="G25" s="27">
        <f>IFERROR(VLOOKUP(C25,'[1]Indicador 03'!$T$3:$Y$77,5,FALSE),0)</f>
        <v>0</v>
      </c>
      <c r="H25" s="27"/>
      <c r="I25" s="27"/>
      <c r="J25" s="27"/>
      <c r="K25" s="27"/>
      <c r="L25" s="27"/>
      <c r="M25" s="27"/>
      <c r="N25" s="27"/>
      <c r="O25" s="27"/>
      <c r="P25" s="27">
        <f t="shared" si="1"/>
        <v>0</v>
      </c>
      <c r="Q25" s="27">
        <f>IFERROR(VLOOKUP(C25,'[1]Total de Ingresos'!$G$3:$L$115,2,FALSE),0)</f>
        <v>0</v>
      </c>
      <c r="R25" s="29">
        <f>IFERROR(VLOOKUP(C25,'[1]Total de Ingresos'!$G$3:$L$115,3,FALSE),0)</f>
        <v>0</v>
      </c>
      <c r="S25" s="29">
        <f>IFERROR(VLOOKUP(C25,'[1]Total de Ingresos'!$G$3:$L$115,4,FALSE),0)</f>
        <v>0</v>
      </c>
      <c r="T25" s="29">
        <f>IFERROR(VLOOKUP(C25,'[1]Total de Ingresos'!$G$3:$L$115,5,FALSE),0)</f>
        <v>0</v>
      </c>
      <c r="U25" s="29"/>
      <c r="V25" s="29"/>
      <c r="W25" s="29"/>
      <c r="X25" s="29"/>
      <c r="Y25" s="29"/>
      <c r="Z25" s="29"/>
      <c r="AA25" s="29"/>
      <c r="AB25" s="29"/>
      <c r="AC25" s="29">
        <f t="shared" si="2"/>
        <v>0</v>
      </c>
      <c r="AD25" s="46" t="e">
        <f t="shared" si="0"/>
        <v>#DIV/0!</v>
      </c>
    </row>
    <row r="26" spans="1:30" x14ac:dyDescent="0.25">
      <c r="A26" s="38" t="s">
        <v>76</v>
      </c>
      <c r="B26" s="18" t="s">
        <v>16</v>
      </c>
      <c r="C26" s="18" t="s">
        <v>18</v>
      </c>
      <c r="D26" s="27">
        <f>IFERROR(VLOOKUP(C26,'[1]Indicador 03'!$T$3:$Y$77,2,FALSE),0)</f>
        <v>0</v>
      </c>
      <c r="E26" s="27">
        <f>IFERROR(VLOOKUP(C26,'[1]Indicador 03'!$T$3:$Y$77,3,FALSE),0)</f>
        <v>0</v>
      </c>
      <c r="F26" s="27">
        <f>IFERROR(VLOOKUP(C26,'[1]Indicador 03'!$T$3:$Y$77,4,FALSE),0)</f>
        <v>0</v>
      </c>
      <c r="G26" s="27">
        <f>IFERROR(VLOOKUP(C26,'[1]Indicador 03'!$T$3:$Y$77,5,FALSE),0)</f>
        <v>0</v>
      </c>
      <c r="H26" s="27"/>
      <c r="I26" s="27"/>
      <c r="J26" s="27"/>
      <c r="K26" s="27"/>
      <c r="L26" s="27"/>
      <c r="M26" s="27"/>
      <c r="N26" s="27"/>
      <c r="O26" s="27"/>
      <c r="P26" s="27">
        <f t="shared" si="1"/>
        <v>0</v>
      </c>
      <c r="Q26" s="27">
        <f>IFERROR(VLOOKUP(C26,'[1]Total de Ingresos'!$G$3:$L$115,2,FALSE),0)</f>
        <v>0</v>
      </c>
      <c r="R26" s="29">
        <f>IFERROR(VLOOKUP(C26,'[1]Total de Ingresos'!$G$3:$L$115,3,FALSE),0)</f>
        <v>0</v>
      </c>
      <c r="S26" s="29">
        <f>IFERROR(VLOOKUP(C26,'[1]Total de Ingresos'!$G$3:$L$115,4,FALSE),0)</f>
        <v>0</v>
      </c>
      <c r="T26" s="29">
        <f>IFERROR(VLOOKUP(C26,'[1]Total de Ingresos'!$G$3:$L$115,5,FALSE),0)</f>
        <v>0</v>
      </c>
      <c r="U26" s="29"/>
      <c r="V26" s="29"/>
      <c r="W26" s="29"/>
      <c r="X26" s="29"/>
      <c r="Y26" s="29"/>
      <c r="Z26" s="29"/>
      <c r="AA26" s="29"/>
      <c r="AB26" s="29"/>
      <c r="AC26" s="29">
        <f t="shared" si="2"/>
        <v>0</v>
      </c>
      <c r="AD26" s="46" t="e">
        <f t="shared" si="0"/>
        <v>#DIV/0!</v>
      </c>
    </row>
    <row r="27" spans="1:30" x14ac:dyDescent="0.25">
      <c r="A27" s="38" t="s">
        <v>76</v>
      </c>
      <c r="B27" s="18" t="s">
        <v>16</v>
      </c>
      <c r="C27" s="18" t="s">
        <v>19</v>
      </c>
      <c r="D27" s="27">
        <f>IFERROR(VLOOKUP(C27,'[1]Indicador 03'!$T$3:$Y$77,2,FALSE),0)</f>
        <v>0</v>
      </c>
      <c r="E27" s="27">
        <f>IFERROR(VLOOKUP(C27,'[1]Indicador 03'!$T$3:$Y$77,3,FALSE),0)</f>
        <v>0</v>
      </c>
      <c r="F27" s="27">
        <f>IFERROR(VLOOKUP(C27,'[1]Indicador 03'!$T$3:$Y$77,4,FALSE),0)</f>
        <v>0</v>
      </c>
      <c r="G27" s="27">
        <f>IFERROR(VLOOKUP(C27,'[1]Indicador 03'!$T$3:$Y$77,5,FALSE),0)</f>
        <v>0</v>
      </c>
      <c r="H27" s="27"/>
      <c r="I27" s="27"/>
      <c r="J27" s="27"/>
      <c r="K27" s="27"/>
      <c r="L27" s="27"/>
      <c r="M27" s="27"/>
      <c r="N27" s="27"/>
      <c r="O27" s="27"/>
      <c r="P27" s="27">
        <f t="shared" si="1"/>
        <v>0</v>
      </c>
      <c r="Q27" s="27">
        <f>IFERROR(VLOOKUP(C27,'[1]Total de Ingresos'!$G$3:$L$115,2,FALSE),0)</f>
        <v>0</v>
      </c>
      <c r="R27" s="29">
        <f>IFERROR(VLOOKUP(C27,'[1]Total de Ingresos'!$G$3:$L$115,3,FALSE),0)</f>
        <v>0</v>
      </c>
      <c r="S27" s="29">
        <f>IFERROR(VLOOKUP(C27,'[1]Total de Ingresos'!$G$3:$L$115,4,FALSE),0)</f>
        <v>0</v>
      </c>
      <c r="T27" s="29">
        <f>IFERROR(VLOOKUP(C27,'[1]Total de Ingresos'!$G$3:$L$115,5,FALSE),0)</f>
        <v>0</v>
      </c>
      <c r="U27" s="29"/>
      <c r="V27" s="29"/>
      <c r="W27" s="29"/>
      <c r="X27" s="29"/>
      <c r="Y27" s="29"/>
      <c r="Z27" s="29"/>
      <c r="AA27" s="29"/>
      <c r="AB27" s="29"/>
      <c r="AC27" s="29">
        <f t="shared" si="2"/>
        <v>0</v>
      </c>
      <c r="AD27" s="46" t="e">
        <f t="shared" si="0"/>
        <v>#DIV/0!</v>
      </c>
    </row>
    <row r="28" spans="1:30" x14ac:dyDescent="0.25">
      <c r="A28" s="38" t="s">
        <v>76</v>
      </c>
      <c r="B28" s="18" t="s">
        <v>16</v>
      </c>
      <c r="C28" s="18" t="s">
        <v>20</v>
      </c>
      <c r="D28" s="27">
        <f>IFERROR(VLOOKUP(C28,'[1]Indicador 03'!$T$3:$Y$77,2,FALSE),0)</f>
        <v>0</v>
      </c>
      <c r="E28" s="27">
        <f>IFERROR(VLOOKUP(C28,'[1]Indicador 03'!$T$3:$Y$77,3,FALSE),0)</f>
        <v>0</v>
      </c>
      <c r="F28" s="27">
        <f>IFERROR(VLOOKUP(C28,'[1]Indicador 03'!$T$3:$Y$77,4,FALSE),0)</f>
        <v>0</v>
      </c>
      <c r="G28" s="27">
        <f>IFERROR(VLOOKUP(C28,'[1]Indicador 03'!$T$3:$Y$77,5,FALSE),0)</f>
        <v>0</v>
      </c>
      <c r="H28" s="27"/>
      <c r="I28" s="27"/>
      <c r="J28" s="27"/>
      <c r="K28" s="27"/>
      <c r="L28" s="27"/>
      <c r="M28" s="27"/>
      <c r="N28" s="27"/>
      <c r="O28" s="27"/>
      <c r="P28" s="27">
        <f t="shared" si="1"/>
        <v>0</v>
      </c>
      <c r="Q28" s="27">
        <f>IFERROR(VLOOKUP(C28,'[1]Total de Ingresos'!$G$3:$L$115,2,FALSE),0)</f>
        <v>0</v>
      </c>
      <c r="R28" s="29">
        <f>IFERROR(VLOOKUP(C28,'[1]Total de Ingresos'!$G$3:$L$115,3,FALSE),0)</f>
        <v>0</v>
      </c>
      <c r="S28" s="29">
        <f>IFERROR(VLOOKUP(C28,'[1]Total de Ingresos'!$G$3:$L$115,4,FALSE),0)</f>
        <v>0</v>
      </c>
      <c r="T28" s="29">
        <f>IFERROR(VLOOKUP(C28,'[1]Total de Ingresos'!$G$3:$L$115,5,FALSE),0)</f>
        <v>0</v>
      </c>
      <c r="U28" s="29"/>
      <c r="V28" s="29"/>
      <c r="W28" s="29"/>
      <c r="X28" s="29"/>
      <c r="Y28" s="29"/>
      <c r="Z28" s="29"/>
      <c r="AA28" s="29"/>
      <c r="AB28" s="29"/>
      <c r="AC28" s="29">
        <f t="shared" si="2"/>
        <v>0</v>
      </c>
      <c r="AD28" s="46" t="e">
        <f t="shared" si="0"/>
        <v>#DIV/0!</v>
      </c>
    </row>
    <row r="29" spans="1:30" x14ac:dyDescent="0.25">
      <c r="A29" s="38" t="s">
        <v>76</v>
      </c>
      <c r="B29" s="18" t="s">
        <v>16</v>
      </c>
      <c r="C29" s="18" t="s">
        <v>21</v>
      </c>
      <c r="D29" s="27">
        <f>IFERROR(VLOOKUP(C29,'[1]Indicador 03'!$T$3:$Y$77,2,FALSE),0)</f>
        <v>0</v>
      </c>
      <c r="E29" s="27">
        <f>IFERROR(VLOOKUP(C29,'[1]Indicador 03'!$T$3:$Y$77,3,FALSE),0)</f>
        <v>0</v>
      </c>
      <c r="F29" s="27">
        <f>IFERROR(VLOOKUP(C29,'[1]Indicador 03'!$T$3:$Y$77,4,FALSE),0)</f>
        <v>0</v>
      </c>
      <c r="G29" s="27">
        <f>IFERROR(VLOOKUP(C29,'[1]Indicador 03'!$T$3:$Y$77,5,FALSE),0)</f>
        <v>0</v>
      </c>
      <c r="H29" s="27"/>
      <c r="I29" s="27"/>
      <c r="J29" s="27"/>
      <c r="K29" s="27"/>
      <c r="L29" s="27"/>
      <c r="M29" s="27"/>
      <c r="N29" s="27"/>
      <c r="O29" s="27"/>
      <c r="P29" s="27">
        <f t="shared" si="1"/>
        <v>0</v>
      </c>
      <c r="Q29" s="27">
        <f>IFERROR(VLOOKUP(C29,'[1]Total de Ingresos'!$G$3:$L$115,2,FALSE),0)</f>
        <v>0</v>
      </c>
      <c r="R29" s="29">
        <f>IFERROR(VLOOKUP(C29,'[1]Total de Ingresos'!$G$3:$L$115,3,FALSE),0)</f>
        <v>0</v>
      </c>
      <c r="S29" s="29">
        <f>IFERROR(VLOOKUP(C29,'[1]Total de Ingresos'!$G$3:$L$115,4,FALSE),0)</f>
        <v>0</v>
      </c>
      <c r="T29" s="29">
        <f>IFERROR(VLOOKUP(C29,'[1]Total de Ingresos'!$G$3:$L$115,5,FALSE),0)</f>
        <v>0</v>
      </c>
      <c r="U29" s="29"/>
      <c r="V29" s="29"/>
      <c r="W29" s="29"/>
      <c r="X29" s="29"/>
      <c r="Y29" s="29"/>
      <c r="Z29" s="29"/>
      <c r="AA29" s="29"/>
      <c r="AB29" s="29"/>
      <c r="AC29" s="29">
        <f t="shared" si="2"/>
        <v>0</v>
      </c>
      <c r="AD29" s="46" t="e">
        <f t="shared" si="0"/>
        <v>#DIV/0!</v>
      </c>
    </row>
    <row r="30" spans="1:30" x14ac:dyDescent="0.25">
      <c r="A30" s="38" t="s">
        <v>76</v>
      </c>
      <c r="B30" s="8" t="s">
        <v>58</v>
      </c>
      <c r="C30" s="18" t="s">
        <v>60</v>
      </c>
      <c r="D30" s="16">
        <f>IFERROR(VLOOKUP(C30,'[1]Indicador 03'!$T$3:$Y$77,2,FALSE),0)</f>
        <v>0</v>
      </c>
      <c r="E30" s="16">
        <f>IFERROR(VLOOKUP(C30,'[1]Indicador 03'!$T$3:$Y$77,3,FALSE),0)</f>
        <v>0</v>
      </c>
      <c r="F30" s="26">
        <f>IFERROR(VLOOKUP(C30,'[1]Indicador 03'!$T$3:$Y$77,4,FALSE),0)</f>
        <v>0</v>
      </c>
      <c r="G30" s="26">
        <f>IFERROR(VLOOKUP(C30,'[1]Indicador 03'!$T$3:$Y$77,5,FALSE),0)</f>
        <v>0</v>
      </c>
      <c r="H30" s="26"/>
      <c r="I30" s="26"/>
      <c r="J30" s="26"/>
      <c r="K30" s="26"/>
      <c r="L30" s="26"/>
      <c r="M30" s="26"/>
      <c r="N30" s="26"/>
      <c r="O30" s="26"/>
      <c r="P30" s="27">
        <f t="shared" si="1"/>
        <v>0</v>
      </c>
      <c r="Q30" s="26">
        <f>IFERROR(VLOOKUP(C30,'[1]Total de Ingresos'!$G$3:$L$115,2,FALSE),0)</f>
        <v>0</v>
      </c>
      <c r="R30" s="26">
        <f>IFERROR(VLOOKUP(C30,'[1]Total de Ingresos'!$G$3:$L$115,3,FALSE),0)</f>
        <v>0</v>
      </c>
      <c r="S30" s="15">
        <f>IFERROR(VLOOKUP(C30,'[1]Total de Ingresos'!$G$3:$L$115,4,FALSE),0)</f>
        <v>0</v>
      </c>
      <c r="T30" s="15">
        <f>IFERROR(VLOOKUP(C30,'[1]Total de Ingresos'!$G$3:$L$115,5,FALSE),0)</f>
        <v>0</v>
      </c>
      <c r="U30" s="15"/>
      <c r="V30" s="15"/>
      <c r="W30" s="15"/>
      <c r="X30" s="15"/>
      <c r="Y30" s="15"/>
      <c r="Z30" s="15"/>
      <c r="AA30" s="15"/>
      <c r="AB30" s="15"/>
      <c r="AC30" s="29">
        <f t="shared" si="2"/>
        <v>0</v>
      </c>
      <c r="AD30" s="46" t="e">
        <f t="shared" si="0"/>
        <v>#DIV/0!</v>
      </c>
    </row>
    <row r="31" spans="1:30" x14ac:dyDescent="0.25">
      <c r="A31" s="38" t="s">
        <v>76</v>
      </c>
      <c r="B31" s="8" t="s">
        <v>58</v>
      </c>
      <c r="C31" s="18" t="s">
        <v>61</v>
      </c>
      <c r="D31" s="16">
        <f>IFERROR(VLOOKUP(C31,'[1]Indicador 03'!$T$3:$Y$77,2,FALSE),0)</f>
        <v>0</v>
      </c>
      <c r="E31" s="16">
        <f>IFERROR(VLOOKUP(C31,'[1]Indicador 03'!$T$3:$Y$77,3,FALSE),0)</f>
        <v>0</v>
      </c>
      <c r="F31" s="26">
        <f>IFERROR(VLOOKUP(C31,'[1]Indicador 03'!$T$3:$Y$77,4,FALSE),0)</f>
        <v>0</v>
      </c>
      <c r="G31" s="26">
        <f>IFERROR(VLOOKUP(C31,'[1]Indicador 03'!$T$3:$Y$77,5,FALSE),0)</f>
        <v>0</v>
      </c>
      <c r="H31" s="26"/>
      <c r="I31" s="26"/>
      <c r="J31" s="26"/>
      <c r="K31" s="26"/>
      <c r="L31" s="26"/>
      <c r="M31" s="26"/>
      <c r="N31" s="26"/>
      <c r="O31" s="26"/>
      <c r="P31" s="27">
        <f t="shared" si="1"/>
        <v>0</v>
      </c>
      <c r="Q31" s="26">
        <f>IFERROR(VLOOKUP(C31,'[1]Total de Ingresos'!$G$3:$L$115,2,FALSE),0)</f>
        <v>0</v>
      </c>
      <c r="R31" s="26">
        <f>IFERROR(VLOOKUP(C31,'[1]Total de Ingresos'!$G$3:$L$115,3,FALSE),0)</f>
        <v>1</v>
      </c>
      <c r="S31" s="15">
        <f>IFERROR(VLOOKUP(C31,'[1]Total de Ingresos'!$G$3:$L$115,4,FALSE),0)</f>
        <v>0</v>
      </c>
      <c r="T31" s="15">
        <f>IFERROR(VLOOKUP(C31,'[1]Total de Ingresos'!$G$3:$L$115,5,FALSE),0)</f>
        <v>0</v>
      </c>
      <c r="U31" s="15"/>
      <c r="V31" s="15"/>
      <c r="W31" s="15"/>
      <c r="X31" s="15"/>
      <c r="Y31" s="15"/>
      <c r="Z31" s="15"/>
      <c r="AA31" s="15"/>
      <c r="AB31" s="15"/>
      <c r="AC31" s="29">
        <f t="shared" si="2"/>
        <v>1</v>
      </c>
      <c r="AD31" s="46">
        <f t="shared" si="0"/>
        <v>0</v>
      </c>
    </row>
    <row r="32" spans="1:30" x14ac:dyDescent="0.25">
      <c r="A32" s="38" t="s">
        <v>76</v>
      </c>
      <c r="B32" s="8" t="s">
        <v>58</v>
      </c>
      <c r="C32" s="18" t="s">
        <v>62</v>
      </c>
      <c r="D32" s="16">
        <f>IFERROR(VLOOKUP(C32,'[1]Indicador 03'!$T$3:$Y$77,2,FALSE),0)</f>
        <v>0</v>
      </c>
      <c r="E32" s="16">
        <f>IFERROR(VLOOKUP(C32,'[1]Indicador 03'!$T$3:$Y$77,3,FALSE),0)</f>
        <v>0</v>
      </c>
      <c r="F32" s="26">
        <f>IFERROR(VLOOKUP(C32,'[1]Indicador 03'!$T$3:$Y$77,4,FALSE),0)</f>
        <v>0</v>
      </c>
      <c r="G32" s="26">
        <f>IFERROR(VLOOKUP(C32,'[1]Indicador 03'!$T$3:$Y$77,5,FALSE),0)</f>
        <v>0</v>
      </c>
      <c r="H32" s="26"/>
      <c r="I32" s="26"/>
      <c r="J32" s="26"/>
      <c r="K32" s="26"/>
      <c r="L32" s="26"/>
      <c r="M32" s="26"/>
      <c r="N32" s="26"/>
      <c r="O32" s="26"/>
      <c r="P32" s="27">
        <f t="shared" si="1"/>
        <v>0</v>
      </c>
      <c r="Q32" s="26">
        <f>IFERROR(VLOOKUP(C32,'[1]Total de Ingresos'!$G$3:$L$115,2,FALSE),0)</f>
        <v>0</v>
      </c>
      <c r="R32" s="26">
        <f>IFERROR(VLOOKUP(C32,'[1]Total de Ingresos'!$G$3:$L$115,3,FALSE),0)</f>
        <v>0</v>
      </c>
      <c r="S32" s="15">
        <f>IFERROR(VLOOKUP(C32,'[1]Total de Ingresos'!$G$3:$L$115,4,FALSE),0)</f>
        <v>0</v>
      </c>
      <c r="T32" s="15">
        <f>IFERROR(VLOOKUP(C32,'[1]Total de Ingresos'!$G$3:$L$115,5,FALSE),0)</f>
        <v>0</v>
      </c>
      <c r="U32" s="15"/>
      <c r="V32" s="17"/>
      <c r="W32" s="15"/>
      <c r="X32" s="15"/>
      <c r="Y32" s="15"/>
      <c r="Z32" s="15"/>
      <c r="AA32" s="15"/>
      <c r="AB32" s="15"/>
      <c r="AC32" s="29">
        <f t="shared" si="2"/>
        <v>0</v>
      </c>
      <c r="AD32" s="46" t="e">
        <f t="shared" si="0"/>
        <v>#DIV/0!</v>
      </c>
    </row>
    <row r="33" spans="1:30" x14ac:dyDescent="0.25">
      <c r="A33" s="38" t="s">
        <v>76</v>
      </c>
      <c r="B33" s="8" t="s">
        <v>58</v>
      </c>
      <c r="C33" s="18" t="s">
        <v>63</v>
      </c>
      <c r="D33" s="16">
        <f>IFERROR(VLOOKUP(C33,'[1]Indicador 03'!$T$3:$Y$77,2,FALSE),0)</f>
        <v>0</v>
      </c>
      <c r="E33" s="16">
        <f>IFERROR(VLOOKUP(C33,'[1]Indicador 03'!$T$3:$Y$77,3,FALSE),0)</f>
        <v>0</v>
      </c>
      <c r="F33" s="26">
        <f>IFERROR(VLOOKUP(C33,'[1]Indicador 03'!$T$3:$Y$77,4,FALSE),0)</f>
        <v>0</v>
      </c>
      <c r="G33" s="26">
        <f>IFERROR(VLOOKUP(C33,'[1]Indicador 03'!$T$3:$Y$77,5,FALSE),0)</f>
        <v>0</v>
      </c>
      <c r="H33" s="26"/>
      <c r="I33" s="26"/>
      <c r="J33" s="26"/>
      <c r="K33" s="26"/>
      <c r="L33" s="26"/>
      <c r="M33" s="26"/>
      <c r="N33" s="26"/>
      <c r="O33" s="26"/>
      <c r="P33" s="27">
        <f t="shared" si="1"/>
        <v>0</v>
      </c>
      <c r="Q33" s="26">
        <f>IFERROR(VLOOKUP(C33,'[1]Total de Ingresos'!$G$3:$L$115,2,FALSE),0)</f>
        <v>0</v>
      </c>
      <c r="R33" s="26">
        <f>IFERROR(VLOOKUP(C33,'[1]Total de Ingresos'!$G$3:$L$115,3,FALSE),0)</f>
        <v>0</v>
      </c>
      <c r="S33" s="15">
        <f>IFERROR(VLOOKUP(C33,'[1]Total de Ingresos'!$G$3:$L$115,4,FALSE),0)</f>
        <v>0</v>
      </c>
      <c r="T33" s="15">
        <f>IFERROR(VLOOKUP(C33,'[1]Total de Ingresos'!$G$3:$L$115,5,FALSE),0)</f>
        <v>0</v>
      </c>
      <c r="U33" s="15"/>
      <c r="V33" s="15"/>
      <c r="W33" s="15"/>
      <c r="X33" s="15"/>
      <c r="Y33" s="15"/>
      <c r="Z33" s="15"/>
      <c r="AA33" s="15"/>
      <c r="AB33" s="15"/>
      <c r="AC33" s="29">
        <f t="shared" si="2"/>
        <v>0</v>
      </c>
      <c r="AD33" s="46" t="e">
        <f t="shared" si="0"/>
        <v>#DIV/0!</v>
      </c>
    </row>
    <row r="34" spans="1:30" x14ac:dyDescent="0.25">
      <c r="A34" s="38" t="s">
        <v>76</v>
      </c>
      <c r="B34" s="8" t="s">
        <v>59</v>
      </c>
      <c r="C34" s="18" t="s">
        <v>64</v>
      </c>
      <c r="D34" s="16">
        <f>IFERROR(VLOOKUP(C34,'[1]Indicador 03'!$T$3:$Y$77,2,FALSE),0)</f>
        <v>0</v>
      </c>
      <c r="E34" s="16">
        <f>IFERROR(VLOOKUP(C34,'[1]Indicador 03'!$T$3:$Y$77,3,FALSE),0)</f>
        <v>0</v>
      </c>
      <c r="F34" s="26">
        <f>IFERROR(VLOOKUP(C34,'[1]Indicador 03'!$T$3:$Y$77,4,FALSE),0)</f>
        <v>0</v>
      </c>
      <c r="G34" s="26">
        <f>IFERROR(VLOOKUP(C34,'[1]Indicador 03'!$T$3:$Y$77,5,FALSE),0)</f>
        <v>0</v>
      </c>
      <c r="H34" s="26"/>
      <c r="I34" s="26"/>
      <c r="J34" s="26"/>
      <c r="K34" s="26"/>
      <c r="L34" s="26"/>
      <c r="M34" s="26"/>
      <c r="N34" s="26"/>
      <c r="O34" s="26"/>
      <c r="P34" s="27">
        <f t="shared" si="1"/>
        <v>0</v>
      </c>
      <c r="Q34" s="30">
        <f>IFERROR(VLOOKUP(C34,'[1]Total de Ingresos'!$G$3:$L$115,2,FALSE),0)</f>
        <v>0</v>
      </c>
      <c r="R34" s="26">
        <f>IFERROR(VLOOKUP(C34,'[1]Total de Ingresos'!$G$3:$L$115,3,FALSE),0)</f>
        <v>0</v>
      </c>
      <c r="S34" s="15">
        <f>IFERROR(VLOOKUP(C34,'[1]Total de Ingresos'!$G$3:$L$115,4,FALSE),0)</f>
        <v>0</v>
      </c>
      <c r="T34" s="15">
        <f>IFERROR(VLOOKUP(C34,'[1]Total de Ingresos'!$G$3:$L$115,5,FALSE),0)</f>
        <v>0</v>
      </c>
      <c r="U34" s="15"/>
      <c r="V34" s="15"/>
      <c r="W34" s="15"/>
      <c r="X34" s="15"/>
      <c r="Y34" s="15"/>
      <c r="Z34" s="15"/>
      <c r="AA34" s="15"/>
      <c r="AB34" s="15"/>
      <c r="AC34" s="29">
        <f t="shared" si="2"/>
        <v>0</v>
      </c>
      <c r="AD34" s="46" t="e">
        <f t="shared" si="0"/>
        <v>#DIV/0!</v>
      </c>
    </row>
    <row r="35" spans="1:30" x14ac:dyDescent="0.25">
      <c r="A35" s="38" t="s">
        <v>76</v>
      </c>
      <c r="B35" s="8" t="s">
        <v>59</v>
      </c>
      <c r="C35" s="18" t="s">
        <v>65</v>
      </c>
      <c r="D35" s="16">
        <f>IFERROR(VLOOKUP(C35,'[1]Indicador 03'!$T$3:$Y$77,2,FALSE),0)</f>
        <v>0</v>
      </c>
      <c r="E35" s="16">
        <f>IFERROR(VLOOKUP(C35,'[1]Indicador 03'!$T$3:$Y$77,3,FALSE),0)</f>
        <v>0</v>
      </c>
      <c r="F35" s="26">
        <f>IFERROR(VLOOKUP(C35,'[1]Indicador 03'!$T$3:$Y$77,4,FALSE),0)</f>
        <v>0</v>
      </c>
      <c r="G35" s="26">
        <f>IFERROR(VLOOKUP(C35,'[1]Indicador 03'!$T$3:$Y$77,5,FALSE),0)</f>
        <v>0</v>
      </c>
      <c r="H35" s="26"/>
      <c r="I35" s="26"/>
      <c r="J35" s="26"/>
      <c r="K35" s="26"/>
      <c r="L35" s="26"/>
      <c r="M35" s="26"/>
      <c r="N35" s="26"/>
      <c r="O35" s="26"/>
      <c r="P35" s="27">
        <f t="shared" si="1"/>
        <v>0</v>
      </c>
      <c r="Q35" s="26">
        <f>IFERROR(VLOOKUP(C35,'[1]Total de Ingresos'!$G$3:$L$115,2,FALSE),0)</f>
        <v>0</v>
      </c>
      <c r="R35" s="26">
        <f>IFERROR(VLOOKUP(C35,'[1]Total de Ingresos'!$G$3:$L$115,3,FALSE),0)</f>
        <v>0</v>
      </c>
      <c r="S35" s="15">
        <f>IFERROR(VLOOKUP(C35,'[1]Total de Ingresos'!$G$3:$L$115,4,FALSE),0)</f>
        <v>0</v>
      </c>
      <c r="T35" s="15">
        <f>IFERROR(VLOOKUP(C35,'[1]Total de Ingresos'!$G$3:$L$115,5,FALSE),0)</f>
        <v>0</v>
      </c>
      <c r="U35" s="15"/>
      <c r="V35" s="15"/>
      <c r="W35" s="15"/>
      <c r="X35" s="15"/>
      <c r="Y35" s="15"/>
      <c r="Z35" s="15"/>
      <c r="AA35" s="15"/>
      <c r="AB35" s="15"/>
      <c r="AC35" s="29">
        <f t="shared" si="2"/>
        <v>0</v>
      </c>
      <c r="AD35" s="46" t="e">
        <f t="shared" si="0"/>
        <v>#DIV/0!</v>
      </c>
    </row>
    <row r="36" spans="1:30" x14ac:dyDescent="0.25">
      <c r="A36" s="38" t="s">
        <v>76</v>
      </c>
      <c r="B36" s="8" t="s">
        <v>59</v>
      </c>
      <c r="C36" s="18" t="s">
        <v>66</v>
      </c>
      <c r="D36" s="16">
        <f>IFERROR(VLOOKUP(C36,'[1]Indicador 03'!$T$3:$Y$77,2,FALSE),0)</f>
        <v>0</v>
      </c>
      <c r="E36" s="16">
        <f>IFERROR(VLOOKUP(C36,'[1]Indicador 03'!$T$3:$Y$77,3,FALSE),0)</f>
        <v>0</v>
      </c>
      <c r="F36" s="26">
        <f>IFERROR(VLOOKUP(C36,'[1]Indicador 03'!$T$3:$Y$77,4,FALSE),0)</f>
        <v>0</v>
      </c>
      <c r="G36" s="26">
        <f>IFERROR(VLOOKUP(C36,'[1]Indicador 03'!$T$3:$Y$77,5,FALSE),0)</f>
        <v>0</v>
      </c>
      <c r="H36" s="26"/>
      <c r="I36" s="26"/>
      <c r="J36" s="26"/>
      <c r="K36" s="26"/>
      <c r="L36" s="26"/>
      <c r="M36" s="26"/>
      <c r="N36" s="26"/>
      <c r="O36" s="26"/>
      <c r="P36" s="27">
        <f t="shared" si="1"/>
        <v>0</v>
      </c>
      <c r="Q36" s="26">
        <f>IFERROR(VLOOKUP(C36,'[1]Total de Ingresos'!$G$3:$L$115,2,FALSE),0)</f>
        <v>0</v>
      </c>
      <c r="R36" s="26">
        <f>IFERROR(VLOOKUP(C36,'[1]Total de Ingresos'!$G$3:$L$115,3,FALSE),0)</f>
        <v>0</v>
      </c>
      <c r="S36" s="15">
        <f>IFERROR(VLOOKUP(C36,'[1]Total de Ingresos'!$G$3:$L$115,4,FALSE),0)</f>
        <v>0</v>
      </c>
      <c r="T36" s="15">
        <f>IFERROR(VLOOKUP(C36,'[1]Total de Ingresos'!$G$3:$L$115,5,FALSE),0)</f>
        <v>0</v>
      </c>
      <c r="U36" s="15"/>
      <c r="V36" s="15"/>
      <c r="W36" s="15"/>
      <c r="X36" s="15"/>
      <c r="Y36" s="15"/>
      <c r="Z36" s="15"/>
      <c r="AA36" s="15"/>
      <c r="AB36" s="15"/>
      <c r="AC36" s="29">
        <f t="shared" si="2"/>
        <v>0</v>
      </c>
      <c r="AD36" s="46" t="e">
        <f t="shared" si="0"/>
        <v>#DIV/0!</v>
      </c>
    </row>
    <row r="38" spans="1:30" x14ac:dyDescent="0.25">
      <c r="A38" s="48" t="s">
        <v>69</v>
      </c>
      <c r="B38" s="48"/>
    </row>
  </sheetData>
  <mergeCells count="9">
    <mergeCell ref="A38:B38"/>
    <mergeCell ref="A1:A10"/>
    <mergeCell ref="B1:B10"/>
    <mergeCell ref="C1:C10"/>
    <mergeCell ref="D1:AD1"/>
    <mergeCell ref="D2:O9"/>
    <mergeCell ref="Q2:AB9"/>
    <mergeCell ref="AD2:AD10"/>
    <mergeCell ref="D10:AB10"/>
  </mergeCells>
  <conditionalFormatting sqref="AD12:AD23">
    <cfRule type="cellIs" dxfId="3" priority="2" operator="lessThan">
      <formula>0.6</formula>
    </cfRule>
  </conditionalFormatting>
  <conditionalFormatting sqref="AD24:AD36">
    <cfRule type="cellIs" dxfId="2" priority="1" operator="lessThan">
      <formula>0.3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zoomScale="80" zoomScaleNormal="80" workbookViewId="0">
      <selection sqref="A1:A10"/>
    </sheetView>
  </sheetViews>
  <sheetFormatPr baseColWidth="10" defaultRowHeight="15" x14ac:dyDescent="0.25"/>
  <cols>
    <col min="1" max="1" width="13.7109375" style="19" bestFit="1" customWidth="1"/>
    <col min="2" max="2" width="24.28515625" style="9" bestFit="1" customWidth="1"/>
    <col min="3" max="3" width="41" style="9" customWidth="1"/>
    <col min="4" max="4" width="8.85546875" style="10" bestFit="1" customWidth="1"/>
    <col min="5" max="5" width="11.5703125" style="16" bestFit="1" customWidth="1"/>
    <col min="6" max="6" width="8.85546875" style="9" bestFit="1" customWidth="1"/>
    <col min="7" max="7" width="7.42578125" style="9" bestFit="1" customWidth="1"/>
    <col min="8" max="8" width="7.42578125" style="9" customWidth="1"/>
    <col min="9" max="9" width="7.28515625" style="9" bestFit="1" customWidth="1"/>
    <col min="10" max="10" width="7" style="9" bestFit="1" customWidth="1"/>
    <col min="11" max="11" width="9.7109375" style="9" customWidth="1"/>
    <col min="12" max="12" width="9.5703125" style="9" bestFit="1" customWidth="1"/>
    <col min="13" max="13" width="11" style="9" bestFit="1" customWidth="1"/>
    <col min="14" max="14" width="9.85546875" style="9" bestFit="1" customWidth="1"/>
    <col min="15" max="15" width="9.140625" style="9" bestFit="1" customWidth="1"/>
    <col min="16" max="16" width="8.42578125" style="9" bestFit="1" customWidth="1"/>
    <col min="17" max="17" width="14.42578125" style="19" bestFit="1" customWidth="1"/>
    <col min="18" max="16384" width="11.42578125" style="19"/>
  </cols>
  <sheetData>
    <row r="1" spans="1:17" ht="18.75" customHeight="1" thickBot="1" x14ac:dyDescent="0.3">
      <c r="A1" s="49" t="s">
        <v>74</v>
      </c>
      <c r="B1" s="51" t="s">
        <v>0</v>
      </c>
      <c r="C1" s="53" t="s">
        <v>1</v>
      </c>
      <c r="D1" s="63" t="s">
        <v>73</v>
      </c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5"/>
    </row>
    <row r="2" spans="1:17" ht="15" customHeight="1" x14ac:dyDescent="0.25">
      <c r="A2" s="50"/>
      <c r="B2" s="52"/>
      <c r="C2" s="54"/>
      <c r="D2" s="66" t="s">
        <v>3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34"/>
      <c r="Q2" s="67" t="s">
        <v>2</v>
      </c>
    </row>
    <row r="3" spans="1:17" ht="15" customHeight="1" x14ac:dyDescent="0.25">
      <c r="A3" s="50"/>
      <c r="B3" s="52"/>
      <c r="C3" s="54"/>
      <c r="D3" s="66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34"/>
      <c r="Q3" s="67"/>
    </row>
    <row r="4" spans="1:17" ht="15" customHeight="1" x14ac:dyDescent="0.25">
      <c r="A4" s="50"/>
      <c r="B4" s="52"/>
      <c r="C4" s="54"/>
      <c r="D4" s="66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34"/>
      <c r="Q4" s="67"/>
    </row>
    <row r="5" spans="1:17" ht="15" customHeight="1" x14ac:dyDescent="0.25">
      <c r="A5" s="50"/>
      <c r="B5" s="52"/>
      <c r="C5" s="54"/>
      <c r="D5" s="66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34"/>
      <c r="Q5" s="67"/>
    </row>
    <row r="6" spans="1:17" ht="15" customHeight="1" x14ac:dyDescent="0.25">
      <c r="A6" s="50"/>
      <c r="B6" s="52"/>
      <c r="C6" s="54"/>
      <c r="D6" s="66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34"/>
      <c r="Q6" s="67"/>
    </row>
    <row r="7" spans="1:17" ht="15" customHeight="1" x14ac:dyDescent="0.25">
      <c r="A7" s="50"/>
      <c r="B7" s="52"/>
      <c r="C7" s="54"/>
      <c r="D7" s="66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34"/>
      <c r="Q7" s="67"/>
    </row>
    <row r="8" spans="1:17" ht="15" customHeight="1" x14ac:dyDescent="0.25">
      <c r="A8" s="50"/>
      <c r="B8" s="52"/>
      <c r="C8" s="54"/>
      <c r="D8" s="66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34"/>
      <c r="Q8" s="67"/>
    </row>
    <row r="9" spans="1:17" ht="15.75" customHeight="1" thickBot="1" x14ac:dyDescent="0.3">
      <c r="A9" s="50"/>
      <c r="B9" s="52"/>
      <c r="C9" s="54"/>
      <c r="D9" s="66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34"/>
      <c r="Q9" s="67"/>
    </row>
    <row r="10" spans="1:17" ht="16.5" customHeight="1" thickBot="1" x14ac:dyDescent="0.3">
      <c r="A10" s="50"/>
      <c r="B10" s="52"/>
      <c r="C10" s="55"/>
      <c r="D10" s="68" t="s">
        <v>79</v>
      </c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7"/>
    </row>
    <row r="11" spans="1:17" ht="15.75" customHeight="1" thickBot="1" x14ac:dyDescent="0.3">
      <c r="A11" s="37"/>
      <c r="B11" s="35"/>
      <c r="C11" s="36"/>
      <c r="D11" s="40" t="s">
        <v>29</v>
      </c>
      <c r="E11" s="41" t="s">
        <v>30</v>
      </c>
      <c r="F11" s="42" t="s">
        <v>31</v>
      </c>
      <c r="G11" s="42" t="s">
        <v>32</v>
      </c>
      <c r="H11" s="42" t="s">
        <v>33</v>
      </c>
      <c r="I11" s="42" t="s">
        <v>34</v>
      </c>
      <c r="J11" s="42" t="s">
        <v>35</v>
      </c>
      <c r="K11" s="42" t="s">
        <v>36</v>
      </c>
      <c r="L11" s="42" t="s">
        <v>37</v>
      </c>
      <c r="M11" s="42" t="s">
        <v>38</v>
      </c>
      <c r="N11" s="42" t="s">
        <v>39</v>
      </c>
      <c r="O11" s="42" t="s">
        <v>40</v>
      </c>
      <c r="P11" s="42" t="s">
        <v>44</v>
      </c>
      <c r="Q11" s="43"/>
    </row>
    <row r="12" spans="1:17" x14ac:dyDescent="0.25">
      <c r="A12" s="38" t="s">
        <v>75</v>
      </c>
      <c r="B12" s="8" t="s">
        <v>15</v>
      </c>
      <c r="C12" s="8" t="s">
        <v>71</v>
      </c>
      <c r="D12" s="27">
        <f>IFERROR(VLOOKUP(C12,'[1]Total de Ingresos'!$G$3:$L$115,2,FALSE),0)</f>
        <v>31</v>
      </c>
      <c r="E12" s="27">
        <f>IFERROR(VLOOKUP(C12,'[1]Total de Ingresos'!$G$3:$L$115,3,FALSE),0)</f>
        <v>30</v>
      </c>
      <c r="F12" s="26">
        <f>IFERROR(VLOOKUP(C12,'[1]Total de Ingresos'!$G$3:$L$115,4,FALSE),0)</f>
        <v>16</v>
      </c>
      <c r="G12" s="26">
        <f>IFERROR(VLOOKUP(C12,'[1]Total de Ingresos'!$G$3:$L$115,5,FALSE),0)</f>
        <v>0</v>
      </c>
      <c r="H12" s="26"/>
      <c r="I12" s="26"/>
      <c r="J12" s="26"/>
      <c r="K12" s="26"/>
      <c r="L12" s="26"/>
      <c r="M12" s="26"/>
      <c r="N12" s="26"/>
      <c r="O12" s="26"/>
      <c r="P12" s="27">
        <f>SUM(D12:O12)</f>
        <v>77</v>
      </c>
      <c r="Q12" s="44">
        <f>P12/466</f>
        <v>0.16523605150214593</v>
      </c>
    </row>
    <row r="13" spans="1:17" x14ac:dyDescent="0.25">
      <c r="A13" s="38" t="s">
        <v>75</v>
      </c>
      <c r="B13" s="6" t="s">
        <v>5</v>
      </c>
      <c r="C13" s="6" t="s">
        <v>6</v>
      </c>
      <c r="D13" s="27">
        <f>IFERROR(VLOOKUP(C13,'[1]Total de Ingresos'!$G$3:$L$115,2,FALSE),0)</f>
        <v>27</v>
      </c>
      <c r="E13" s="27">
        <f>IFERROR(VLOOKUP(C13,'[1]Total de Ingresos'!$G$3:$L$115,3,FALSE),0)</f>
        <v>30</v>
      </c>
      <c r="F13" s="27">
        <f>IFERROR(VLOOKUP(C13,'[1]Total de Ingresos'!$G$3:$L$115,4,FALSE),0)</f>
        <v>40</v>
      </c>
      <c r="G13" s="27">
        <f>IFERROR(VLOOKUP(C13,'[1]Total de Ingresos'!$G$3:$L$115,5,FALSE),0)</f>
        <v>41</v>
      </c>
      <c r="H13" s="27"/>
      <c r="I13" s="27"/>
      <c r="J13" s="27"/>
      <c r="K13" s="27"/>
      <c r="L13" s="27"/>
      <c r="M13" s="27"/>
      <c r="N13" s="27"/>
      <c r="O13" s="27"/>
      <c r="P13" s="27">
        <f>SUM(D13:O13)</f>
        <v>138</v>
      </c>
      <c r="Q13" s="44">
        <f t="shared" ref="Q13:Q23" si="0">P13/466</f>
        <v>0.29613733905579398</v>
      </c>
    </row>
    <row r="14" spans="1:17" x14ac:dyDescent="0.25">
      <c r="A14" s="38" t="s">
        <v>75</v>
      </c>
      <c r="B14" s="6" t="s">
        <v>5</v>
      </c>
      <c r="C14" s="6" t="s">
        <v>7</v>
      </c>
      <c r="D14" s="27">
        <f>IFERROR(VLOOKUP(C14,'[1]Total de Ingresos'!$G$3:$L$115,2,FALSE),0)</f>
        <v>23</v>
      </c>
      <c r="E14" s="27">
        <f>IFERROR(VLOOKUP(C14,'[1]Total de Ingresos'!$G$3:$L$115,3,FALSE),0)</f>
        <v>23</v>
      </c>
      <c r="F14" s="27">
        <f>IFERROR(VLOOKUP(C14,'[1]Total de Ingresos'!$G$3:$L$115,4,FALSE),0)</f>
        <v>23</v>
      </c>
      <c r="G14" s="27">
        <f>IFERROR(VLOOKUP(C14,'[1]Total de Ingresos'!$G$3:$L$115,5,FALSE),0)</f>
        <v>15</v>
      </c>
      <c r="H14" s="27"/>
      <c r="I14" s="27"/>
      <c r="J14" s="27"/>
      <c r="K14" s="27"/>
      <c r="L14" s="27"/>
      <c r="M14" s="27"/>
      <c r="N14" s="27"/>
      <c r="O14" s="27"/>
      <c r="P14" s="27">
        <f t="shared" ref="P14:P36" si="1">SUM(D14:O14)</f>
        <v>84</v>
      </c>
      <c r="Q14" s="45">
        <f t="shared" si="0"/>
        <v>0.18025751072961374</v>
      </c>
    </row>
    <row r="15" spans="1:17" x14ac:dyDescent="0.25">
      <c r="A15" s="38" t="s">
        <v>75</v>
      </c>
      <c r="B15" s="6" t="s">
        <v>5</v>
      </c>
      <c r="C15" s="6" t="s">
        <v>8</v>
      </c>
      <c r="D15" s="27">
        <f>IFERROR(VLOOKUP(C15,'[1]Total de Ingresos'!$G$3:$L$115,2,FALSE),0)</f>
        <v>41</v>
      </c>
      <c r="E15" s="27">
        <f>IFERROR(VLOOKUP(C15,'[1]Total de Ingresos'!$G$3:$L$115,3,FALSE),0)</f>
        <v>45</v>
      </c>
      <c r="F15" s="27">
        <f>IFERROR(VLOOKUP(C15,'[1]Total de Ingresos'!$G$3:$L$115,4,FALSE),0)</f>
        <v>44</v>
      </c>
      <c r="G15" s="28">
        <f>IFERROR(VLOOKUP(C15,'[1]Total de Ingresos'!$G$3:$L$115,5,FALSE),0)</f>
        <v>46</v>
      </c>
      <c r="H15" s="28"/>
      <c r="I15" s="27"/>
      <c r="J15" s="27"/>
      <c r="K15" s="27"/>
      <c r="L15" s="27"/>
      <c r="M15" s="27"/>
      <c r="N15" s="27"/>
      <c r="O15" s="27"/>
      <c r="P15" s="27">
        <f t="shared" si="1"/>
        <v>176</v>
      </c>
      <c r="Q15" s="45">
        <f t="shared" si="0"/>
        <v>0.37768240343347642</v>
      </c>
    </row>
    <row r="16" spans="1:17" x14ac:dyDescent="0.25">
      <c r="A16" s="38" t="s">
        <v>75</v>
      </c>
      <c r="B16" s="6" t="s">
        <v>9</v>
      </c>
      <c r="C16" s="6" t="s">
        <v>10</v>
      </c>
      <c r="D16" s="27">
        <f>IFERROR(VLOOKUP(C16,'[1]Total de Ingresos'!$G$3:$L$115,2,FALSE),0)</f>
        <v>55</v>
      </c>
      <c r="E16" s="27">
        <f>IFERROR(VLOOKUP(C16,'[1]Total de Ingresos'!$G$3:$L$115,3,FALSE),0)</f>
        <v>31</v>
      </c>
      <c r="F16" s="27">
        <f>IFERROR(VLOOKUP(C16,'[1]Total de Ingresos'!$G$3:$L$115,4,FALSE),0)</f>
        <v>44</v>
      </c>
      <c r="G16" s="28">
        <f>IFERROR(VLOOKUP(C16,'[1]Total de Ingresos'!$G$3:$L$115,5,FALSE),0)</f>
        <v>29</v>
      </c>
      <c r="H16" s="27"/>
      <c r="I16" s="27"/>
      <c r="J16" s="27"/>
      <c r="K16" s="27"/>
      <c r="L16" s="27"/>
      <c r="M16" s="27"/>
      <c r="N16" s="27"/>
      <c r="O16" s="27"/>
      <c r="P16" s="27">
        <f t="shared" si="1"/>
        <v>159</v>
      </c>
      <c r="Q16" s="45">
        <f t="shared" si="0"/>
        <v>0.34120171673819744</v>
      </c>
    </row>
    <row r="17" spans="1:17" x14ac:dyDescent="0.25">
      <c r="A17" s="38" t="s">
        <v>75</v>
      </c>
      <c r="B17" s="6" t="s">
        <v>9</v>
      </c>
      <c r="C17" s="6" t="s">
        <v>11</v>
      </c>
      <c r="D17" s="27">
        <f>IFERROR(VLOOKUP(C17,'[1]Total de Ingresos'!$G$3:$L$115,2,FALSE),0)</f>
        <v>32</v>
      </c>
      <c r="E17" s="28">
        <f>IFERROR(VLOOKUP(C17,'[1]Total de Ingresos'!$G$3:$L$115,3,FALSE),0)</f>
        <v>20</v>
      </c>
      <c r="F17" s="28">
        <f>IFERROR(VLOOKUP(C17,'[1]Total de Ingresos'!$G$3:$L$115,4,FALSE),0)</f>
        <v>31</v>
      </c>
      <c r="G17" s="28">
        <f>IFERROR(VLOOKUP(C17,'[1]Total de Ingresos'!$G$3:$L$115,5,FALSE),0)</f>
        <v>26</v>
      </c>
      <c r="H17" s="28"/>
      <c r="I17" s="28"/>
      <c r="J17" s="27"/>
      <c r="K17" s="27"/>
      <c r="L17" s="27"/>
      <c r="M17" s="27"/>
      <c r="N17" s="27"/>
      <c r="O17" s="27"/>
      <c r="P17" s="27">
        <f t="shared" si="1"/>
        <v>109</v>
      </c>
      <c r="Q17" s="45">
        <f t="shared" si="0"/>
        <v>0.23390557939914164</v>
      </c>
    </row>
    <row r="18" spans="1:17" x14ac:dyDescent="0.25">
      <c r="A18" s="38" t="s">
        <v>75</v>
      </c>
      <c r="B18" s="6" t="s">
        <v>9</v>
      </c>
      <c r="C18" s="6" t="s">
        <v>12</v>
      </c>
      <c r="D18" s="27">
        <f>IFERROR(VLOOKUP(C18,'[1]Total de Ingresos'!$G$3:$L$115,2,FALSE),0)</f>
        <v>55</v>
      </c>
      <c r="E18" s="28">
        <f>IFERROR(VLOOKUP(C18,'[1]Total de Ingresos'!$G$3:$L$115,3,FALSE),0)</f>
        <v>32</v>
      </c>
      <c r="F18" s="28">
        <f>IFERROR(VLOOKUP(C18,'[1]Total de Ingresos'!$G$3:$L$115,4,FALSE),0)</f>
        <v>34</v>
      </c>
      <c r="G18" s="28">
        <f>IFERROR(VLOOKUP(C18,'[1]Total de Ingresos'!$G$3:$L$115,5,FALSE),0)</f>
        <v>37</v>
      </c>
      <c r="H18" s="28"/>
      <c r="I18" s="28"/>
      <c r="J18" s="27"/>
      <c r="K18" s="27"/>
      <c r="L18" s="27"/>
      <c r="M18" s="27"/>
      <c r="N18" s="27"/>
      <c r="O18" s="27"/>
      <c r="P18" s="27">
        <f t="shared" si="1"/>
        <v>158</v>
      </c>
      <c r="Q18" s="45">
        <f t="shared" si="0"/>
        <v>0.33905579399141633</v>
      </c>
    </row>
    <row r="19" spans="1:17" x14ac:dyDescent="0.25">
      <c r="A19" s="38" t="s">
        <v>75</v>
      </c>
      <c r="B19" s="7" t="s">
        <v>9</v>
      </c>
      <c r="C19" s="6" t="s">
        <v>13</v>
      </c>
      <c r="D19" s="27">
        <f>IFERROR(VLOOKUP(C19,'[1]Total de Ingresos'!$G$3:$L$115,2,FALSE),0)</f>
        <v>30</v>
      </c>
      <c r="E19" s="28">
        <f>IFERROR(VLOOKUP(C19,'[1]Total de Ingresos'!$G$3:$L$115,3,FALSE),0)</f>
        <v>6</v>
      </c>
      <c r="F19" s="28">
        <f>IFERROR(VLOOKUP(C19,'[1]Total de Ingresos'!$G$3:$L$115,4,FALSE),0)</f>
        <v>53</v>
      </c>
      <c r="G19" s="28">
        <f>IFERROR(VLOOKUP(C19,'[1]Total de Ingresos'!$G$3:$L$115,5,FALSE),0)</f>
        <v>66</v>
      </c>
      <c r="H19" s="28"/>
      <c r="I19" s="28"/>
      <c r="J19" s="27"/>
      <c r="K19" s="27"/>
      <c r="L19" s="27"/>
      <c r="M19" s="27"/>
      <c r="N19" s="27"/>
      <c r="O19" s="27"/>
      <c r="P19" s="27">
        <f t="shared" si="1"/>
        <v>155</v>
      </c>
      <c r="Q19" s="45">
        <f t="shared" si="0"/>
        <v>0.33261802575107297</v>
      </c>
    </row>
    <row r="20" spans="1:17" x14ac:dyDescent="0.25">
      <c r="A20" s="38" t="s">
        <v>75</v>
      </c>
      <c r="B20" s="6" t="s">
        <v>14</v>
      </c>
      <c r="C20" s="6" t="s">
        <v>43</v>
      </c>
      <c r="D20" s="27">
        <f>IFERROR(VLOOKUP(C20,'[1]Total de Ingresos'!$G$3:$L$115,2,FALSE),0)</f>
        <v>54</v>
      </c>
      <c r="E20" s="28">
        <f>IFERROR(VLOOKUP(C20,'[1]Total de Ingresos'!$G$3:$L$115,3,FALSE),0)</f>
        <v>0</v>
      </c>
      <c r="F20" s="28">
        <f>IFERROR(VLOOKUP(C20,'[1]Total de Ingresos'!$G$3:$L$115,4,FALSE),0)</f>
        <v>24</v>
      </c>
      <c r="G20" s="28">
        <f>IFERROR(VLOOKUP(C20,'[1]Total de Ingresos'!$G$3:$L$115,5,FALSE),0)</f>
        <v>37</v>
      </c>
      <c r="H20" s="28"/>
      <c r="I20" s="28"/>
      <c r="J20" s="27"/>
      <c r="K20" s="27"/>
      <c r="L20" s="27"/>
      <c r="M20" s="39"/>
      <c r="N20" s="27"/>
      <c r="O20" s="27"/>
      <c r="P20" s="27">
        <f t="shared" si="1"/>
        <v>115</v>
      </c>
      <c r="Q20" s="45">
        <f t="shared" si="0"/>
        <v>0.24678111587982832</v>
      </c>
    </row>
    <row r="21" spans="1:17" x14ac:dyDescent="0.25">
      <c r="A21" s="38" t="s">
        <v>75</v>
      </c>
      <c r="B21" s="6" t="s">
        <v>22</v>
      </c>
      <c r="C21" s="6" t="s">
        <v>23</v>
      </c>
      <c r="D21" s="27">
        <f>IFERROR(VLOOKUP(C21,'[1]Total de Ingresos'!$G$3:$L$115,2,FALSE),0)</f>
        <v>31</v>
      </c>
      <c r="E21" s="28">
        <f>IFERROR(VLOOKUP(C21,'[1]Total de Ingresos'!$G$3:$L$115,3,FALSE),0)</f>
        <v>25</v>
      </c>
      <c r="F21" s="39">
        <f>IFERROR(VLOOKUP(C21,'[1]Total de Ingresos'!$G$3:$L$115,4,FALSE),0)</f>
        <v>23</v>
      </c>
      <c r="G21" s="28">
        <f>IFERROR(VLOOKUP(C21,'[1]Total de Ingresos'!$G$3:$L$115,5,FALSE),0)</f>
        <v>22</v>
      </c>
      <c r="H21" s="28"/>
      <c r="I21" s="28"/>
      <c r="J21" s="27"/>
      <c r="K21" s="27"/>
      <c r="L21" s="27"/>
      <c r="M21" s="27"/>
      <c r="N21" s="27"/>
      <c r="O21" s="27"/>
      <c r="P21" s="27">
        <f t="shared" si="1"/>
        <v>101</v>
      </c>
      <c r="Q21" s="45">
        <f t="shared" si="0"/>
        <v>0.2167381974248927</v>
      </c>
    </row>
    <row r="22" spans="1:17" ht="15.75" customHeight="1" x14ac:dyDescent="0.25">
      <c r="A22" s="38" t="s">
        <v>75</v>
      </c>
      <c r="B22" s="6" t="s">
        <v>22</v>
      </c>
      <c r="C22" s="6" t="s">
        <v>24</v>
      </c>
      <c r="D22" s="27">
        <f>IFERROR(VLOOKUP(C22,'[1]Total de Ingresos'!$G$3:$L$115,2,FALSE),0)</f>
        <v>41</v>
      </c>
      <c r="E22" s="28">
        <f>IFERROR(VLOOKUP(C22,'[1]Total de Ingresos'!$G$3:$L$115,3,FALSE),0)</f>
        <v>63</v>
      </c>
      <c r="F22" s="28">
        <f>IFERROR(VLOOKUP(C22,'[1]Total de Ingresos'!$G$3:$L$115,4,FALSE),0)</f>
        <v>45</v>
      </c>
      <c r="G22" s="28">
        <f>IFERROR(VLOOKUP(C22,'[1]Total de Ingresos'!$G$3:$L$115,5,FALSE),0)</f>
        <v>35</v>
      </c>
      <c r="H22" s="28"/>
      <c r="I22" s="28"/>
      <c r="J22" s="27"/>
      <c r="K22" s="27"/>
      <c r="L22" s="27"/>
      <c r="M22" s="27"/>
      <c r="N22" s="27"/>
      <c r="O22" s="27"/>
      <c r="P22" s="27">
        <f t="shared" si="1"/>
        <v>184</v>
      </c>
      <c r="Q22" s="45">
        <f t="shared" si="0"/>
        <v>0.39484978540772531</v>
      </c>
    </row>
    <row r="23" spans="1:17" ht="14.25" customHeight="1" x14ac:dyDescent="0.25">
      <c r="A23" s="38" t="s">
        <v>75</v>
      </c>
      <c r="B23" s="8" t="s">
        <v>25</v>
      </c>
      <c r="C23" s="8" t="s">
        <v>26</v>
      </c>
      <c r="D23" s="27">
        <f>IFERROR(VLOOKUP(C23,'[1]Total de Ingresos'!$G$3:$L$115,2,FALSE),0)</f>
        <v>49</v>
      </c>
      <c r="E23" s="28">
        <f>IFERROR(VLOOKUP(C23,'[1]Total de Ingresos'!$G$3:$L$115,3,FALSE),0)</f>
        <v>46</v>
      </c>
      <c r="F23" s="28">
        <f>IFERROR(VLOOKUP(C23,'[1]Total de Ingresos'!$G$3:$L$115,4,FALSE),0)</f>
        <v>42</v>
      </c>
      <c r="G23" s="28">
        <f>IFERROR(VLOOKUP(C23,'[1]Total de Ingresos'!$G$3:$L$115,5,FALSE),0)</f>
        <v>33</v>
      </c>
      <c r="H23" s="28"/>
      <c r="I23" s="28"/>
      <c r="J23" s="28"/>
      <c r="K23" s="28"/>
      <c r="L23" s="28"/>
      <c r="M23" s="28"/>
      <c r="N23" s="28"/>
      <c r="O23" s="28"/>
      <c r="P23" s="27">
        <f t="shared" si="1"/>
        <v>170</v>
      </c>
      <c r="Q23" s="45">
        <f t="shared" si="0"/>
        <v>0.36480686695278969</v>
      </c>
    </row>
    <row r="24" spans="1:17" x14ac:dyDescent="0.25">
      <c r="A24" s="38" t="s">
        <v>76</v>
      </c>
      <c r="B24" s="8" t="s">
        <v>27</v>
      </c>
      <c r="C24" s="8" t="s">
        <v>28</v>
      </c>
      <c r="D24" s="27">
        <f>IFERROR(VLOOKUP(C24,'[1]Total de Ingresos'!$G$3:$L$115,2,FALSE),0)</f>
        <v>0</v>
      </c>
      <c r="E24" s="28">
        <f>IFERROR(VLOOKUP(C24,'[1]Total de Ingresos'!$G$3:$L$115,3,FALSE),0)</f>
        <v>0</v>
      </c>
      <c r="F24" s="28">
        <f>IFERROR(VLOOKUP(C24,'[1]Total de Ingresos'!$G$3:$L$115,4,FALSE),0)</f>
        <v>0</v>
      </c>
      <c r="G24" s="28">
        <f>IFERROR(VLOOKUP(C24,'[1]Total de Ingresos'!$G$3:$L$115,5,FALSE),0)</f>
        <v>0</v>
      </c>
      <c r="H24" s="28"/>
      <c r="I24" s="28"/>
      <c r="J24" s="28"/>
      <c r="K24" s="28"/>
      <c r="L24" s="28"/>
      <c r="M24" s="28"/>
      <c r="N24" s="28"/>
      <c r="O24" s="28"/>
      <c r="P24" s="27">
        <f t="shared" si="1"/>
        <v>0</v>
      </c>
      <c r="Q24" s="46">
        <f>P24/163</f>
        <v>0</v>
      </c>
    </row>
    <row r="25" spans="1:17" x14ac:dyDescent="0.25">
      <c r="A25" s="38" t="s">
        <v>76</v>
      </c>
      <c r="B25" s="18" t="s">
        <v>16</v>
      </c>
      <c r="C25" s="18" t="s">
        <v>17</v>
      </c>
      <c r="D25" s="27">
        <f>IFERROR(VLOOKUP(C25,'[1]Total de Ingresos'!$G$3:$L$115,2,FALSE),0)</f>
        <v>0</v>
      </c>
      <c r="E25" s="27">
        <f>IFERROR(VLOOKUP(C25,'[1]Total de Ingresos'!$G$3:$L$115,3,FALSE),0)</f>
        <v>0</v>
      </c>
      <c r="F25" s="27">
        <f>IFERROR(VLOOKUP(C25,'[1]Total de Ingresos'!$G$3:$L$115,4,FALSE),0)</f>
        <v>0</v>
      </c>
      <c r="G25" s="27">
        <f>IFERROR(VLOOKUP(C25,'[1]Total de Ingresos'!$G$3:$L$115,5,FALSE),0)</f>
        <v>0</v>
      </c>
      <c r="H25" s="27"/>
      <c r="I25" s="27"/>
      <c r="J25" s="27"/>
      <c r="K25" s="27"/>
      <c r="L25" s="27"/>
      <c r="M25" s="27"/>
      <c r="N25" s="27"/>
      <c r="O25" s="27"/>
      <c r="P25" s="27">
        <f t="shared" si="1"/>
        <v>0</v>
      </c>
      <c r="Q25" s="46">
        <f t="shared" ref="Q25:Q36" si="2">P25/163</f>
        <v>0</v>
      </c>
    </row>
    <row r="26" spans="1:17" x14ac:dyDescent="0.25">
      <c r="A26" s="38" t="s">
        <v>76</v>
      </c>
      <c r="B26" s="18" t="s">
        <v>16</v>
      </c>
      <c r="C26" s="18" t="s">
        <v>18</v>
      </c>
      <c r="D26" s="27">
        <f>IFERROR(VLOOKUP(C26,'[1]Total de Ingresos'!$G$3:$L$115,2,FALSE),0)</f>
        <v>0</v>
      </c>
      <c r="E26" s="27">
        <f>IFERROR(VLOOKUP(C26,'[1]Total de Ingresos'!$G$3:$L$115,3,FALSE),0)</f>
        <v>0</v>
      </c>
      <c r="F26" s="27">
        <f>IFERROR(VLOOKUP(C26,'[1]Total de Ingresos'!$G$3:$L$115,4,FALSE),0)</f>
        <v>0</v>
      </c>
      <c r="G26" s="27">
        <f>IFERROR(VLOOKUP(C26,'[1]Total de Ingresos'!$G$3:$L$115,5,FALSE),0)</f>
        <v>0</v>
      </c>
      <c r="H26" s="27"/>
      <c r="I26" s="27"/>
      <c r="J26" s="27"/>
      <c r="K26" s="27"/>
      <c r="L26" s="27"/>
      <c r="M26" s="27"/>
      <c r="N26" s="27"/>
      <c r="O26" s="27"/>
      <c r="P26" s="27">
        <f t="shared" si="1"/>
        <v>0</v>
      </c>
      <c r="Q26" s="46">
        <f t="shared" si="2"/>
        <v>0</v>
      </c>
    </row>
    <row r="27" spans="1:17" x14ac:dyDescent="0.25">
      <c r="A27" s="38" t="s">
        <v>76</v>
      </c>
      <c r="B27" s="18" t="s">
        <v>16</v>
      </c>
      <c r="C27" s="18" t="s">
        <v>19</v>
      </c>
      <c r="D27" s="27">
        <f>IFERROR(VLOOKUP(C27,'[1]Total de Ingresos'!$G$3:$L$115,2,FALSE),0)</f>
        <v>0</v>
      </c>
      <c r="E27" s="27">
        <f>IFERROR(VLOOKUP(C27,'[1]Total de Ingresos'!$G$3:$L$115,3,FALSE),0)</f>
        <v>0</v>
      </c>
      <c r="F27" s="27">
        <f>IFERROR(VLOOKUP(C27,'[1]Total de Ingresos'!$G$3:$L$115,4,FALSE),0)</f>
        <v>0</v>
      </c>
      <c r="G27" s="27">
        <f>IFERROR(VLOOKUP(C27,'[1]Total de Ingresos'!$G$3:$L$115,5,FALSE),0)</f>
        <v>0</v>
      </c>
      <c r="H27" s="27"/>
      <c r="I27" s="27"/>
      <c r="J27" s="27"/>
      <c r="K27" s="27"/>
      <c r="L27" s="27"/>
      <c r="M27" s="27"/>
      <c r="N27" s="27"/>
      <c r="O27" s="27"/>
      <c r="P27" s="27">
        <f t="shared" si="1"/>
        <v>0</v>
      </c>
      <c r="Q27" s="46">
        <f t="shared" si="2"/>
        <v>0</v>
      </c>
    </row>
    <row r="28" spans="1:17" x14ac:dyDescent="0.25">
      <c r="A28" s="38" t="s">
        <v>76</v>
      </c>
      <c r="B28" s="18" t="s">
        <v>16</v>
      </c>
      <c r="C28" s="18" t="s">
        <v>20</v>
      </c>
      <c r="D28" s="27">
        <f>IFERROR(VLOOKUP(C28,'[1]Total de Ingresos'!$G$3:$L$115,2,FALSE),0)</f>
        <v>0</v>
      </c>
      <c r="E28" s="27">
        <f>IFERROR(VLOOKUP(C28,'[1]Total de Ingresos'!$G$3:$L$115,3,FALSE),0)</f>
        <v>0</v>
      </c>
      <c r="F28" s="27">
        <f>IFERROR(VLOOKUP(C28,'[1]Total de Ingresos'!$G$3:$L$115,4,FALSE),0)</f>
        <v>0</v>
      </c>
      <c r="G28" s="27">
        <f>IFERROR(VLOOKUP(C28,'[1]Total de Ingresos'!$G$3:$L$115,5,FALSE),0)</f>
        <v>0</v>
      </c>
      <c r="H28" s="27"/>
      <c r="I28" s="27"/>
      <c r="J28" s="27"/>
      <c r="K28" s="27"/>
      <c r="L28" s="27"/>
      <c r="M28" s="27"/>
      <c r="N28" s="27"/>
      <c r="O28" s="27"/>
      <c r="P28" s="27">
        <f t="shared" si="1"/>
        <v>0</v>
      </c>
      <c r="Q28" s="46">
        <f t="shared" si="2"/>
        <v>0</v>
      </c>
    </row>
    <row r="29" spans="1:17" x14ac:dyDescent="0.25">
      <c r="A29" s="38" t="s">
        <v>76</v>
      </c>
      <c r="B29" s="18" t="s">
        <v>16</v>
      </c>
      <c r="C29" s="18" t="s">
        <v>21</v>
      </c>
      <c r="D29" s="27">
        <f>IFERROR(VLOOKUP(C29,'[1]Total de Ingresos'!$G$3:$L$115,2,FALSE),0)</f>
        <v>0</v>
      </c>
      <c r="E29" s="27">
        <f>IFERROR(VLOOKUP(C29,'[1]Total de Ingresos'!$G$3:$L$115,3,FALSE),0)</f>
        <v>0</v>
      </c>
      <c r="F29" s="27">
        <f>IFERROR(VLOOKUP(C29,'[1]Total de Ingresos'!$G$3:$L$115,4,FALSE),0)</f>
        <v>0</v>
      </c>
      <c r="G29" s="27">
        <f>IFERROR(VLOOKUP(C29,'[1]Total de Ingresos'!$G$3:$L$115,5,FALSE),0)</f>
        <v>0</v>
      </c>
      <c r="H29" s="27"/>
      <c r="I29" s="27"/>
      <c r="J29" s="27"/>
      <c r="K29" s="27"/>
      <c r="L29" s="27"/>
      <c r="M29" s="27"/>
      <c r="N29" s="27"/>
      <c r="O29" s="27"/>
      <c r="P29" s="27">
        <f t="shared" si="1"/>
        <v>0</v>
      </c>
      <c r="Q29" s="46">
        <f t="shared" si="2"/>
        <v>0</v>
      </c>
    </row>
    <row r="30" spans="1:17" x14ac:dyDescent="0.25">
      <c r="A30" s="38" t="s">
        <v>76</v>
      </c>
      <c r="B30" s="8" t="s">
        <v>58</v>
      </c>
      <c r="C30" s="18" t="s">
        <v>60</v>
      </c>
      <c r="D30" s="16">
        <f>IFERROR(VLOOKUP(C30,'[1]Total de Ingresos'!$G$3:$L$115,2,FALSE),0)</f>
        <v>0</v>
      </c>
      <c r="E30" s="16">
        <f>IFERROR(VLOOKUP(C30,'[1]Total de Ingresos'!$G$3:$L$115,3,FALSE),0)</f>
        <v>0</v>
      </c>
      <c r="F30" s="26">
        <f>IFERROR(VLOOKUP(C30,'[1]Total de Ingresos'!$G$3:$L$115,4,FALSE),0)</f>
        <v>0</v>
      </c>
      <c r="G30" s="26">
        <f>IFERROR(VLOOKUP(C30,'[1]Total de Ingresos'!$G$3:$L$115,5,FALSE),0)</f>
        <v>0</v>
      </c>
      <c r="H30" s="26"/>
      <c r="I30" s="26"/>
      <c r="J30" s="26"/>
      <c r="K30" s="26"/>
      <c r="L30" s="26"/>
      <c r="M30" s="26"/>
      <c r="N30" s="26"/>
      <c r="O30" s="26"/>
      <c r="P30" s="27">
        <f t="shared" si="1"/>
        <v>0</v>
      </c>
      <c r="Q30" s="46">
        <f t="shared" si="2"/>
        <v>0</v>
      </c>
    </row>
    <row r="31" spans="1:17" x14ac:dyDescent="0.25">
      <c r="A31" s="38" t="s">
        <v>76</v>
      </c>
      <c r="B31" s="8" t="s">
        <v>58</v>
      </c>
      <c r="C31" s="18" t="s">
        <v>61</v>
      </c>
      <c r="D31" s="16">
        <f>IFERROR(VLOOKUP(C31,'[1]Total de Ingresos'!$G$3:$L$115,2,FALSE),0)</f>
        <v>0</v>
      </c>
      <c r="E31" s="16">
        <f>IFERROR(VLOOKUP(C31,'[1]Total de Ingresos'!$G$3:$L$115,3,FALSE),0)</f>
        <v>1</v>
      </c>
      <c r="F31" s="26">
        <f>IFERROR(VLOOKUP(C31,'[1]Total de Ingresos'!$G$3:$L$115,4,FALSE),0)</f>
        <v>0</v>
      </c>
      <c r="G31" s="26">
        <f>IFERROR(VLOOKUP(C31,'[1]Total de Ingresos'!$G$3:$L$115,5,FALSE),0)</f>
        <v>0</v>
      </c>
      <c r="H31" s="26"/>
      <c r="I31" s="26"/>
      <c r="J31" s="26"/>
      <c r="K31" s="26"/>
      <c r="L31" s="26"/>
      <c r="M31" s="26"/>
      <c r="N31" s="26"/>
      <c r="O31" s="26"/>
      <c r="P31" s="27">
        <f t="shared" si="1"/>
        <v>1</v>
      </c>
      <c r="Q31" s="46">
        <f t="shared" si="2"/>
        <v>6.1349693251533744E-3</v>
      </c>
    </row>
    <row r="32" spans="1:17" x14ac:dyDescent="0.25">
      <c r="A32" s="38" t="s">
        <v>76</v>
      </c>
      <c r="B32" s="8" t="s">
        <v>58</v>
      </c>
      <c r="C32" s="18" t="s">
        <v>62</v>
      </c>
      <c r="D32" s="16">
        <f>IFERROR(VLOOKUP(C32,'[1]Total de Ingresos'!$G$3:$L$115,2,FALSE),0)</f>
        <v>0</v>
      </c>
      <c r="E32" s="16">
        <f>IFERROR(VLOOKUP(C32,'[1]Total de Ingresos'!$G$3:$L$115,3,FALSE),0)</f>
        <v>0</v>
      </c>
      <c r="F32" s="26">
        <f>IFERROR(VLOOKUP(C32,'[1]Total de Ingresos'!$G$3:$L$115,4,FALSE),0)</f>
        <v>0</v>
      </c>
      <c r="G32" s="26">
        <f>IFERROR(VLOOKUP(C32,'[1]Total de Ingresos'!$G$3:$L$115,5,FALSE),0)</f>
        <v>0</v>
      </c>
      <c r="H32" s="26"/>
      <c r="I32" s="26"/>
      <c r="J32" s="26"/>
      <c r="K32" s="26"/>
      <c r="L32" s="26"/>
      <c r="M32" s="26"/>
      <c r="N32" s="26"/>
      <c r="O32" s="26"/>
      <c r="P32" s="27">
        <f t="shared" si="1"/>
        <v>0</v>
      </c>
      <c r="Q32" s="46">
        <f t="shared" si="2"/>
        <v>0</v>
      </c>
    </row>
    <row r="33" spans="1:17" x14ac:dyDescent="0.25">
      <c r="A33" s="38" t="s">
        <v>76</v>
      </c>
      <c r="B33" s="8" t="s">
        <v>58</v>
      </c>
      <c r="C33" s="18" t="s">
        <v>63</v>
      </c>
      <c r="D33" s="16">
        <f>IFERROR(VLOOKUP(C33,'[1]Total de Ingresos'!$G$3:$L$115,2,FALSE),0)</f>
        <v>0</v>
      </c>
      <c r="E33" s="16">
        <f>IFERROR(VLOOKUP(C33,'[1]Total de Ingresos'!$G$3:$L$115,3,FALSE),0)</f>
        <v>0</v>
      </c>
      <c r="F33" s="26">
        <f>IFERROR(VLOOKUP(C33,'[1]Total de Ingresos'!$G$3:$L$115,4,FALSE),0)</f>
        <v>0</v>
      </c>
      <c r="G33" s="26">
        <f>IFERROR(VLOOKUP(C33,'[1]Total de Ingresos'!$G$3:$L$115,5,FALSE),0)</f>
        <v>0</v>
      </c>
      <c r="H33" s="26"/>
      <c r="I33" s="26"/>
      <c r="J33" s="26"/>
      <c r="K33" s="26"/>
      <c r="L33" s="26"/>
      <c r="M33" s="26"/>
      <c r="N33" s="26"/>
      <c r="O33" s="26"/>
      <c r="P33" s="27">
        <f t="shared" si="1"/>
        <v>0</v>
      </c>
      <c r="Q33" s="46">
        <f t="shared" si="2"/>
        <v>0</v>
      </c>
    </row>
    <row r="34" spans="1:17" x14ac:dyDescent="0.25">
      <c r="A34" s="38" t="s">
        <v>76</v>
      </c>
      <c r="B34" s="8" t="s">
        <v>59</v>
      </c>
      <c r="C34" s="18" t="s">
        <v>64</v>
      </c>
      <c r="D34" s="16">
        <f>IFERROR(VLOOKUP(C34,'[1]Total de Ingresos'!$G$3:$L$115,2,FALSE),0)</f>
        <v>0</v>
      </c>
      <c r="E34" s="16">
        <f>IFERROR(VLOOKUP(C34,'[1]Total de Ingresos'!$G$3:$L$115,3,FALSE),0)</f>
        <v>0</v>
      </c>
      <c r="F34" s="26">
        <f>IFERROR(VLOOKUP(C34,'[1]Total de Ingresos'!$G$3:$L$115,4,FALSE),0)</f>
        <v>0</v>
      </c>
      <c r="G34" s="26">
        <f>IFERROR(VLOOKUP(C34,'[1]Total de Ingresos'!$G$3:$L$115,5,FALSE),0)</f>
        <v>0</v>
      </c>
      <c r="H34" s="26"/>
      <c r="I34" s="26"/>
      <c r="J34" s="26"/>
      <c r="K34" s="26"/>
      <c r="L34" s="26"/>
      <c r="M34" s="26"/>
      <c r="N34" s="26"/>
      <c r="O34" s="26"/>
      <c r="P34" s="27">
        <f t="shared" si="1"/>
        <v>0</v>
      </c>
      <c r="Q34" s="46">
        <f t="shared" si="2"/>
        <v>0</v>
      </c>
    </row>
    <row r="35" spans="1:17" x14ac:dyDescent="0.25">
      <c r="A35" s="38" t="s">
        <v>76</v>
      </c>
      <c r="B35" s="8" t="s">
        <v>59</v>
      </c>
      <c r="C35" s="18" t="s">
        <v>65</v>
      </c>
      <c r="D35" s="16">
        <f>IFERROR(VLOOKUP(C35,'[1]Total de Ingresos'!$G$3:$L$115,2,FALSE),0)</f>
        <v>0</v>
      </c>
      <c r="E35" s="16">
        <f>IFERROR(VLOOKUP(C35,'[1]Total de Ingresos'!$G$3:$L$115,3,FALSE),0)</f>
        <v>0</v>
      </c>
      <c r="F35" s="26">
        <f>IFERROR(VLOOKUP(C35,'[1]Total de Ingresos'!$G$3:$L$115,4,FALSE),0)</f>
        <v>0</v>
      </c>
      <c r="G35" s="26">
        <f>IFERROR(VLOOKUP(C35,'[1]Total de Ingresos'!$G$3:$L$115,5,FALSE),0)</f>
        <v>0</v>
      </c>
      <c r="H35" s="26"/>
      <c r="I35" s="26"/>
      <c r="J35" s="26"/>
      <c r="K35" s="26"/>
      <c r="L35" s="26"/>
      <c r="M35" s="26"/>
      <c r="N35" s="26"/>
      <c r="O35" s="26"/>
      <c r="P35" s="27">
        <f t="shared" si="1"/>
        <v>0</v>
      </c>
      <c r="Q35" s="46">
        <f t="shared" si="2"/>
        <v>0</v>
      </c>
    </row>
    <row r="36" spans="1:17" x14ac:dyDescent="0.25">
      <c r="A36" s="38" t="s">
        <v>76</v>
      </c>
      <c r="B36" s="8" t="s">
        <v>59</v>
      </c>
      <c r="C36" s="18" t="s">
        <v>66</v>
      </c>
      <c r="D36" s="16">
        <f>IFERROR(VLOOKUP(C36,'[1]Total de Ingresos'!$G$3:$L$115,2,FALSE),0)</f>
        <v>0</v>
      </c>
      <c r="E36" s="16">
        <f>IFERROR(VLOOKUP(C36,'[1]Total de Ingresos'!$G$3:$L$115,3,FALSE),0)</f>
        <v>0</v>
      </c>
      <c r="F36" s="26">
        <f>IFERROR(VLOOKUP(C36,'[1]Total de Ingresos'!$G$3:$L$115,4,FALSE),0)</f>
        <v>0</v>
      </c>
      <c r="G36" s="26">
        <f>IFERROR(VLOOKUP(C36,'[1]Total de Ingresos'!$G$3:$L$115,5,FALSE),0)</f>
        <v>0</v>
      </c>
      <c r="H36" s="26"/>
      <c r="I36" s="26"/>
      <c r="J36" s="26"/>
      <c r="K36" s="26"/>
      <c r="L36" s="26"/>
      <c r="M36" s="26"/>
      <c r="N36" s="26"/>
      <c r="O36" s="26"/>
      <c r="P36" s="27">
        <f t="shared" si="1"/>
        <v>0</v>
      </c>
      <c r="Q36" s="46">
        <f t="shared" si="2"/>
        <v>0</v>
      </c>
    </row>
    <row r="38" spans="1:17" x14ac:dyDescent="0.25">
      <c r="A38" s="48" t="s">
        <v>69</v>
      </c>
      <c r="B38" s="48"/>
    </row>
  </sheetData>
  <mergeCells count="8">
    <mergeCell ref="A38:B38"/>
    <mergeCell ref="A1:A10"/>
    <mergeCell ref="B1:B10"/>
    <mergeCell ref="C1:C10"/>
    <mergeCell ref="D1:Q1"/>
    <mergeCell ref="D2:O9"/>
    <mergeCell ref="Q2:Q10"/>
    <mergeCell ref="D10:P10"/>
  </mergeCells>
  <conditionalFormatting sqref="Q12">
    <cfRule type="cellIs" dxfId="1" priority="2" operator="lessThan">
      <formula>0.6</formula>
    </cfRule>
  </conditionalFormatting>
  <conditionalFormatting sqref="Q13:Q36">
    <cfRule type="cellIs" dxfId="0" priority="1" operator="lessThan">
      <formula>0.6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Inicio</vt:lpstr>
      <vt:lpstr>Indicador 01</vt:lpstr>
      <vt:lpstr>Indicador 02</vt:lpstr>
      <vt:lpstr>Indicador 03</vt:lpstr>
      <vt:lpstr>Indicador 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alfaro</dc:creator>
  <cp:lastModifiedBy>macarena alfaro</cp:lastModifiedBy>
  <dcterms:created xsi:type="dcterms:W3CDTF">2018-03-23T13:41:29Z</dcterms:created>
  <dcterms:modified xsi:type="dcterms:W3CDTF">2018-06-12T19:27:56Z</dcterms:modified>
</cp:coreProperties>
</file>