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corina.barraza\Desktop\"/>
    </mc:Choice>
  </mc:AlternateContent>
  <bookViews>
    <workbookView xWindow="0" yWindow="0" windowWidth="28800" windowHeight="12345" tabRatio="765" firstSheet="1" activeTab="1"/>
  </bookViews>
  <sheets>
    <sheet name="NOMBRE" sheetId="1" state="hidden" r:id="rId1"/>
    <sheet name="Filtro" sheetId="23" r:id="rId2"/>
    <sheet name="BM18" sheetId="16" r:id="rId3"/>
    <sheet name="BM18A" sheetId="19" r:id="rId4"/>
  </sheets>
  <definedNames>
    <definedName name="Z_BEFC15B6_B1B6_4991_889C_1D838D99FFD7_.wvu.Cols" localSheetId="0" hidden="1">NOMBRE!$Y:$AF</definedName>
  </definedNames>
  <calcPr calcId="162913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7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3" i="16" l="1"/>
  <c r="I104" i="16"/>
  <c r="I105" i="16"/>
  <c r="I106" i="16"/>
  <c r="I107" i="16"/>
  <c r="I108" i="16"/>
  <c r="I109" i="16"/>
  <c r="I110" i="16"/>
  <c r="I111" i="16"/>
  <c r="I112" i="16"/>
  <c r="I113" i="16"/>
  <c r="I102" i="16"/>
  <c r="H103" i="16"/>
  <c r="H104" i="16"/>
  <c r="H105" i="16"/>
  <c r="H106" i="16"/>
  <c r="H107" i="16"/>
  <c r="H108" i="16"/>
  <c r="H109" i="16"/>
  <c r="H110" i="16"/>
  <c r="H111" i="16"/>
  <c r="H112" i="16"/>
  <c r="H113" i="16"/>
  <c r="H102" i="16"/>
  <c r="G113" i="16"/>
  <c r="F113" i="16"/>
  <c r="E113" i="16"/>
  <c r="D113" i="16"/>
  <c r="G112" i="16"/>
  <c r="F112" i="16"/>
  <c r="E112" i="16"/>
  <c r="D112" i="16"/>
  <c r="G111" i="16"/>
  <c r="F111" i="16"/>
  <c r="E111" i="16"/>
  <c r="D111" i="16"/>
  <c r="G110" i="16"/>
  <c r="F110" i="16"/>
  <c r="E110" i="16"/>
  <c r="D110" i="16"/>
  <c r="G109" i="16"/>
  <c r="F109" i="16"/>
  <c r="C109" i="16" s="1"/>
  <c r="E109" i="16"/>
  <c r="D109" i="16"/>
  <c r="G108" i="16"/>
  <c r="F108" i="16"/>
  <c r="E108" i="16"/>
  <c r="D108" i="16"/>
  <c r="G107" i="16"/>
  <c r="F107" i="16"/>
  <c r="C107" i="16" s="1"/>
  <c r="E107" i="16"/>
  <c r="D107" i="16"/>
  <c r="G106" i="16"/>
  <c r="F106" i="16"/>
  <c r="E106" i="16"/>
  <c r="D106" i="16"/>
  <c r="G105" i="16"/>
  <c r="F105" i="16"/>
  <c r="C105" i="16" s="1"/>
  <c r="E105" i="16"/>
  <c r="D105" i="16"/>
  <c r="G104" i="16"/>
  <c r="F104" i="16"/>
  <c r="E104" i="16"/>
  <c r="D104" i="16"/>
  <c r="G103" i="16"/>
  <c r="F103" i="16"/>
  <c r="E103" i="16"/>
  <c r="D103" i="16"/>
  <c r="G102" i="16"/>
  <c r="F102" i="16"/>
  <c r="E102" i="16"/>
  <c r="D102" i="16"/>
  <c r="G98" i="16"/>
  <c r="F98" i="16"/>
  <c r="E98" i="16"/>
  <c r="D98" i="16"/>
  <c r="E94" i="16"/>
  <c r="D94" i="16"/>
  <c r="E93" i="16"/>
  <c r="D93" i="16"/>
  <c r="E92" i="16"/>
  <c r="D92" i="16"/>
  <c r="I88" i="16"/>
  <c r="H88" i="16"/>
  <c r="G88" i="16"/>
  <c r="F88" i="16"/>
  <c r="I87" i="16"/>
  <c r="H87" i="16"/>
  <c r="G87" i="16"/>
  <c r="F87" i="16"/>
  <c r="E89" i="16"/>
  <c r="D89" i="16"/>
  <c r="E88" i="16"/>
  <c r="D88" i="16"/>
  <c r="E87" i="16"/>
  <c r="D87" i="16"/>
  <c r="C83" i="16"/>
  <c r="E78" i="16"/>
  <c r="C78" i="16" s="1"/>
  <c r="D78" i="16"/>
  <c r="E77" i="16"/>
  <c r="D77" i="16"/>
  <c r="C77" i="16" s="1"/>
  <c r="E76" i="16"/>
  <c r="D76" i="16"/>
  <c r="E75" i="16"/>
  <c r="D75" i="16"/>
  <c r="C75" i="16" s="1"/>
  <c r="E74" i="16"/>
  <c r="D74" i="16"/>
  <c r="E73" i="16"/>
  <c r="D73" i="16"/>
  <c r="C73" i="16" s="1"/>
  <c r="E69" i="16"/>
  <c r="D69" i="16"/>
  <c r="E68" i="16"/>
  <c r="D68" i="16"/>
  <c r="F64" i="16"/>
  <c r="E64" i="16"/>
  <c r="E58" i="16"/>
  <c r="D58" i="16"/>
  <c r="E57" i="16"/>
  <c r="D57" i="16"/>
  <c r="E56" i="16"/>
  <c r="D56" i="16"/>
  <c r="E55" i="16"/>
  <c r="D55" i="16"/>
  <c r="E54" i="16"/>
  <c r="D54" i="16"/>
  <c r="E53" i="16"/>
  <c r="D53" i="16"/>
  <c r="C53" i="16" s="1"/>
  <c r="E52" i="16"/>
  <c r="D52" i="16"/>
  <c r="C52" i="16" s="1"/>
  <c r="E51" i="16"/>
  <c r="D51" i="16"/>
  <c r="E50" i="16"/>
  <c r="D50" i="16"/>
  <c r="E49" i="16"/>
  <c r="E59" i="16" s="1"/>
  <c r="D49" i="16"/>
  <c r="D59" i="16" s="1"/>
  <c r="G43" i="16"/>
  <c r="F43" i="16"/>
  <c r="E43" i="16" s="1"/>
  <c r="G42" i="16"/>
  <c r="F42" i="16"/>
  <c r="G41" i="16"/>
  <c r="F41" i="16"/>
  <c r="E41" i="16" s="1"/>
  <c r="G40" i="16"/>
  <c r="E40" i="16" s="1"/>
  <c r="F40" i="16"/>
  <c r="G39" i="16"/>
  <c r="E39" i="16" s="1"/>
  <c r="F39" i="16"/>
  <c r="G38" i="16"/>
  <c r="F38" i="16"/>
  <c r="G37" i="16"/>
  <c r="F37" i="16"/>
  <c r="E37" i="16" s="1"/>
  <c r="G36" i="16"/>
  <c r="F36" i="16"/>
  <c r="E36" i="16" s="1"/>
  <c r="G35" i="16"/>
  <c r="F35" i="16"/>
  <c r="E35" i="16" s="1"/>
  <c r="G34" i="16"/>
  <c r="F34" i="16"/>
  <c r="E34" i="16" s="1"/>
  <c r="G33" i="16"/>
  <c r="F33" i="16"/>
  <c r="E33" i="16" s="1"/>
  <c r="G32" i="16"/>
  <c r="F32" i="16"/>
  <c r="E32" i="16" s="1"/>
  <c r="G31" i="16"/>
  <c r="F31" i="16"/>
  <c r="G30" i="16"/>
  <c r="E30" i="16" s="1"/>
  <c r="F30" i="16"/>
  <c r="G29" i="16"/>
  <c r="F29" i="16"/>
  <c r="E29" i="16" s="1"/>
  <c r="G28" i="16"/>
  <c r="F28" i="16"/>
  <c r="E28" i="16"/>
  <c r="G27" i="16"/>
  <c r="G26" i="16" s="1"/>
  <c r="F27" i="16"/>
  <c r="F26" i="16"/>
  <c r="G25" i="16"/>
  <c r="E25" i="16" s="1"/>
  <c r="F25" i="16"/>
  <c r="G24" i="16"/>
  <c r="F24" i="16"/>
  <c r="G19" i="16"/>
  <c r="F19" i="16"/>
  <c r="E19" i="16"/>
  <c r="G18" i="16"/>
  <c r="F18" i="16"/>
  <c r="G15" i="16"/>
  <c r="G16" i="16"/>
  <c r="F15" i="16"/>
  <c r="F16" i="16"/>
  <c r="G14" i="16"/>
  <c r="F14" i="16"/>
  <c r="G366" i="19"/>
  <c r="F366" i="19"/>
  <c r="E366" i="19"/>
  <c r="D366" i="19"/>
  <c r="G365" i="19"/>
  <c r="F365" i="19"/>
  <c r="E365" i="19"/>
  <c r="D365" i="19"/>
  <c r="G364" i="19"/>
  <c r="F364" i="19"/>
  <c r="E364" i="19"/>
  <c r="D364" i="19"/>
  <c r="G363" i="19"/>
  <c r="F363" i="19"/>
  <c r="E363" i="19"/>
  <c r="D363" i="19"/>
  <c r="G362" i="19"/>
  <c r="F362" i="19"/>
  <c r="E362" i="19"/>
  <c r="D362" i="19"/>
  <c r="G361" i="19"/>
  <c r="F361" i="19"/>
  <c r="E361" i="19"/>
  <c r="D361" i="19"/>
  <c r="G360" i="19"/>
  <c r="F360" i="19"/>
  <c r="E360" i="19"/>
  <c r="D360" i="19"/>
  <c r="G359" i="19"/>
  <c r="F359" i="19"/>
  <c r="E359" i="19"/>
  <c r="D359" i="19"/>
  <c r="G358" i="19"/>
  <c r="F358" i="19"/>
  <c r="E358" i="19"/>
  <c r="D358" i="19"/>
  <c r="G357" i="19"/>
  <c r="F357" i="19"/>
  <c r="E357" i="19"/>
  <c r="D357" i="19"/>
  <c r="G356" i="19"/>
  <c r="F356" i="19"/>
  <c r="E356" i="19"/>
  <c r="D356" i="19"/>
  <c r="G355" i="19"/>
  <c r="F355" i="19"/>
  <c r="E355" i="19"/>
  <c r="D355" i="19"/>
  <c r="G354" i="19"/>
  <c r="F354" i="19"/>
  <c r="E354" i="19"/>
  <c r="D354" i="19"/>
  <c r="G353" i="19"/>
  <c r="F353" i="19"/>
  <c r="E353" i="19"/>
  <c r="D353" i="19"/>
  <c r="G352" i="19"/>
  <c r="F352" i="19"/>
  <c r="E352" i="19"/>
  <c r="D352" i="19"/>
  <c r="G351" i="19"/>
  <c r="F351" i="19"/>
  <c r="E351" i="19"/>
  <c r="D351" i="19"/>
  <c r="G350" i="19"/>
  <c r="F350" i="19"/>
  <c r="E350" i="19"/>
  <c r="D350" i="19"/>
  <c r="G349" i="19"/>
  <c r="F349" i="19"/>
  <c r="E349" i="19"/>
  <c r="D349" i="19"/>
  <c r="G348" i="19"/>
  <c r="F348" i="19"/>
  <c r="E348" i="19"/>
  <c r="D348" i="19"/>
  <c r="G347" i="19"/>
  <c r="F347" i="19"/>
  <c r="E347" i="19"/>
  <c r="D347" i="19"/>
  <c r="G346" i="19"/>
  <c r="F346" i="19"/>
  <c r="E346" i="19"/>
  <c r="D346" i="19"/>
  <c r="G345" i="19"/>
  <c r="F345" i="19"/>
  <c r="E345" i="19"/>
  <c r="D345" i="19"/>
  <c r="G344" i="19"/>
  <c r="F344" i="19"/>
  <c r="E344" i="19"/>
  <c r="D344" i="19"/>
  <c r="G343" i="19"/>
  <c r="F343" i="19"/>
  <c r="E343" i="19"/>
  <c r="D343" i="19"/>
  <c r="G342" i="19"/>
  <c r="F342" i="19"/>
  <c r="E342" i="19"/>
  <c r="D342" i="19"/>
  <c r="G341" i="19"/>
  <c r="F341" i="19"/>
  <c r="E341" i="19"/>
  <c r="D341" i="19"/>
  <c r="G340" i="19"/>
  <c r="F340" i="19"/>
  <c r="E340" i="19"/>
  <c r="D340" i="19"/>
  <c r="G339" i="19"/>
  <c r="F339" i="19"/>
  <c r="E339" i="19"/>
  <c r="D339" i="19"/>
  <c r="G338" i="19"/>
  <c r="F338" i="19"/>
  <c r="E338" i="19"/>
  <c r="D338" i="19"/>
  <c r="G337" i="19"/>
  <c r="F337" i="19"/>
  <c r="E337" i="19"/>
  <c r="D337" i="19"/>
  <c r="G336" i="19"/>
  <c r="F336" i="19"/>
  <c r="E336" i="19"/>
  <c r="D336" i="19"/>
  <c r="G335" i="19"/>
  <c r="F335" i="19"/>
  <c r="E335" i="19"/>
  <c r="D335" i="19"/>
  <c r="G334" i="19"/>
  <c r="F334" i="19"/>
  <c r="E334" i="19"/>
  <c r="D334" i="19"/>
  <c r="G333" i="19"/>
  <c r="F333" i="19"/>
  <c r="E333" i="19"/>
  <c r="D333" i="19"/>
  <c r="G332" i="19"/>
  <c r="F332" i="19"/>
  <c r="E332" i="19"/>
  <c r="D332" i="19"/>
  <c r="G331" i="19"/>
  <c r="F331" i="19"/>
  <c r="E331" i="19"/>
  <c r="D331" i="19"/>
  <c r="G330" i="19"/>
  <c r="F330" i="19"/>
  <c r="E330" i="19"/>
  <c r="D330" i="19"/>
  <c r="G329" i="19"/>
  <c r="F329" i="19"/>
  <c r="E329" i="19"/>
  <c r="D329" i="19"/>
  <c r="G328" i="19"/>
  <c r="F328" i="19"/>
  <c r="E328" i="19"/>
  <c r="D328" i="19"/>
  <c r="G327" i="19"/>
  <c r="F327" i="19"/>
  <c r="E327" i="19"/>
  <c r="D327" i="19"/>
  <c r="G326" i="19"/>
  <c r="F326" i="19"/>
  <c r="E326" i="19"/>
  <c r="D326" i="19"/>
  <c r="G325" i="19"/>
  <c r="F325" i="19"/>
  <c r="E325" i="19"/>
  <c r="D325" i="19" s="1"/>
  <c r="G324" i="19"/>
  <c r="F324" i="19"/>
  <c r="E324" i="19"/>
  <c r="G323" i="19"/>
  <c r="F323" i="19"/>
  <c r="E323" i="19"/>
  <c r="D323" i="19" s="1"/>
  <c r="G399" i="19"/>
  <c r="F399" i="19"/>
  <c r="E399" i="19"/>
  <c r="D399" i="19"/>
  <c r="G398" i="19"/>
  <c r="F398" i="19"/>
  <c r="E398" i="19"/>
  <c r="D398" i="19"/>
  <c r="G397" i="19"/>
  <c r="F397" i="19"/>
  <c r="E397" i="19"/>
  <c r="D397" i="19"/>
  <c r="G396" i="19"/>
  <c r="F396" i="19"/>
  <c r="E396" i="19"/>
  <c r="D396" i="19"/>
  <c r="G395" i="19"/>
  <c r="F395" i="19"/>
  <c r="E395" i="19"/>
  <c r="D395" i="19"/>
  <c r="G394" i="19"/>
  <c r="F394" i="19"/>
  <c r="E394" i="19"/>
  <c r="D394" i="19"/>
  <c r="G393" i="19"/>
  <c r="F393" i="19"/>
  <c r="E393" i="19"/>
  <c r="D393" i="19"/>
  <c r="G392" i="19"/>
  <c r="F392" i="19"/>
  <c r="E392" i="19"/>
  <c r="D392" i="19"/>
  <c r="G391" i="19"/>
  <c r="F391" i="19"/>
  <c r="E391" i="19"/>
  <c r="D391" i="19"/>
  <c r="G390" i="19"/>
  <c r="F390" i="19"/>
  <c r="E390" i="19"/>
  <c r="D390" i="19"/>
  <c r="G389" i="19"/>
  <c r="F389" i="19"/>
  <c r="E389" i="19"/>
  <c r="D389" i="19"/>
  <c r="G388" i="19"/>
  <c r="F388" i="19"/>
  <c r="E388" i="19"/>
  <c r="D388" i="19"/>
  <c r="G387" i="19"/>
  <c r="F387" i="19"/>
  <c r="E387" i="19"/>
  <c r="D387" i="19"/>
  <c r="G386" i="19"/>
  <c r="F386" i="19"/>
  <c r="E386" i="19"/>
  <c r="D386" i="19"/>
  <c r="G385" i="19"/>
  <c r="F385" i="19"/>
  <c r="E385" i="19"/>
  <c r="D385" i="19"/>
  <c r="G384" i="19"/>
  <c r="F384" i="19"/>
  <c r="E384" i="19"/>
  <c r="D384" i="19"/>
  <c r="G383" i="19"/>
  <c r="F383" i="19"/>
  <c r="E383" i="19"/>
  <c r="D383" i="19"/>
  <c r="G382" i="19"/>
  <c r="F382" i="19"/>
  <c r="E382" i="19"/>
  <c r="D382" i="19"/>
  <c r="G381" i="19"/>
  <c r="F381" i="19"/>
  <c r="E381" i="19"/>
  <c r="D381" i="19"/>
  <c r="G380" i="19"/>
  <c r="F380" i="19"/>
  <c r="E380" i="19"/>
  <c r="D380" i="19"/>
  <c r="G379" i="19"/>
  <c r="F379" i="19"/>
  <c r="E379" i="19"/>
  <c r="D379" i="19"/>
  <c r="G378" i="19"/>
  <c r="F378" i="19"/>
  <c r="E378" i="19"/>
  <c r="D378" i="19"/>
  <c r="G377" i="19"/>
  <c r="F377" i="19"/>
  <c r="E377" i="19"/>
  <c r="D377" i="19"/>
  <c r="G376" i="19"/>
  <c r="F376" i="19"/>
  <c r="E376" i="19"/>
  <c r="D376" i="19"/>
  <c r="G375" i="19"/>
  <c r="F375" i="19"/>
  <c r="E375" i="19"/>
  <c r="D375" i="19"/>
  <c r="G374" i="19"/>
  <c r="F374" i="19"/>
  <c r="E374" i="19"/>
  <c r="D374" i="19"/>
  <c r="G373" i="19"/>
  <c r="F373" i="19"/>
  <c r="E373" i="19"/>
  <c r="D373" i="19"/>
  <c r="G372" i="19"/>
  <c r="F372" i="19"/>
  <c r="E372" i="19"/>
  <c r="D372" i="19" s="1"/>
  <c r="G371" i="19"/>
  <c r="F371" i="19"/>
  <c r="E371" i="19"/>
  <c r="D371" i="19" s="1"/>
  <c r="G370" i="19"/>
  <c r="G400" i="19" s="1"/>
  <c r="F370" i="19"/>
  <c r="F400" i="19" s="1"/>
  <c r="E370" i="19"/>
  <c r="G486" i="19"/>
  <c r="F486" i="19"/>
  <c r="E486" i="19"/>
  <c r="D486" i="19" s="1"/>
  <c r="G485" i="19"/>
  <c r="F485" i="19"/>
  <c r="E485" i="19"/>
  <c r="D485" i="19"/>
  <c r="G484" i="19"/>
  <c r="F484" i="19"/>
  <c r="E484" i="19"/>
  <c r="D484" i="19" s="1"/>
  <c r="G483" i="19"/>
  <c r="F483" i="19"/>
  <c r="E483" i="19"/>
  <c r="D483" i="19"/>
  <c r="G482" i="19"/>
  <c r="F482" i="19"/>
  <c r="E482" i="19"/>
  <c r="D482" i="19" s="1"/>
  <c r="G481" i="19"/>
  <c r="F481" i="19"/>
  <c r="D481" i="19" s="1"/>
  <c r="E481" i="19"/>
  <c r="G480" i="19"/>
  <c r="F480" i="19"/>
  <c r="E480" i="19"/>
  <c r="G479" i="19"/>
  <c r="F479" i="19"/>
  <c r="E479" i="19"/>
  <c r="D479" i="19" s="1"/>
  <c r="G478" i="19"/>
  <c r="F478" i="19"/>
  <c r="E478" i="19"/>
  <c r="D478" i="19" s="1"/>
  <c r="G477" i="19"/>
  <c r="F477" i="19"/>
  <c r="E477" i="19"/>
  <c r="D477" i="19"/>
  <c r="G476" i="19"/>
  <c r="F476" i="19"/>
  <c r="E476" i="19"/>
  <c r="D476" i="19" s="1"/>
  <c r="G475" i="19"/>
  <c r="F475" i="19"/>
  <c r="E475" i="19"/>
  <c r="D475" i="19"/>
  <c r="G474" i="19"/>
  <c r="F474" i="19"/>
  <c r="E474" i="19"/>
  <c r="D474" i="19" s="1"/>
  <c r="G473" i="19"/>
  <c r="F473" i="19"/>
  <c r="D473" i="19" s="1"/>
  <c r="E473" i="19"/>
  <c r="G472" i="19"/>
  <c r="F472" i="19"/>
  <c r="E472" i="19"/>
  <c r="G471" i="19"/>
  <c r="F471" i="19"/>
  <c r="E471" i="19"/>
  <c r="D471" i="19" s="1"/>
  <c r="G470" i="19"/>
  <c r="F470" i="19"/>
  <c r="E470" i="19"/>
  <c r="D470" i="19" s="1"/>
  <c r="G469" i="19"/>
  <c r="F469" i="19"/>
  <c r="E469" i="19"/>
  <c r="D469" i="19"/>
  <c r="G468" i="19"/>
  <c r="F468" i="19"/>
  <c r="E468" i="19"/>
  <c r="D468" i="19" s="1"/>
  <c r="G467" i="19"/>
  <c r="F467" i="19"/>
  <c r="E467" i="19"/>
  <c r="D467" i="19"/>
  <c r="G466" i="19"/>
  <c r="F466" i="19"/>
  <c r="E466" i="19"/>
  <c r="D466" i="19" s="1"/>
  <c r="G465" i="19"/>
  <c r="F465" i="19"/>
  <c r="D465" i="19" s="1"/>
  <c r="E465" i="19"/>
  <c r="G464" i="19"/>
  <c r="F464" i="19"/>
  <c r="E464" i="19"/>
  <c r="G463" i="19"/>
  <c r="F463" i="19"/>
  <c r="E463" i="19"/>
  <c r="D463" i="19" s="1"/>
  <c r="G462" i="19"/>
  <c r="F462" i="19"/>
  <c r="E462" i="19"/>
  <c r="D462" i="19" s="1"/>
  <c r="G461" i="19"/>
  <c r="F461" i="19"/>
  <c r="E461" i="19"/>
  <c r="D461" i="19"/>
  <c r="G460" i="19"/>
  <c r="F460" i="19"/>
  <c r="E460" i="19"/>
  <c r="D460" i="19" s="1"/>
  <c r="G459" i="19"/>
  <c r="F459" i="19"/>
  <c r="E459" i="19"/>
  <c r="D459" i="19"/>
  <c r="G458" i="19"/>
  <c r="F458" i="19"/>
  <c r="E458" i="19"/>
  <c r="D458" i="19" s="1"/>
  <c r="G457" i="19"/>
  <c r="F457" i="19"/>
  <c r="D457" i="19" s="1"/>
  <c r="E457" i="19"/>
  <c r="G456" i="19"/>
  <c r="F456" i="19"/>
  <c r="E456" i="19"/>
  <c r="G455" i="19"/>
  <c r="F455" i="19"/>
  <c r="E455" i="19"/>
  <c r="D455" i="19" s="1"/>
  <c r="G454" i="19"/>
  <c r="F454" i="19"/>
  <c r="E454" i="19"/>
  <c r="D454" i="19" s="1"/>
  <c r="G453" i="19"/>
  <c r="F453" i="19"/>
  <c r="E453" i="19"/>
  <c r="D453" i="19"/>
  <c r="G452" i="19"/>
  <c r="F452" i="19"/>
  <c r="E452" i="19"/>
  <c r="D452" i="19" s="1"/>
  <c r="G451" i="19"/>
  <c r="F451" i="19"/>
  <c r="E451" i="19"/>
  <c r="D451" i="19"/>
  <c r="G450" i="19"/>
  <c r="F450" i="19"/>
  <c r="E450" i="19"/>
  <c r="D450" i="19" s="1"/>
  <c r="G449" i="19"/>
  <c r="F449" i="19"/>
  <c r="D449" i="19" s="1"/>
  <c r="E449" i="19"/>
  <c r="G448" i="19"/>
  <c r="F448" i="19"/>
  <c r="E448" i="19"/>
  <c r="G447" i="19"/>
  <c r="F447" i="19"/>
  <c r="E447" i="19"/>
  <c r="D447" i="19" s="1"/>
  <c r="G446" i="19"/>
  <c r="F446" i="19"/>
  <c r="E446" i="19"/>
  <c r="D446" i="19" s="1"/>
  <c r="G445" i="19"/>
  <c r="F445" i="19"/>
  <c r="E445" i="19"/>
  <c r="D445" i="19"/>
  <c r="G444" i="19"/>
  <c r="F444" i="19"/>
  <c r="E444" i="19"/>
  <c r="D444" i="19" s="1"/>
  <c r="G443" i="19"/>
  <c r="F443" i="19"/>
  <c r="E443" i="19"/>
  <c r="D443" i="19"/>
  <c r="G442" i="19"/>
  <c r="F442" i="19"/>
  <c r="E442" i="19"/>
  <c r="D442" i="19" s="1"/>
  <c r="G441" i="19"/>
  <c r="F441" i="19"/>
  <c r="D441" i="19" s="1"/>
  <c r="E441" i="19"/>
  <c r="G440" i="19"/>
  <c r="F440" i="19"/>
  <c r="E440" i="19"/>
  <c r="G439" i="19"/>
  <c r="F439" i="19"/>
  <c r="E439" i="19"/>
  <c r="D439" i="19" s="1"/>
  <c r="G438" i="19"/>
  <c r="F438" i="19"/>
  <c r="E438" i="19"/>
  <c r="D438" i="19" s="1"/>
  <c r="G437" i="19"/>
  <c r="F437" i="19"/>
  <c r="E437" i="19"/>
  <c r="D437" i="19"/>
  <c r="G436" i="19"/>
  <c r="F436" i="19"/>
  <c r="E436" i="19"/>
  <c r="D436" i="19" s="1"/>
  <c r="G435" i="19"/>
  <c r="F435" i="19"/>
  <c r="E435" i="19"/>
  <c r="D435" i="19"/>
  <c r="G434" i="19"/>
  <c r="F434" i="19"/>
  <c r="E434" i="19"/>
  <c r="D434" i="19" s="1"/>
  <c r="G433" i="19"/>
  <c r="F433" i="19"/>
  <c r="D433" i="19" s="1"/>
  <c r="E433" i="19"/>
  <c r="G432" i="19"/>
  <c r="F432" i="19"/>
  <c r="E432" i="19"/>
  <c r="G431" i="19"/>
  <c r="F431" i="19"/>
  <c r="E431" i="19"/>
  <c r="D431" i="19" s="1"/>
  <c r="G430" i="19"/>
  <c r="F430" i="19"/>
  <c r="E430" i="19"/>
  <c r="D430" i="19" s="1"/>
  <c r="G429" i="19"/>
  <c r="F429" i="19"/>
  <c r="E429" i="19"/>
  <c r="D429" i="19"/>
  <c r="G428" i="19"/>
  <c r="F428" i="19"/>
  <c r="E428" i="19"/>
  <c r="D428" i="19" s="1"/>
  <c r="G427" i="19"/>
  <c r="F427" i="19"/>
  <c r="E427" i="19"/>
  <c r="D427" i="19"/>
  <c r="G426" i="19"/>
  <c r="F426" i="19"/>
  <c r="E426" i="19"/>
  <c r="D426" i="19" s="1"/>
  <c r="G425" i="19"/>
  <c r="F425" i="19"/>
  <c r="D425" i="19" s="1"/>
  <c r="E425" i="19"/>
  <c r="G424" i="19"/>
  <c r="F424" i="19"/>
  <c r="E424" i="19"/>
  <c r="G423" i="19"/>
  <c r="F423" i="19"/>
  <c r="E423" i="19"/>
  <c r="D423" i="19" s="1"/>
  <c r="G422" i="19"/>
  <c r="F422" i="19"/>
  <c r="E422" i="19"/>
  <c r="D422" i="19" s="1"/>
  <c r="G421" i="19"/>
  <c r="F421" i="19"/>
  <c r="E421" i="19"/>
  <c r="D421" i="19"/>
  <c r="G420" i="19"/>
  <c r="F420" i="19"/>
  <c r="E420" i="19"/>
  <c r="D420" i="19" s="1"/>
  <c r="G419" i="19"/>
  <c r="F419" i="19"/>
  <c r="E419" i="19"/>
  <c r="D419" i="19"/>
  <c r="G418" i="19"/>
  <c r="F418" i="19"/>
  <c r="E418" i="19"/>
  <c r="D418" i="19" s="1"/>
  <c r="G417" i="19"/>
  <c r="F417" i="19"/>
  <c r="D417" i="19" s="1"/>
  <c r="E417" i="19"/>
  <c r="G416" i="19"/>
  <c r="F416" i="19"/>
  <c r="E416" i="19"/>
  <c r="G415" i="19"/>
  <c r="F415" i="19"/>
  <c r="E415" i="19"/>
  <c r="D415" i="19" s="1"/>
  <c r="G414" i="19"/>
  <c r="F414" i="19"/>
  <c r="E414" i="19"/>
  <c r="D414" i="19" s="1"/>
  <c r="G413" i="19"/>
  <c r="F413" i="19"/>
  <c r="E413" i="19"/>
  <c r="D413" i="19"/>
  <c r="G412" i="19"/>
  <c r="F412" i="19"/>
  <c r="E412" i="19"/>
  <c r="D412" i="19" s="1"/>
  <c r="G411" i="19"/>
  <c r="F411" i="19"/>
  <c r="E411" i="19"/>
  <c r="D411" i="19"/>
  <c r="G410" i="19"/>
  <c r="F410" i="19"/>
  <c r="E410" i="19"/>
  <c r="D410" i="19" s="1"/>
  <c r="G409" i="19"/>
  <c r="F409" i="19"/>
  <c r="D409" i="19" s="1"/>
  <c r="E409" i="19"/>
  <c r="G408" i="19"/>
  <c r="F408" i="19"/>
  <c r="E408" i="19"/>
  <c r="G407" i="19"/>
  <c r="F407" i="19"/>
  <c r="E407" i="19"/>
  <c r="D407" i="19" s="1"/>
  <c r="G406" i="19"/>
  <c r="F406" i="19"/>
  <c r="E406" i="19"/>
  <c r="D406" i="19" s="1"/>
  <c r="G405" i="19"/>
  <c r="F405" i="19"/>
  <c r="E405" i="19"/>
  <c r="D405" i="19"/>
  <c r="G404" i="19"/>
  <c r="F404" i="19"/>
  <c r="E404" i="19"/>
  <c r="D404" i="19" s="1"/>
  <c r="I492" i="19"/>
  <c r="H492" i="19"/>
  <c r="G492" i="19"/>
  <c r="F492" i="19"/>
  <c r="E492" i="19"/>
  <c r="I637" i="19"/>
  <c r="H637" i="19"/>
  <c r="G637" i="19"/>
  <c r="F637" i="19"/>
  <c r="D637" i="19" s="1"/>
  <c r="E637" i="19"/>
  <c r="I636" i="19"/>
  <c r="H636" i="19"/>
  <c r="G636" i="19"/>
  <c r="F636" i="19"/>
  <c r="E636" i="19"/>
  <c r="D636" i="19"/>
  <c r="I635" i="19"/>
  <c r="H635" i="19"/>
  <c r="G635" i="19"/>
  <c r="F635" i="19"/>
  <c r="E635" i="19"/>
  <c r="D635" i="19" s="1"/>
  <c r="I634" i="19"/>
  <c r="H634" i="19"/>
  <c r="G634" i="19"/>
  <c r="F634" i="19"/>
  <c r="D634" i="19" s="1"/>
  <c r="E634" i="19"/>
  <c r="I633" i="19"/>
  <c r="H633" i="19"/>
  <c r="G633" i="19"/>
  <c r="F633" i="19"/>
  <c r="E633" i="19"/>
  <c r="I632" i="19"/>
  <c r="H632" i="19"/>
  <c r="G632" i="19"/>
  <c r="F632" i="19"/>
  <c r="E632" i="19"/>
  <c r="D632" i="19" s="1"/>
  <c r="I631" i="19"/>
  <c r="H631" i="19"/>
  <c r="G631" i="19"/>
  <c r="F631" i="19"/>
  <c r="E631" i="19"/>
  <c r="D631" i="19" s="1"/>
  <c r="I630" i="19"/>
  <c r="H630" i="19"/>
  <c r="G630" i="19"/>
  <c r="F630" i="19"/>
  <c r="E630" i="19"/>
  <c r="D630" i="19"/>
  <c r="I629" i="19"/>
  <c r="H629" i="19"/>
  <c r="G629" i="19"/>
  <c r="F629" i="19"/>
  <c r="D629" i="19" s="1"/>
  <c r="E629" i="19"/>
  <c r="I628" i="19"/>
  <c r="H628" i="19"/>
  <c r="G628" i="19"/>
  <c r="F628" i="19"/>
  <c r="E628" i="19"/>
  <c r="D628" i="19" s="1"/>
  <c r="I627" i="19"/>
  <c r="H627" i="19"/>
  <c r="G627" i="19"/>
  <c r="F627" i="19"/>
  <c r="E627" i="19"/>
  <c r="D627" i="19" s="1"/>
  <c r="I626" i="19"/>
  <c r="H626" i="19"/>
  <c r="G626" i="19"/>
  <c r="F626" i="19"/>
  <c r="E626" i="19"/>
  <c r="D626" i="19" s="1"/>
  <c r="I625" i="19"/>
  <c r="H625" i="19"/>
  <c r="G625" i="19"/>
  <c r="F625" i="19"/>
  <c r="E625" i="19"/>
  <c r="I624" i="19"/>
  <c r="H624" i="19"/>
  <c r="G624" i="19"/>
  <c r="F624" i="19"/>
  <c r="E624" i="19"/>
  <c r="D624" i="19"/>
  <c r="G618" i="19"/>
  <c r="F618" i="19"/>
  <c r="E618" i="19"/>
  <c r="D618" i="19" s="1"/>
  <c r="G617" i="19"/>
  <c r="F617" i="19"/>
  <c r="E617" i="19"/>
  <c r="D617" i="19" s="1"/>
  <c r="I612" i="19"/>
  <c r="H612" i="19"/>
  <c r="G612" i="19"/>
  <c r="F612" i="19"/>
  <c r="E612" i="19"/>
  <c r="D612" i="19"/>
  <c r="I611" i="19"/>
  <c r="H611" i="19"/>
  <c r="G611" i="19"/>
  <c r="F611" i="19"/>
  <c r="D611" i="19" s="1"/>
  <c r="E611" i="19"/>
  <c r="I610" i="19"/>
  <c r="H610" i="19"/>
  <c r="G610" i="19"/>
  <c r="F610" i="19"/>
  <c r="E610" i="19"/>
  <c r="D610" i="19" s="1"/>
  <c r="I609" i="19"/>
  <c r="H609" i="19"/>
  <c r="G609" i="19"/>
  <c r="F609" i="19"/>
  <c r="E609" i="19"/>
  <c r="D609" i="19" s="1"/>
  <c r="I608" i="19"/>
  <c r="H608" i="19"/>
  <c r="G608" i="19"/>
  <c r="F608" i="19"/>
  <c r="E608" i="19"/>
  <c r="D608" i="19"/>
  <c r="I607" i="19"/>
  <c r="H607" i="19"/>
  <c r="G607" i="19"/>
  <c r="F607" i="19"/>
  <c r="E607" i="19"/>
  <c r="D607" i="19" s="1"/>
  <c r="I606" i="19"/>
  <c r="H606" i="19"/>
  <c r="G606" i="19"/>
  <c r="F606" i="19"/>
  <c r="E606" i="19"/>
  <c r="D606" i="19" s="1"/>
  <c r="I605" i="19"/>
  <c r="H605" i="19"/>
  <c r="G605" i="19"/>
  <c r="F605" i="19"/>
  <c r="E605" i="19"/>
  <c r="D605" i="19"/>
  <c r="I604" i="19"/>
  <c r="H604" i="19"/>
  <c r="G604" i="19"/>
  <c r="F604" i="19"/>
  <c r="D604" i="19" s="1"/>
  <c r="E604" i="19"/>
  <c r="I603" i="19"/>
  <c r="H603" i="19"/>
  <c r="G603" i="19"/>
  <c r="F603" i="19"/>
  <c r="E603" i="19"/>
  <c r="D603" i="19"/>
  <c r="I602" i="19"/>
  <c r="H602" i="19"/>
  <c r="G602" i="19"/>
  <c r="F602" i="19"/>
  <c r="E602" i="19"/>
  <c r="I601" i="19"/>
  <c r="H601" i="19"/>
  <c r="G601" i="19"/>
  <c r="F601" i="19"/>
  <c r="E601" i="19"/>
  <c r="D601" i="19"/>
  <c r="I600" i="19"/>
  <c r="H600" i="19"/>
  <c r="G600" i="19"/>
  <c r="F600" i="19"/>
  <c r="E600" i="19"/>
  <c r="D600" i="19" s="1"/>
  <c r="I599" i="19"/>
  <c r="H599" i="19"/>
  <c r="G599" i="19"/>
  <c r="F599" i="19"/>
  <c r="E599" i="19"/>
  <c r="D599" i="19"/>
  <c r="I598" i="19"/>
  <c r="H598" i="19"/>
  <c r="G598" i="19"/>
  <c r="F598" i="19"/>
  <c r="E598" i="19"/>
  <c r="D598" i="19" s="1"/>
  <c r="I597" i="19"/>
  <c r="H597" i="19"/>
  <c r="G597" i="19"/>
  <c r="F597" i="19"/>
  <c r="D597" i="19" s="1"/>
  <c r="E597" i="19"/>
  <c r="I596" i="19"/>
  <c r="H596" i="19"/>
  <c r="G596" i="19"/>
  <c r="F596" i="19"/>
  <c r="E596" i="19"/>
  <c r="D596" i="19"/>
  <c r="I595" i="19"/>
  <c r="H595" i="19"/>
  <c r="G595" i="19"/>
  <c r="F595" i="19"/>
  <c r="D595" i="19" s="1"/>
  <c r="E595" i="19"/>
  <c r="I591" i="19"/>
  <c r="H591" i="19"/>
  <c r="G591" i="19"/>
  <c r="F591" i="19"/>
  <c r="E591" i="19"/>
  <c r="D591" i="19" s="1"/>
  <c r="I590" i="19"/>
  <c r="H590" i="19"/>
  <c r="G590" i="19"/>
  <c r="F590" i="19"/>
  <c r="E590" i="19"/>
  <c r="D590" i="19" s="1"/>
  <c r="I589" i="19"/>
  <c r="H589" i="19"/>
  <c r="G589" i="19"/>
  <c r="F589" i="19"/>
  <c r="E589" i="19"/>
  <c r="I588" i="19"/>
  <c r="H588" i="19"/>
  <c r="G588" i="19"/>
  <c r="F588" i="19"/>
  <c r="E588" i="19"/>
  <c r="D588" i="19"/>
  <c r="I587" i="19"/>
  <c r="H587" i="19"/>
  <c r="G587" i="19"/>
  <c r="F587" i="19"/>
  <c r="E587" i="19"/>
  <c r="I586" i="19"/>
  <c r="H586" i="19"/>
  <c r="G586" i="19"/>
  <c r="F586" i="19"/>
  <c r="E586" i="19"/>
  <c r="D586" i="19"/>
  <c r="I585" i="19"/>
  <c r="H585" i="19"/>
  <c r="G585" i="19"/>
  <c r="F585" i="19"/>
  <c r="E585" i="19"/>
  <c r="D585" i="19" s="1"/>
  <c r="I584" i="19"/>
  <c r="H584" i="19"/>
  <c r="G584" i="19"/>
  <c r="F584" i="19"/>
  <c r="D584" i="19" s="1"/>
  <c r="E584" i="19"/>
  <c r="I583" i="19"/>
  <c r="H583" i="19"/>
  <c r="G583" i="19"/>
  <c r="F583" i="19"/>
  <c r="E583" i="19"/>
  <c r="D583" i="19" s="1"/>
  <c r="I582" i="19"/>
  <c r="H582" i="19"/>
  <c r="G582" i="19"/>
  <c r="F582" i="19"/>
  <c r="E582" i="19"/>
  <c r="D582" i="19" s="1"/>
  <c r="I581" i="19"/>
  <c r="H581" i="19"/>
  <c r="G581" i="19"/>
  <c r="F581" i="19"/>
  <c r="E581" i="19"/>
  <c r="D581" i="19" s="1"/>
  <c r="I580" i="19"/>
  <c r="H580" i="19"/>
  <c r="G580" i="19"/>
  <c r="F580" i="19"/>
  <c r="E580" i="19"/>
  <c r="D580" i="19"/>
  <c r="I579" i="19"/>
  <c r="H579" i="19"/>
  <c r="G579" i="19"/>
  <c r="F579" i="19"/>
  <c r="E579" i="19"/>
  <c r="I578" i="19"/>
  <c r="H578" i="19"/>
  <c r="G578" i="19"/>
  <c r="F578" i="19"/>
  <c r="E578" i="19"/>
  <c r="D578" i="19"/>
  <c r="I577" i="19"/>
  <c r="H577" i="19"/>
  <c r="G577" i="19"/>
  <c r="F577" i="19"/>
  <c r="E577" i="19"/>
  <c r="D577" i="19" s="1"/>
  <c r="I576" i="19"/>
  <c r="H576" i="19"/>
  <c r="G576" i="19"/>
  <c r="F576" i="19"/>
  <c r="D576" i="19" s="1"/>
  <c r="E576" i="19"/>
  <c r="I575" i="19"/>
  <c r="H575" i="19"/>
  <c r="G575" i="19"/>
  <c r="F575" i="19"/>
  <c r="E575" i="19"/>
  <c r="D575" i="19" s="1"/>
  <c r="I574" i="19"/>
  <c r="H574" i="19"/>
  <c r="G574" i="19"/>
  <c r="F574" i="19"/>
  <c r="E574" i="19"/>
  <c r="D574" i="19" s="1"/>
  <c r="I573" i="19"/>
  <c r="H573" i="19"/>
  <c r="G573" i="19"/>
  <c r="F573" i="19"/>
  <c r="E573" i="19"/>
  <c r="D573" i="19" s="1"/>
  <c r="I572" i="19"/>
  <c r="H572" i="19"/>
  <c r="G572" i="19"/>
  <c r="F572" i="19"/>
  <c r="E572" i="19"/>
  <c r="D572" i="19"/>
  <c r="I571" i="19"/>
  <c r="H571" i="19"/>
  <c r="G571" i="19"/>
  <c r="F571" i="19"/>
  <c r="E571" i="19"/>
  <c r="I570" i="19"/>
  <c r="H570" i="19"/>
  <c r="G570" i="19"/>
  <c r="F570" i="19"/>
  <c r="E570" i="19"/>
  <c r="D570" i="19"/>
  <c r="I569" i="19"/>
  <c r="H569" i="19"/>
  <c r="G569" i="19"/>
  <c r="F569" i="19"/>
  <c r="E569" i="19"/>
  <c r="D569" i="19" s="1"/>
  <c r="I568" i="19"/>
  <c r="H568" i="19"/>
  <c r="G568" i="19"/>
  <c r="F568" i="19"/>
  <c r="D568" i="19" s="1"/>
  <c r="E568" i="19"/>
  <c r="I564" i="19"/>
  <c r="H564" i="19"/>
  <c r="G564" i="19"/>
  <c r="F564" i="19"/>
  <c r="E564" i="19"/>
  <c r="D564" i="19"/>
  <c r="I563" i="19"/>
  <c r="H563" i="19"/>
  <c r="G563" i="19"/>
  <c r="F563" i="19"/>
  <c r="D563" i="19" s="1"/>
  <c r="E563" i="19"/>
  <c r="I562" i="19"/>
  <c r="H562" i="19"/>
  <c r="G562" i="19"/>
  <c r="F562" i="19"/>
  <c r="E562" i="19"/>
  <c r="D562" i="19" s="1"/>
  <c r="I561" i="19"/>
  <c r="H561" i="19"/>
  <c r="G561" i="19"/>
  <c r="F561" i="19"/>
  <c r="E561" i="19"/>
  <c r="D561" i="19" s="1"/>
  <c r="I560" i="19"/>
  <c r="H560" i="19"/>
  <c r="G560" i="19"/>
  <c r="F560" i="19"/>
  <c r="E560" i="19"/>
  <c r="D560" i="19"/>
  <c r="I559" i="19"/>
  <c r="H559" i="19"/>
  <c r="G559" i="19"/>
  <c r="F559" i="19"/>
  <c r="E559" i="19"/>
  <c r="D559" i="19" s="1"/>
  <c r="I558" i="19"/>
  <c r="H558" i="19"/>
  <c r="G558" i="19"/>
  <c r="F558" i="19"/>
  <c r="E558" i="19"/>
  <c r="D558" i="19" s="1"/>
  <c r="I555" i="19"/>
  <c r="H555" i="19"/>
  <c r="G555" i="19"/>
  <c r="F555" i="19"/>
  <c r="E555" i="19"/>
  <c r="D555" i="19" s="1"/>
  <c r="I551" i="19"/>
  <c r="H551" i="19"/>
  <c r="G551" i="19"/>
  <c r="F551" i="19"/>
  <c r="E551" i="19"/>
  <c r="D551" i="19" s="1"/>
  <c r="I550" i="19"/>
  <c r="H550" i="19"/>
  <c r="G550" i="19"/>
  <c r="F550" i="19"/>
  <c r="E550" i="19"/>
  <c r="I546" i="19"/>
  <c r="H546" i="19"/>
  <c r="G546" i="19"/>
  <c r="F546" i="19"/>
  <c r="E546" i="19"/>
  <c r="I545" i="19"/>
  <c r="H545" i="19"/>
  <c r="G545" i="19"/>
  <c r="F545" i="19"/>
  <c r="E545" i="19"/>
  <c r="D545" i="19"/>
  <c r="I544" i="19"/>
  <c r="H544" i="19"/>
  <c r="G544" i="19"/>
  <c r="F544" i="19"/>
  <c r="E544" i="19"/>
  <c r="I533" i="19"/>
  <c r="H533" i="19"/>
  <c r="G533" i="19"/>
  <c r="F533" i="19"/>
  <c r="E533" i="19"/>
  <c r="D533" i="19"/>
  <c r="I532" i="19"/>
  <c r="H532" i="19"/>
  <c r="G532" i="19"/>
  <c r="F532" i="19"/>
  <c r="E532" i="19"/>
  <c r="D532" i="19" s="1"/>
  <c r="I531" i="19"/>
  <c r="H531" i="19"/>
  <c r="G531" i="19"/>
  <c r="F531" i="19"/>
  <c r="E531" i="19"/>
  <c r="D531" i="19" s="1"/>
  <c r="I530" i="19"/>
  <c r="H530" i="19"/>
  <c r="G530" i="19"/>
  <c r="F530" i="19"/>
  <c r="E530" i="19"/>
  <c r="D530" i="19"/>
  <c r="I526" i="19"/>
  <c r="H526" i="19"/>
  <c r="G526" i="19"/>
  <c r="F526" i="19"/>
  <c r="E526" i="19"/>
  <c r="I525" i="19"/>
  <c r="H525" i="19"/>
  <c r="G525" i="19"/>
  <c r="F525" i="19"/>
  <c r="E525" i="19"/>
  <c r="D525" i="19"/>
  <c r="I524" i="19"/>
  <c r="H524" i="19"/>
  <c r="G524" i="19"/>
  <c r="F524" i="19"/>
  <c r="E524" i="19"/>
  <c r="D524" i="19" s="1"/>
  <c r="I523" i="19"/>
  <c r="H523" i="19"/>
  <c r="G523" i="19"/>
  <c r="F523" i="19"/>
  <c r="D523" i="19" s="1"/>
  <c r="E523" i="19"/>
  <c r="I519" i="19"/>
  <c r="H519" i="19"/>
  <c r="G519" i="19"/>
  <c r="F519" i="19"/>
  <c r="E519" i="19"/>
  <c r="D519" i="19" s="1"/>
  <c r="I518" i="19"/>
  <c r="H518" i="19"/>
  <c r="G518" i="19"/>
  <c r="F518" i="19"/>
  <c r="E518" i="19"/>
  <c r="D518" i="19" s="1"/>
  <c r="I514" i="19"/>
  <c r="H514" i="19"/>
  <c r="G514" i="19"/>
  <c r="F514" i="19"/>
  <c r="E514" i="19"/>
  <c r="D514" i="19"/>
  <c r="I513" i="19"/>
  <c r="H513" i="19"/>
  <c r="G513" i="19"/>
  <c r="F513" i="19"/>
  <c r="E513" i="19"/>
  <c r="D513" i="19" s="1"/>
  <c r="I512" i="19"/>
  <c r="H512" i="19"/>
  <c r="G512" i="19"/>
  <c r="G515" i="19" s="1"/>
  <c r="F512" i="19"/>
  <c r="E512" i="19"/>
  <c r="D512" i="19" s="1"/>
  <c r="I511" i="19"/>
  <c r="H511" i="19"/>
  <c r="G511" i="19"/>
  <c r="F511" i="19"/>
  <c r="E511" i="19"/>
  <c r="D511" i="19"/>
  <c r="I510" i="19"/>
  <c r="H510" i="19"/>
  <c r="G510" i="19"/>
  <c r="F510" i="19"/>
  <c r="D510" i="19" s="1"/>
  <c r="E510" i="19"/>
  <c r="I509" i="19"/>
  <c r="H509" i="19"/>
  <c r="H515" i="19" s="1"/>
  <c r="G509" i="19"/>
  <c r="F509" i="19"/>
  <c r="E509" i="19"/>
  <c r="D509" i="19"/>
  <c r="I496" i="19"/>
  <c r="I497" i="19"/>
  <c r="I498" i="19"/>
  <c r="I499" i="19"/>
  <c r="I500" i="19"/>
  <c r="I501" i="19"/>
  <c r="I502" i="19"/>
  <c r="I503" i="19"/>
  <c r="I504" i="19"/>
  <c r="I505" i="19"/>
  <c r="H496" i="19"/>
  <c r="H497" i="19"/>
  <c r="H498" i="19"/>
  <c r="H499" i="19"/>
  <c r="H500" i="19"/>
  <c r="H501" i="19"/>
  <c r="H502" i="19"/>
  <c r="H503" i="19"/>
  <c r="H504" i="19"/>
  <c r="H505" i="19"/>
  <c r="G496" i="19"/>
  <c r="G506" i="19" s="1"/>
  <c r="G497" i="19"/>
  <c r="G498" i="19"/>
  <c r="G499" i="19"/>
  <c r="G500" i="19"/>
  <c r="G501" i="19"/>
  <c r="G502" i="19"/>
  <c r="G503" i="19"/>
  <c r="G504" i="19"/>
  <c r="G505" i="19"/>
  <c r="F496" i="19"/>
  <c r="F497" i="19"/>
  <c r="F498" i="19"/>
  <c r="F499" i="19"/>
  <c r="D499" i="19" s="1"/>
  <c r="F500" i="19"/>
  <c r="F501" i="19"/>
  <c r="F502" i="19"/>
  <c r="F503" i="19"/>
  <c r="F506" i="19" s="1"/>
  <c r="F504" i="19"/>
  <c r="F505" i="19"/>
  <c r="I495" i="19"/>
  <c r="I506" i="19" s="1"/>
  <c r="H495" i="19"/>
  <c r="H506" i="19" s="1"/>
  <c r="G495" i="19"/>
  <c r="F495" i="19"/>
  <c r="E496" i="19"/>
  <c r="E497" i="19"/>
  <c r="D497" i="19" s="1"/>
  <c r="E498" i="19"/>
  <c r="E499" i="19"/>
  <c r="E500" i="19"/>
  <c r="D500" i="19" s="1"/>
  <c r="E501" i="19"/>
  <c r="D501" i="19" s="1"/>
  <c r="E502" i="19"/>
  <c r="E503" i="19"/>
  <c r="E504" i="19"/>
  <c r="E505" i="19"/>
  <c r="D505" i="19" s="1"/>
  <c r="E495" i="19"/>
  <c r="E506" i="19" s="1"/>
  <c r="G319" i="19"/>
  <c r="F319" i="19"/>
  <c r="D319" i="19" s="1"/>
  <c r="E319" i="19"/>
  <c r="G318" i="19"/>
  <c r="F318" i="19"/>
  <c r="D318" i="19" s="1"/>
  <c r="E318" i="19"/>
  <c r="G317" i="19"/>
  <c r="F317" i="19"/>
  <c r="D317" i="19" s="1"/>
  <c r="E317" i="19"/>
  <c r="G316" i="19"/>
  <c r="F316" i="19"/>
  <c r="D316" i="19" s="1"/>
  <c r="E316" i="19"/>
  <c r="G315" i="19"/>
  <c r="F315" i="19"/>
  <c r="D315" i="19" s="1"/>
  <c r="E315" i="19"/>
  <c r="G314" i="19"/>
  <c r="F314" i="19"/>
  <c r="D314" i="19" s="1"/>
  <c r="E314" i="19"/>
  <c r="G313" i="19"/>
  <c r="F313" i="19"/>
  <c r="D313" i="19" s="1"/>
  <c r="E313" i="19"/>
  <c r="G312" i="19"/>
  <c r="F312" i="19"/>
  <c r="D312" i="19" s="1"/>
  <c r="E312" i="19"/>
  <c r="G311" i="19"/>
  <c r="F311" i="19"/>
  <c r="D311" i="19" s="1"/>
  <c r="E311" i="19"/>
  <c r="G310" i="19"/>
  <c r="F310" i="19"/>
  <c r="D310" i="19" s="1"/>
  <c r="E310" i="19"/>
  <c r="G309" i="19"/>
  <c r="F309" i="19"/>
  <c r="D309" i="19" s="1"/>
  <c r="E309" i="19"/>
  <c r="G308" i="19"/>
  <c r="F308" i="19"/>
  <c r="D308" i="19" s="1"/>
  <c r="E308" i="19"/>
  <c r="G307" i="19"/>
  <c r="F307" i="19"/>
  <c r="D307" i="19" s="1"/>
  <c r="E307" i="19"/>
  <c r="G306" i="19"/>
  <c r="F306" i="19"/>
  <c r="D306" i="19" s="1"/>
  <c r="E306" i="19"/>
  <c r="G305" i="19"/>
  <c r="F305" i="19"/>
  <c r="D305" i="19" s="1"/>
  <c r="E305" i="19"/>
  <c r="G304" i="19"/>
  <c r="F304" i="19"/>
  <c r="D304" i="19" s="1"/>
  <c r="E304" i="19"/>
  <c r="G303" i="19"/>
  <c r="F303" i="19"/>
  <c r="D303" i="19" s="1"/>
  <c r="E303" i="19"/>
  <c r="G302" i="19"/>
  <c r="F302" i="19"/>
  <c r="D302" i="19" s="1"/>
  <c r="E302" i="19"/>
  <c r="G301" i="19"/>
  <c r="F301" i="19"/>
  <c r="D301" i="19" s="1"/>
  <c r="E301" i="19"/>
  <c r="G300" i="19"/>
  <c r="F300" i="19"/>
  <c r="D300" i="19" s="1"/>
  <c r="E300" i="19"/>
  <c r="G299" i="19"/>
  <c r="F299" i="19"/>
  <c r="D299" i="19" s="1"/>
  <c r="E299" i="19"/>
  <c r="G298" i="19"/>
  <c r="F298" i="19"/>
  <c r="D298" i="19" s="1"/>
  <c r="E298" i="19"/>
  <c r="G297" i="19"/>
  <c r="F297" i="19"/>
  <c r="D297" i="19" s="1"/>
  <c r="E297" i="19"/>
  <c r="G296" i="19"/>
  <c r="F296" i="19"/>
  <c r="D296" i="19" s="1"/>
  <c r="E296" i="19"/>
  <c r="G295" i="19"/>
  <c r="F295" i="19"/>
  <c r="D295" i="19" s="1"/>
  <c r="E295" i="19"/>
  <c r="G294" i="19"/>
  <c r="F294" i="19"/>
  <c r="D294" i="19" s="1"/>
  <c r="E294" i="19"/>
  <c r="G293" i="19"/>
  <c r="F293" i="19"/>
  <c r="D293" i="19" s="1"/>
  <c r="E293" i="19"/>
  <c r="G292" i="19"/>
  <c r="F292" i="19"/>
  <c r="D292" i="19" s="1"/>
  <c r="E292" i="19"/>
  <c r="G291" i="19"/>
  <c r="F291" i="19"/>
  <c r="D291" i="19" s="1"/>
  <c r="E291" i="19"/>
  <c r="G290" i="19"/>
  <c r="F290" i="19"/>
  <c r="D290" i="19" s="1"/>
  <c r="E290" i="19"/>
  <c r="G289" i="19"/>
  <c r="F289" i="19"/>
  <c r="D289" i="19" s="1"/>
  <c r="E289" i="19"/>
  <c r="G288" i="19"/>
  <c r="F288" i="19"/>
  <c r="E288" i="19"/>
  <c r="D288" i="19" s="1"/>
  <c r="G287" i="19"/>
  <c r="F287" i="19"/>
  <c r="D287" i="19" s="1"/>
  <c r="E287" i="19"/>
  <c r="G286" i="19"/>
  <c r="F286" i="19"/>
  <c r="E286" i="19"/>
  <c r="D286" i="19" s="1"/>
  <c r="G285" i="19"/>
  <c r="F285" i="19"/>
  <c r="D285" i="19" s="1"/>
  <c r="E285" i="19"/>
  <c r="G284" i="19"/>
  <c r="F284" i="19"/>
  <c r="E284" i="19"/>
  <c r="D284" i="19" s="1"/>
  <c r="G283" i="19"/>
  <c r="F283" i="19"/>
  <c r="D283" i="19" s="1"/>
  <c r="E283" i="19"/>
  <c r="G282" i="19"/>
  <c r="F282" i="19"/>
  <c r="E282" i="19"/>
  <c r="D282" i="19" s="1"/>
  <c r="G281" i="19"/>
  <c r="F281" i="19"/>
  <c r="D281" i="19" s="1"/>
  <c r="E281" i="19"/>
  <c r="G280" i="19"/>
  <c r="F280" i="19"/>
  <c r="E280" i="19"/>
  <c r="D280" i="19" s="1"/>
  <c r="G279" i="19"/>
  <c r="F279" i="19"/>
  <c r="D279" i="19" s="1"/>
  <c r="E279" i="19"/>
  <c r="G278" i="19"/>
  <c r="F278" i="19"/>
  <c r="E278" i="19"/>
  <c r="D278" i="19" s="1"/>
  <c r="G277" i="19"/>
  <c r="F277" i="19"/>
  <c r="D277" i="19" s="1"/>
  <c r="E277" i="19"/>
  <c r="G276" i="19"/>
  <c r="F276" i="19"/>
  <c r="E276" i="19"/>
  <c r="D276" i="19" s="1"/>
  <c r="G275" i="19"/>
  <c r="F275" i="19"/>
  <c r="D275" i="19" s="1"/>
  <c r="E275" i="19"/>
  <c r="G274" i="19"/>
  <c r="F274" i="19"/>
  <c r="E274" i="19"/>
  <c r="D274" i="19" s="1"/>
  <c r="G273" i="19"/>
  <c r="F273" i="19"/>
  <c r="D273" i="19" s="1"/>
  <c r="E273" i="19"/>
  <c r="G272" i="19"/>
  <c r="F272" i="19"/>
  <c r="E272" i="19"/>
  <c r="D272" i="19" s="1"/>
  <c r="G271" i="19"/>
  <c r="F271" i="19"/>
  <c r="D271" i="19" s="1"/>
  <c r="E271" i="19"/>
  <c r="G270" i="19"/>
  <c r="F270" i="19"/>
  <c r="E270" i="19"/>
  <c r="D270" i="19" s="1"/>
  <c r="G269" i="19"/>
  <c r="F269" i="19"/>
  <c r="D269" i="19" s="1"/>
  <c r="E269" i="19"/>
  <c r="G268" i="19"/>
  <c r="F268" i="19"/>
  <c r="E268" i="19"/>
  <c r="D268" i="19" s="1"/>
  <c r="G267" i="19"/>
  <c r="F267" i="19"/>
  <c r="D267" i="19" s="1"/>
  <c r="E267" i="19"/>
  <c r="G266" i="19"/>
  <c r="F266" i="19"/>
  <c r="E266" i="19"/>
  <c r="D266" i="19" s="1"/>
  <c r="G265" i="19"/>
  <c r="F265" i="19"/>
  <c r="D265" i="19" s="1"/>
  <c r="E265" i="19"/>
  <c r="G264" i="19"/>
  <c r="F264" i="19"/>
  <c r="E264" i="19"/>
  <c r="D264" i="19" s="1"/>
  <c r="G263" i="19"/>
  <c r="F263" i="19"/>
  <c r="D263" i="19" s="1"/>
  <c r="E263" i="19"/>
  <c r="G262" i="19"/>
  <c r="F262" i="19"/>
  <c r="E262" i="19"/>
  <c r="D262" i="19" s="1"/>
  <c r="G261" i="19"/>
  <c r="F261" i="19"/>
  <c r="D261" i="19" s="1"/>
  <c r="E261" i="19"/>
  <c r="G260" i="19"/>
  <c r="F260" i="19"/>
  <c r="E260" i="19"/>
  <c r="D260" i="19" s="1"/>
  <c r="G259" i="19"/>
  <c r="F259" i="19"/>
  <c r="D259" i="19" s="1"/>
  <c r="E259" i="19"/>
  <c r="G258" i="19"/>
  <c r="F258" i="19"/>
  <c r="E258" i="19"/>
  <c r="D258" i="19" s="1"/>
  <c r="G257" i="19"/>
  <c r="F257" i="19"/>
  <c r="D257" i="19" s="1"/>
  <c r="E257" i="19"/>
  <c r="G256" i="19"/>
  <c r="F256" i="19"/>
  <c r="E256" i="19"/>
  <c r="D256" i="19" s="1"/>
  <c r="G255" i="19"/>
  <c r="F255" i="19"/>
  <c r="D255" i="19" s="1"/>
  <c r="E255" i="19"/>
  <c r="G254" i="19"/>
  <c r="F254" i="19"/>
  <c r="E254" i="19"/>
  <c r="D254" i="19" s="1"/>
  <c r="G253" i="19"/>
  <c r="F253" i="19"/>
  <c r="D253" i="19" s="1"/>
  <c r="E253" i="19"/>
  <c r="G252" i="19"/>
  <c r="F252" i="19"/>
  <c r="E252" i="19"/>
  <c r="D252" i="19" s="1"/>
  <c r="G251" i="19"/>
  <c r="F251" i="19"/>
  <c r="D251" i="19" s="1"/>
  <c r="E251" i="19"/>
  <c r="G250" i="19"/>
  <c r="F250" i="19"/>
  <c r="E250" i="19"/>
  <c r="D250" i="19" s="1"/>
  <c r="G249" i="19"/>
  <c r="F249" i="19"/>
  <c r="D249" i="19" s="1"/>
  <c r="E249" i="19"/>
  <c r="G248" i="19"/>
  <c r="F248" i="19"/>
  <c r="E248" i="19"/>
  <c r="D248" i="19" s="1"/>
  <c r="G247" i="19"/>
  <c r="F247" i="19"/>
  <c r="D247" i="19" s="1"/>
  <c r="E247" i="19"/>
  <c r="G246" i="19"/>
  <c r="G320" i="19" s="1"/>
  <c r="F246" i="19"/>
  <c r="F320" i="19" s="1"/>
  <c r="E246" i="19"/>
  <c r="G245" i="19"/>
  <c r="F245" i="19"/>
  <c r="E245" i="19"/>
  <c r="D245" i="19" s="1"/>
  <c r="G244" i="19"/>
  <c r="F244" i="19"/>
  <c r="E244" i="19"/>
  <c r="D244" i="19" s="1"/>
  <c r="G243" i="19"/>
  <c r="F243" i="19"/>
  <c r="E243" i="19"/>
  <c r="D243" i="19" s="1"/>
  <c r="G242" i="19"/>
  <c r="F242" i="19"/>
  <c r="E242" i="19"/>
  <c r="G238" i="19"/>
  <c r="F238" i="19"/>
  <c r="E238" i="19"/>
  <c r="G237" i="19"/>
  <c r="F237" i="19"/>
  <c r="D237" i="19" s="1"/>
  <c r="E237" i="19"/>
  <c r="G236" i="19"/>
  <c r="F236" i="19"/>
  <c r="E236" i="19"/>
  <c r="G235" i="19"/>
  <c r="F235" i="19"/>
  <c r="E235" i="19"/>
  <c r="D235" i="19" s="1"/>
  <c r="G234" i="19"/>
  <c r="F234" i="19"/>
  <c r="E234" i="19"/>
  <c r="D234" i="19" s="1"/>
  <c r="G233" i="19"/>
  <c r="F233" i="19"/>
  <c r="E233" i="19"/>
  <c r="D233" i="19"/>
  <c r="G232" i="19"/>
  <c r="F232" i="19"/>
  <c r="E232" i="19"/>
  <c r="D232" i="19" s="1"/>
  <c r="G231" i="19"/>
  <c r="F231" i="19"/>
  <c r="E231" i="19"/>
  <c r="D231" i="19"/>
  <c r="G230" i="19"/>
  <c r="F230" i="19"/>
  <c r="E230" i="19"/>
  <c r="D230" i="19" s="1"/>
  <c r="G229" i="19"/>
  <c r="F229" i="19"/>
  <c r="E229" i="19"/>
  <c r="D229" i="19" s="1"/>
  <c r="G228" i="19"/>
  <c r="F228" i="19"/>
  <c r="E228" i="19"/>
  <c r="G227" i="19"/>
  <c r="F227" i="19"/>
  <c r="E227" i="19"/>
  <c r="D227" i="19" s="1"/>
  <c r="G226" i="19"/>
  <c r="F226" i="19"/>
  <c r="E226" i="19"/>
  <c r="D226" i="19" s="1"/>
  <c r="G225" i="19"/>
  <c r="F225" i="19"/>
  <c r="E225" i="19"/>
  <c r="D225" i="19"/>
  <c r="G224" i="19"/>
  <c r="F224" i="19"/>
  <c r="E224" i="19"/>
  <c r="D224" i="19" s="1"/>
  <c r="G223" i="19"/>
  <c r="F223" i="19"/>
  <c r="E223" i="19"/>
  <c r="D223" i="19"/>
  <c r="G222" i="19"/>
  <c r="F222" i="19"/>
  <c r="E222" i="19"/>
  <c r="G221" i="19"/>
  <c r="F221" i="19"/>
  <c r="D221" i="19" s="1"/>
  <c r="E221" i="19"/>
  <c r="G220" i="19"/>
  <c r="F220" i="19"/>
  <c r="E220" i="19"/>
  <c r="G219" i="19"/>
  <c r="F219" i="19"/>
  <c r="E219" i="19"/>
  <c r="D219" i="19" s="1"/>
  <c r="G218" i="19"/>
  <c r="F218" i="19"/>
  <c r="E218" i="19"/>
  <c r="D218" i="19" s="1"/>
  <c r="G217" i="19"/>
  <c r="F217" i="19"/>
  <c r="E217" i="19"/>
  <c r="D217" i="19"/>
  <c r="G216" i="19"/>
  <c r="F216" i="19"/>
  <c r="E216" i="19"/>
  <c r="D216" i="19" s="1"/>
  <c r="G215" i="19"/>
  <c r="F215" i="19"/>
  <c r="E215" i="19"/>
  <c r="D215" i="19"/>
  <c r="G214" i="19"/>
  <c r="F214" i="19"/>
  <c r="E214" i="19"/>
  <c r="D214" i="19" s="1"/>
  <c r="G213" i="19"/>
  <c r="F213" i="19"/>
  <c r="E213" i="19"/>
  <c r="D213" i="19" s="1"/>
  <c r="G212" i="19"/>
  <c r="F212" i="19"/>
  <c r="E212" i="19"/>
  <c r="G211" i="19"/>
  <c r="F211" i="19"/>
  <c r="E211" i="19"/>
  <c r="D211" i="19" s="1"/>
  <c r="G210" i="19"/>
  <c r="F210" i="19"/>
  <c r="E210" i="19"/>
  <c r="D210" i="19" s="1"/>
  <c r="G209" i="19"/>
  <c r="F209" i="19"/>
  <c r="E209" i="19"/>
  <c r="D209" i="19"/>
  <c r="G208" i="19"/>
  <c r="F208" i="19"/>
  <c r="E208" i="19"/>
  <c r="D208" i="19" s="1"/>
  <c r="G207" i="19"/>
  <c r="F207" i="19"/>
  <c r="E207" i="19"/>
  <c r="D207" i="19"/>
  <c r="G206" i="19"/>
  <c r="F206" i="19"/>
  <c r="E206" i="19"/>
  <c r="G205" i="19"/>
  <c r="F205" i="19"/>
  <c r="D205" i="19" s="1"/>
  <c r="E205" i="19"/>
  <c r="G204" i="19"/>
  <c r="F204" i="19"/>
  <c r="E204" i="19"/>
  <c r="G203" i="19"/>
  <c r="F203" i="19"/>
  <c r="E203" i="19"/>
  <c r="D203" i="19" s="1"/>
  <c r="G202" i="19"/>
  <c r="F202" i="19"/>
  <c r="E202" i="19"/>
  <c r="D202" i="19" s="1"/>
  <c r="G201" i="19"/>
  <c r="F201" i="19"/>
  <c r="E201" i="19"/>
  <c r="D201" i="19"/>
  <c r="G200" i="19"/>
  <c r="F200" i="19"/>
  <c r="E200" i="19"/>
  <c r="D200" i="19" s="1"/>
  <c r="G199" i="19"/>
  <c r="F199" i="19"/>
  <c r="E199" i="19"/>
  <c r="D199" i="19"/>
  <c r="G198" i="19"/>
  <c r="F198" i="19"/>
  <c r="E198" i="19"/>
  <c r="D198" i="19" s="1"/>
  <c r="G197" i="19"/>
  <c r="F197" i="19"/>
  <c r="E197" i="19"/>
  <c r="D197" i="19" s="1"/>
  <c r="G196" i="19"/>
  <c r="F196" i="19"/>
  <c r="E196" i="19"/>
  <c r="G195" i="19"/>
  <c r="F195" i="19"/>
  <c r="E195" i="19"/>
  <c r="D195" i="19" s="1"/>
  <c r="G194" i="19"/>
  <c r="F194" i="19"/>
  <c r="E194" i="19"/>
  <c r="D194" i="19" s="1"/>
  <c r="G193" i="19"/>
  <c r="F193" i="19"/>
  <c r="E193" i="19"/>
  <c r="D193" i="19"/>
  <c r="G192" i="19"/>
  <c r="F192" i="19"/>
  <c r="E192" i="19"/>
  <c r="D192" i="19" s="1"/>
  <c r="G191" i="19"/>
  <c r="F191" i="19"/>
  <c r="E191" i="19"/>
  <c r="D191" i="19"/>
  <c r="G190" i="19"/>
  <c r="F190" i="19"/>
  <c r="E190" i="19"/>
  <c r="G189" i="19"/>
  <c r="F189" i="19"/>
  <c r="D189" i="19" s="1"/>
  <c r="E189" i="19"/>
  <c r="G188" i="19"/>
  <c r="F188" i="19"/>
  <c r="E188" i="19"/>
  <c r="G187" i="19"/>
  <c r="F187" i="19"/>
  <c r="E187" i="19"/>
  <c r="D187" i="19" s="1"/>
  <c r="G186" i="19"/>
  <c r="F186" i="19"/>
  <c r="E186" i="19"/>
  <c r="D186" i="19" s="1"/>
  <c r="G185" i="19"/>
  <c r="F185" i="19"/>
  <c r="E185" i="19"/>
  <c r="D185" i="19"/>
  <c r="G184" i="19"/>
  <c r="F184" i="19"/>
  <c r="E184" i="19"/>
  <c r="D184" i="19" s="1"/>
  <c r="G183" i="19"/>
  <c r="F183" i="19"/>
  <c r="E183" i="19"/>
  <c r="G182" i="19"/>
  <c r="F182" i="19"/>
  <c r="E182" i="19"/>
  <c r="G178" i="19"/>
  <c r="F178" i="19"/>
  <c r="E178" i="19"/>
  <c r="D178" i="19" s="1"/>
  <c r="G177" i="19"/>
  <c r="F177" i="19"/>
  <c r="E177" i="19"/>
  <c r="D177" i="19" s="1"/>
  <c r="G176" i="19"/>
  <c r="F176" i="19"/>
  <c r="E176" i="19"/>
  <c r="D176" i="19" s="1"/>
  <c r="G175" i="19"/>
  <c r="F175" i="19"/>
  <c r="E175" i="19"/>
  <c r="D175" i="19" s="1"/>
  <c r="G174" i="19"/>
  <c r="F174" i="19"/>
  <c r="E174" i="19"/>
  <c r="D174" i="19" s="1"/>
  <c r="G173" i="19"/>
  <c r="F173" i="19"/>
  <c r="E173" i="19"/>
  <c r="D173" i="19" s="1"/>
  <c r="G169" i="19"/>
  <c r="F169" i="19"/>
  <c r="E169" i="19"/>
  <c r="D169" i="19"/>
  <c r="G168" i="19"/>
  <c r="F168" i="19"/>
  <c r="E168" i="19"/>
  <c r="D168" i="19"/>
  <c r="G167" i="19"/>
  <c r="F167" i="19"/>
  <c r="E167" i="19"/>
  <c r="D167" i="19"/>
  <c r="G166" i="19"/>
  <c r="F166" i="19"/>
  <c r="E166" i="19"/>
  <c r="D166" i="19"/>
  <c r="G165" i="19"/>
  <c r="F165" i="19"/>
  <c r="E165" i="19"/>
  <c r="D165" i="19"/>
  <c r="G164" i="19"/>
  <c r="F164" i="19"/>
  <c r="E164" i="19"/>
  <c r="D164" i="19"/>
  <c r="G163" i="19"/>
  <c r="F163" i="19"/>
  <c r="E163" i="19"/>
  <c r="D163" i="19"/>
  <c r="G162" i="19"/>
  <c r="F162" i="19"/>
  <c r="E162" i="19"/>
  <c r="D162" i="19"/>
  <c r="G161" i="19"/>
  <c r="F161" i="19"/>
  <c r="E161" i="19"/>
  <c r="D161" i="19"/>
  <c r="G160" i="19"/>
  <c r="F160" i="19"/>
  <c r="E160" i="19"/>
  <c r="D160" i="19"/>
  <c r="G159" i="19"/>
  <c r="F159" i="19"/>
  <c r="E159" i="19"/>
  <c r="D159" i="19"/>
  <c r="G158" i="19"/>
  <c r="F158" i="19"/>
  <c r="E158" i="19"/>
  <c r="D158" i="19"/>
  <c r="G157" i="19"/>
  <c r="F157" i="19"/>
  <c r="E157" i="19"/>
  <c r="D157" i="19"/>
  <c r="G156" i="19"/>
  <c r="F156" i="19"/>
  <c r="E156" i="19"/>
  <c r="D156" i="19"/>
  <c r="G155" i="19"/>
  <c r="F155" i="19"/>
  <c r="E155" i="19"/>
  <c r="D155" i="19"/>
  <c r="G154" i="19"/>
  <c r="F154" i="19"/>
  <c r="E154" i="19"/>
  <c r="D154" i="19"/>
  <c r="G153" i="19"/>
  <c r="F153" i="19"/>
  <c r="E153" i="19"/>
  <c r="D153" i="19"/>
  <c r="G152" i="19"/>
  <c r="F152" i="19"/>
  <c r="E152" i="19"/>
  <c r="D152" i="19"/>
  <c r="G151" i="19"/>
  <c r="F151" i="19"/>
  <c r="E151" i="19"/>
  <c r="D151" i="19"/>
  <c r="G150" i="19"/>
  <c r="F150" i="19"/>
  <c r="E150" i="19"/>
  <c r="D150" i="19"/>
  <c r="G149" i="19"/>
  <c r="F149" i="19"/>
  <c r="E149" i="19"/>
  <c r="D149" i="19"/>
  <c r="G148" i="19"/>
  <c r="F148" i="19"/>
  <c r="E148" i="19"/>
  <c r="D148" i="19"/>
  <c r="G147" i="19"/>
  <c r="F147" i="19"/>
  <c r="E147" i="19"/>
  <c r="D147" i="19"/>
  <c r="G146" i="19"/>
  <c r="F146" i="19"/>
  <c r="E146" i="19"/>
  <c r="D146" i="19"/>
  <c r="G145" i="19"/>
  <c r="F145" i="19"/>
  <c r="E145" i="19"/>
  <c r="D145" i="19"/>
  <c r="G144" i="19"/>
  <c r="F144" i="19"/>
  <c r="E144" i="19"/>
  <c r="D144" i="19"/>
  <c r="G143" i="19"/>
  <c r="F143" i="19"/>
  <c r="E143" i="19"/>
  <c r="D143" i="19"/>
  <c r="G142" i="19"/>
  <c r="F142" i="19"/>
  <c r="E142" i="19"/>
  <c r="D142" i="19"/>
  <c r="G141" i="19"/>
  <c r="F141" i="19"/>
  <c r="E141" i="19"/>
  <c r="D141" i="19"/>
  <c r="G140" i="19"/>
  <c r="F140" i="19"/>
  <c r="E140" i="19"/>
  <c r="D140" i="19"/>
  <c r="G139" i="19"/>
  <c r="F139" i="19"/>
  <c r="E139" i="19"/>
  <c r="D139" i="19"/>
  <c r="G138" i="19"/>
  <c r="F138" i="19"/>
  <c r="E138" i="19"/>
  <c r="D138" i="19"/>
  <c r="G137" i="19"/>
  <c r="F137" i="19"/>
  <c r="E137" i="19"/>
  <c r="D137" i="19"/>
  <c r="G136" i="19"/>
  <c r="F136" i="19"/>
  <c r="E136" i="19"/>
  <c r="D136" i="19"/>
  <c r="G135" i="19"/>
  <c r="F135" i="19"/>
  <c r="E135" i="19"/>
  <c r="D135" i="19"/>
  <c r="G134" i="19"/>
  <c r="F134" i="19"/>
  <c r="E134" i="19"/>
  <c r="D134" i="19"/>
  <c r="G133" i="19"/>
  <c r="F133" i="19"/>
  <c r="E133" i="19"/>
  <c r="D133" i="19"/>
  <c r="G132" i="19"/>
  <c r="F132" i="19"/>
  <c r="E132" i="19"/>
  <c r="D132" i="19"/>
  <c r="G131" i="19"/>
  <c r="F131" i="19"/>
  <c r="E131" i="19"/>
  <c r="D131" i="19"/>
  <c r="G130" i="19"/>
  <c r="F130" i="19"/>
  <c r="E130" i="19"/>
  <c r="D130" i="19"/>
  <c r="G129" i="19"/>
  <c r="F129" i="19"/>
  <c r="E129" i="19"/>
  <c r="D129" i="19"/>
  <c r="G128" i="19"/>
  <c r="F128" i="19"/>
  <c r="E128" i="19"/>
  <c r="D128" i="19"/>
  <c r="G127" i="19"/>
  <c r="F127" i="19"/>
  <c r="E127" i="19"/>
  <c r="D127" i="19"/>
  <c r="G126" i="19"/>
  <c r="F126" i="19"/>
  <c r="E126" i="19"/>
  <c r="D126" i="19"/>
  <c r="G125" i="19"/>
  <c r="F125" i="19"/>
  <c r="E125" i="19"/>
  <c r="D125" i="19"/>
  <c r="G124" i="19"/>
  <c r="F124" i="19"/>
  <c r="E124" i="19"/>
  <c r="D124" i="19"/>
  <c r="G123" i="19"/>
  <c r="F123" i="19"/>
  <c r="E123" i="19"/>
  <c r="D123" i="19"/>
  <c r="G122" i="19"/>
  <c r="F122" i="19"/>
  <c r="E122" i="19"/>
  <c r="D122" i="19"/>
  <c r="G121" i="19"/>
  <c r="F121" i="19"/>
  <c r="E121" i="19"/>
  <c r="D121" i="19"/>
  <c r="G120" i="19"/>
  <c r="F120" i="19"/>
  <c r="E120" i="19"/>
  <c r="D120" i="19"/>
  <c r="G119" i="19"/>
  <c r="F119" i="19"/>
  <c r="E119" i="19"/>
  <c r="D119" i="19"/>
  <c r="G118" i="19"/>
  <c r="F118" i="19"/>
  <c r="E118" i="19"/>
  <c r="D118" i="19"/>
  <c r="G117" i="19"/>
  <c r="F117" i="19"/>
  <c r="E117" i="19"/>
  <c r="D117" i="19"/>
  <c r="G116" i="19"/>
  <c r="F116" i="19"/>
  <c r="E116" i="19"/>
  <c r="D116" i="19"/>
  <c r="G115" i="19"/>
  <c r="F115" i="19"/>
  <c r="E115" i="19"/>
  <c r="D115" i="19"/>
  <c r="G114" i="19"/>
  <c r="F114" i="19"/>
  <c r="E114" i="19"/>
  <c r="D114" i="19"/>
  <c r="G113" i="19"/>
  <c r="F113" i="19"/>
  <c r="E113" i="19"/>
  <c r="D113" i="19"/>
  <c r="G112" i="19"/>
  <c r="F112" i="19"/>
  <c r="E112" i="19"/>
  <c r="D112" i="19"/>
  <c r="G111" i="19"/>
  <c r="F111" i="19"/>
  <c r="E111" i="19"/>
  <c r="D111" i="19"/>
  <c r="G110" i="19"/>
  <c r="F110" i="19"/>
  <c r="E110" i="19"/>
  <c r="D110" i="19"/>
  <c r="G109" i="19"/>
  <c r="F109" i="19"/>
  <c r="E109" i="19"/>
  <c r="D109" i="19"/>
  <c r="G108" i="19"/>
  <c r="F108" i="19"/>
  <c r="E108" i="19"/>
  <c r="G107" i="19"/>
  <c r="F107" i="19"/>
  <c r="D107" i="19" s="1"/>
  <c r="E107" i="19"/>
  <c r="G106" i="19"/>
  <c r="F106" i="19"/>
  <c r="F170" i="19" s="1"/>
  <c r="E106" i="19"/>
  <c r="G105" i="19"/>
  <c r="F105" i="19"/>
  <c r="E105" i="19"/>
  <c r="D105" i="19" s="1"/>
  <c r="G104" i="19"/>
  <c r="F104" i="19"/>
  <c r="E104" i="19"/>
  <c r="D104" i="19" s="1"/>
  <c r="G103" i="19"/>
  <c r="F103" i="19"/>
  <c r="E103" i="19"/>
  <c r="D103" i="19" s="1"/>
  <c r="G102" i="19"/>
  <c r="F102" i="19"/>
  <c r="E102" i="19"/>
  <c r="E170" i="19" s="1"/>
  <c r="G101" i="19"/>
  <c r="F101" i="19"/>
  <c r="E101" i="19"/>
  <c r="D101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F14" i="19"/>
  <c r="F15" i="19"/>
  <c r="D15" i="19" s="1"/>
  <c r="F16" i="19"/>
  <c r="D16" i="19" s="1"/>
  <c r="F17" i="19"/>
  <c r="F18" i="19"/>
  <c r="F19" i="19"/>
  <c r="F20" i="19"/>
  <c r="F21" i="19"/>
  <c r="F22" i="19"/>
  <c r="F23" i="19"/>
  <c r="D23" i="19" s="1"/>
  <c r="F24" i="19"/>
  <c r="F25" i="19"/>
  <c r="F26" i="19"/>
  <c r="F27" i="19"/>
  <c r="F28" i="19"/>
  <c r="F29" i="19"/>
  <c r="F30" i="19"/>
  <c r="F31" i="19"/>
  <c r="F32" i="19"/>
  <c r="F33" i="19"/>
  <c r="F34" i="19"/>
  <c r="D34" i="19" s="1"/>
  <c r="F35" i="19"/>
  <c r="F36" i="19"/>
  <c r="F37" i="19"/>
  <c r="F38" i="19"/>
  <c r="F39" i="19"/>
  <c r="D39" i="19" s="1"/>
  <c r="F40" i="19"/>
  <c r="D40" i="19" s="1"/>
  <c r="F41" i="19"/>
  <c r="F42" i="19"/>
  <c r="F43" i="19"/>
  <c r="D43" i="19" s="1"/>
  <c r="F44" i="19"/>
  <c r="F45" i="19"/>
  <c r="F46" i="19"/>
  <c r="F47" i="19"/>
  <c r="D47" i="19" s="1"/>
  <c r="F48" i="19"/>
  <c r="D48" i="19" s="1"/>
  <c r="F49" i="19"/>
  <c r="F50" i="19"/>
  <c r="F51" i="19"/>
  <c r="F52" i="19"/>
  <c r="F53" i="19"/>
  <c r="F54" i="19"/>
  <c r="F55" i="19"/>
  <c r="D55" i="19" s="1"/>
  <c r="F56" i="19"/>
  <c r="D56" i="19" s="1"/>
  <c r="F57" i="19"/>
  <c r="F58" i="19"/>
  <c r="F59" i="19"/>
  <c r="F60" i="19"/>
  <c r="F61" i="19"/>
  <c r="F62" i="19"/>
  <c r="F63" i="19"/>
  <c r="D63" i="19" s="1"/>
  <c r="F64" i="19"/>
  <c r="F65" i="19"/>
  <c r="F66" i="19"/>
  <c r="F67" i="19"/>
  <c r="D67" i="19" s="1"/>
  <c r="F68" i="19"/>
  <c r="F69" i="19"/>
  <c r="F70" i="19"/>
  <c r="F71" i="19"/>
  <c r="F72" i="19"/>
  <c r="F73" i="19"/>
  <c r="F74" i="19"/>
  <c r="F75" i="19"/>
  <c r="D75" i="19" s="1"/>
  <c r="F76" i="19"/>
  <c r="F77" i="19"/>
  <c r="F78" i="19"/>
  <c r="F79" i="19"/>
  <c r="D79" i="19" s="1"/>
  <c r="F80" i="19"/>
  <c r="D80" i="19" s="1"/>
  <c r="F81" i="19"/>
  <c r="F82" i="19"/>
  <c r="F83" i="19"/>
  <c r="D83" i="19" s="1"/>
  <c r="F84" i="19"/>
  <c r="F85" i="19"/>
  <c r="F86" i="19"/>
  <c r="F87" i="19"/>
  <c r="F88" i="19"/>
  <c r="F89" i="19"/>
  <c r="F90" i="19"/>
  <c r="F91" i="19"/>
  <c r="F92" i="19"/>
  <c r="F93" i="19"/>
  <c r="F94" i="19"/>
  <c r="F95" i="19"/>
  <c r="D95" i="19" s="1"/>
  <c r="F96" i="19"/>
  <c r="F97" i="19"/>
  <c r="F98" i="19"/>
  <c r="G13" i="19"/>
  <c r="F13" i="19"/>
  <c r="E14" i="19"/>
  <c r="E15" i="19"/>
  <c r="E16" i="19"/>
  <c r="E17" i="19"/>
  <c r="E18" i="19"/>
  <c r="E19" i="19"/>
  <c r="E20" i="19"/>
  <c r="E21" i="19"/>
  <c r="E22" i="19"/>
  <c r="D22" i="19" s="1"/>
  <c r="E23" i="19"/>
  <c r="E24" i="19"/>
  <c r="D24" i="19" s="1"/>
  <c r="E25" i="19"/>
  <c r="E26" i="19"/>
  <c r="E27" i="19"/>
  <c r="E28" i="19"/>
  <c r="E29" i="19"/>
  <c r="E30" i="19"/>
  <c r="D30" i="19" s="1"/>
  <c r="E31" i="19"/>
  <c r="E32" i="19"/>
  <c r="E33" i="19"/>
  <c r="E34" i="19"/>
  <c r="E35" i="19"/>
  <c r="E36" i="19"/>
  <c r="E37" i="19"/>
  <c r="E38" i="19"/>
  <c r="D38" i="19" s="1"/>
  <c r="E39" i="19"/>
  <c r="E40" i="19"/>
  <c r="E41" i="19"/>
  <c r="E42" i="19"/>
  <c r="E43" i="19"/>
  <c r="E44" i="19"/>
  <c r="E45" i="19"/>
  <c r="E46" i="19"/>
  <c r="D46" i="19" s="1"/>
  <c r="E47" i="19"/>
  <c r="E48" i="19"/>
  <c r="E49" i="19"/>
  <c r="E50" i="19"/>
  <c r="E51" i="19"/>
  <c r="D51" i="19" s="1"/>
  <c r="E52" i="19"/>
  <c r="E53" i="19"/>
  <c r="E54" i="19"/>
  <c r="D54" i="19" s="1"/>
  <c r="E55" i="19"/>
  <c r="E56" i="19"/>
  <c r="E57" i="19"/>
  <c r="E58" i="19"/>
  <c r="E59" i="19"/>
  <c r="E60" i="19"/>
  <c r="E61" i="19"/>
  <c r="E62" i="19"/>
  <c r="D62" i="19" s="1"/>
  <c r="E63" i="19"/>
  <c r="E64" i="19"/>
  <c r="D64" i="19" s="1"/>
  <c r="E65" i="19"/>
  <c r="E66" i="19"/>
  <c r="E67" i="19"/>
  <c r="E68" i="19"/>
  <c r="E69" i="19"/>
  <c r="E70" i="19"/>
  <c r="D70" i="19" s="1"/>
  <c r="E71" i="19"/>
  <c r="E72" i="19"/>
  <c r="D72" i="19" s="1"/>
  <c r="E73" i="19"/>
  <c r="E74" i="19"/>
  <c r="E75" i="19"/>
  <c r="E76" i="19"/>
  <c r="E77" i="19"/>
  <c r="E78" i="19"/>
  <c r="E79" i="19"/>
  <c r="E80" i="19"/>
  <c r="E81" i="19"/>
  <c r="E82" i="19"/>
  <c r="E83" i="19"/>
  <c r="E84" i="19"/>
  <c r="E85" i="19"/>
  <c r="E86" i="19"/>
  <c r="D86" i="19" s="1"/>
  <c r="E87" i="19"/>
  <c r="E88" i="19"/>
  <c r="E89" i="19"/>
  <c r="E90" i="19"/>
  <c r="E91" i="19"/>
  <c r="E92" i="19"/>
  <c r="E93" i="19"/>
  <c r="E94" i="19"/>
  <c r="D94" i="19" s="1"/>
  <c r="E95" i="19"/>
  <c r="E96" i="19"/>
  <c r="D96" i="19" s="1"/>
  <c r="E97" i="19"/>
  <c r="E98" i="19"/>
  <c r="E13" i="19"/>
  <c r="E515" i="19"/>
  <c r="D90" i="19"/>
  <c r="D91" i="19"/>
  <c r="D14" i="19"/>
  <c r="D18" i="19"/>
  <c r="D19" i="19"/>
  <c r="D31" i="19"/>
  <c r="D32" i="19"/>
  <c r="D42" i="19"/>
  <c r="D58" i="19"/>
  <c r="D71" i="19"/>
  <c r="D82" i="19"/>
  <c r="C113" i="16"/>
  <c r="C89" i="16"/>
  <c r="C74" i="16"/>
  <c r="C69" i="16"/>
  <c r="C68" i="16"/>
  <c r="D64" i="16"/>
  <c r="C54" i="16"/>
  <c r="C56" i="16"/>
  <c r="E24" i="16" l="1"/>
  <c r="D633" i="19"/>
  <c r="E31" i="16"/>
  <c r="C102" i="16"/>
  <c r="C104" i="16"/>
  <c r="C106" i="16"/>
  <c r="C108" i="16"/>
  <c r="C110" i="16"/>
  <c r="C112" i="16"/>
  <c r="E320" i="19"/>
  <c r="I515" i="19"/>
  <c r="G170" i="19"/>
  <c r="D17" i="19"/>
  <c r="D182" i="19"/>
  <c r="D196" i="19"/>
  <c r="D212" i="19"/>
  <c r="D228" i="19"/>
  <c r="D526" i="19"/>
  <c r="D546" i="19"/>
  <c r="D579" i="19"/>
  <c r="D589" i="19"/>
  <c r="D602" i="19"/>
  <c r="D416" i="19"/>
  <c r="D432" i="19"/>
  <c r="D448" i="19"/>
  <c r="D464" i="19"/>
  <c r="D480" i="19"/>
  <c r="E400" i="19"/>
  <c r="D324" i="19"/>
  <c r="E18" i="16"/>
  <c r="E38" i="16"/>
  <c r="E42" i="16"/>
  <c r="C76" i="16"/>
  <c r="C51" i="16"/>
  <c r="C55" i="16"/>
  <c r="E26" i="16"/>
  <c r="D108" i="19"/>
  <c r="D183" i="19"/>
  <c r="D190" i="19"/>
  <c r="D206" i="19"/>
  <c r="D222" i="19"/>
  <c r="D238" i="19"/>
  <c r="D515" i="19"/>
  <c r="C103" i="16"/>
  <c r="C111" i="16"/>
  <c r="D492" i="19"/>
  <c r="D106" i="19"/>
  <c r="D188" i="19"/>
  <c r="D204" i="19"/>
  <c r="D220" i="19"/>
  <c r="D236" i="19"/>
  <c r="D246" i="19"/>
  <c r="D496" i="19"/>
  <c r="F515" i="19"/>
  <c r="D544" i="19"/>
  <c r="D550" i="19"/>
  <c r="D571" i="19"/>
  <c r="D587" i="19"/>
  <c r="D625" i="19"/>
  <c r="D408" i="19"/>
  <c r="D424" i="19"/>
  <c r="D440" i="19"/>
  <c r="D456" i="19"/>
  <c r="D472" i="19"/>
  <c r="E27" i="16"/>
  <c r="D370" i="19"/>
  <c r="D400" i="19" s="1"/>
  <c r="D502" i="19"/>
  <c r="D503" i="19"/>
  <c r="D504" i="19"/>
  <c r="D498" i="19"/>
  <c r="D495" i="19"/>
  <c r="D242" i="19"/>
  <c r="D320" i="19" s="1"/>
  <c r="D102" i="19"/>
  <c r="D170" i="19" s="1"/>
  <c r="D88" i="19"/>
  <c r="D41" i="19"/>
  <c r="D33" i="19"/>
  <c r="D25" i="19"/>
  <c r="D13" i="19"/>
  <c r="D87" i="19"/>
  <c r="G367" i="19"/>
  <c r="E367" i="19"/>
  <c r="F367" i="19"/>
  <c r="D179" i="19"/>
  <c r="G179" i="19"/>
  <c r="E179" i="19"/>
  <c r="F179" i="19"/>
  <c r="D78" i="19"/>
  <c r="D74" i="19"/>
  <c r="D66" i="19"/>
  <c r="D59" i="19"/>
  <c r="D50" i="19"/>
  <c r="D35" i="19"/>
  <c r="D27" i="19"/>
  <c r="D26" i="19"/>
  <c r="D85" i="19"/>
  <c r="D84" i="19"/>
  <c r="D68" i="19"/>
  <c r="D52" i="19"/>
  <c r="D36" i="19"/>
  <c r="D20" i="19"/>
  <c r="D93" i="19"/>
  <c r="D77" i="19"/>
  <c r="D69" i="19"/>
  <c r="D61" i="19"/>
  <c r="D53" i="19"/>
  <c r="D45" i="19"/>
  <c r="D37" i="19"/>
  <c r="D29" i="19"/>
  <c r="D21" i="19"/>
  <c r="D92" i="19"/>
  <c r="D76" i="19"/>
  <c r="D60" i="19"/>
  <c r="D44" i="19"/>
  <c r="D28" i="19"/>
  <c r="D97" i="19"/>
  <c r="D89" i="19"/>
  <c r="D81" i="19"/>
  <c r="D73" i="19"/>
  <c r="D65" i="19"/>
  <c r="D57" i="19"/>
  <c r="D49" i="19"/>
  <c r="C98" i="16"/>
  <c r="C88" i="16"/>
  <c r="C87" i="16"/>
  <c r="C58" i="16"/>
  <c r="C50" i="16"/>
  <c r="C57" i="16"/>
  <c r="C49" i="16"/>
  <c r="E15" i="16"/>
  <c r="G13" i="16"/>
  <c r="E16" i="16"/>
  <c r="E14" i="16"/>
  <c r="F13" i="16"/>
  <c r="C59" i="16" l="1"/>
  <c r="D506" i="19"/>
  <c r="E44" i="16"/>
  <c r="D367" i="19"/>
  <c r="D98" i="19"/>
  <c r="E13" i="16"/>
  <c r="H527" i="19" l="1"/>
  <c r="E527" i="19"/>
  <c r="F527" i="19"/>
  <c r="G527" i="19"/>
  <c r="I527" i="19"/>
  <c r="B4" i="19" l="1"/>
  <c r="B3" i="19"/>
  <c r="B2" i="19"/>
  <c r="B4" i="16"/>
  <c r="B3" i="16"/>
  <c r="B2" i="16"/>
  <c r="D67" i="16"/>
  <c r="W69" i="16" l="1"/>
  <c r="E638" i="19"/>
  <c r="F638" i="19"/>
  <c r="E565" i="19"/>
  <c r="I547" i="19"/>
  <c r="H547" i="19"/>
  <c r="G547" i="19"/>
  <c r="E547" i="19"/>
  <c r="I541" i="19"/>
  <c r="H541" i="19"/>
  <c r="E541" i="19"/>
  <c r="F541" i="19"/>
  <c r="D527" i="19"/>
  <c r="G619" i="19"/>
  <c r="F619" i="19"/>
  <c r="E619" i="19"/>
  <c r="F613" i="19"/>
  <c r="F592" i="19"/>
  <c r="F565" i="19"/>
  <c r="F552" i="19"/>
  <c r="F547" i="19"/>
  <c r="F520" i="19"/>
  <c r="I114" i="16"/>
  <c r="H114" i="16"/>
  <c r="G114" i="16"/>
  <c r="F114" i="16"/>
  <c r="E114" i="16"/>
  <c r="D114" i="16"/>
  <c r="C114" i="16" s="1"/>
  <c r="G239" i="19"/>
  <c r="G401" i="19" s="1"/>
  <c r="D619" i="19" l="1"/>
  <c r="D552" i="19"/>
  <c r="D638" i="19"/>
  <c r="D541" i="19"/>
  <c r="D239" i="19"/>
  <c r="D401" i="19" s="1"/>
  <c r="D565" i="19"/>
  <c r="D592" i="19"/>
  <c r="D547" i="19"/>
  <c r="D520" i="19"/>
  <c r="D613" i="19"/>
  <c r="I4" i="1" l="1"/>
  <c r="I6" i="1" l="1"/>
  <c r="I592" i="19" l="1"/>
  <c r="H592" i="19"/>
  <c r="G592" i="19"/>
  <c r="E592" i="19"/>
  <c r="I613" i="19" l="1"/>
  <c r="H613" i="19"/>
  <c r="G613" i="19"/>
  <c r="E613" i="19"/>
  <c r="V68" i="16"/>
  <c r="E552" i="19"/>
  <c r="E520" i="19" l="1"/>
  <c r="F239" i="19"/>
  <c r="F401" i="19" s="1"/>
  <c r="E239" i="19"/>
  <c r="E401" i="19" s="1"/>
  <c r="B5" i="19" l="1"/>
  <c r="E67" i="16" l="1"/>
  <c r="C67" i="16" l="1"/>
  <c r="V67" i="16" s="1"/>
  <c r="I638" i="19"/>
  <c r="H638" i="19"/>
  <c r="G638" i="19"/>
  <c r="W67" i="16" l="1"/>
  <c r="G541" i="19"/>
  <c r="I565" i="19" l="1"/>
  <c r="H565" i="19"/>
  <c r="G565" i="19"/>
  <c r="I552" i="19"/>
  <c r="H552" i="19"/>
  <c r="G552" i="19"/>
  <c r="I520" i="19"/>
  <c r="H520" i="19"/>
  <c r="G520" i="19"/>
  <c r="F67" i="16" l="1"/>
  <c r="B5" i="16" l="1"/>
  <c r="V69" i="16" l="1"/>
  <c r="F69" i="16" s="1"/>
  <c r="F68" i="16"/>
  <c r="W68" i="16"/>
  <c r="I2" i="1"/>
  <c r="AG2" i="1" s="1"/>
  <c r="I3" i="1"/>
  <c r="AG4" i="1"/>
  <c r="I5" i="1"/>
  <c r="AG5" i="1" s="1"/>
  <c r="AG6" i="1"/>
  <c r="AG3" i="1" l="1"/>
  <c r="AG7" i="1" l="1"/>
</calcChain>
</file>

<file path=xl/sharedStrings.xml><?xml version="1.0" encoding="utf-8"?>
<sst xmlns="http://schemas.openxmlformats.org/spreadsheetml/2006/main" count="2277" uniqueCount="1874">
  <si>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</si>
  <si>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</si>
  <si>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</si>
  <si>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</si>
  <si>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</si>
  <si>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</si>
  <si>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</si>
  <si>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</si>
  <si>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</si>
  <si>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</si>
  <si>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</si>
  <si>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</si>
  <si>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</si>
  <si>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</si>
  <si>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</si>
  <si>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</si>
  <si>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</si>
  <si>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</si>
  <si>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</si>
  <si>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</si>
  <si>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</si>
  <si>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</si>
  <si>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</si>
  <si>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</si>
  <si>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</si>
  <si>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</si>
  <si>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</si>
  <si>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</si>
  <si>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</si>
  <si>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</si>
  <si>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</si>
  <si>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</si>
  <si>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</si>
  <si>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</si>
  <si>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</si>
  <si>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</si>
  <si>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</si>
  <si>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</si>
  <si>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</si>
  <si>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</si>
  <si>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</si>
  <si>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</si>
  <si>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</si>
  <si>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</si>
  <si>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</si>
  <si>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</si>
  <si>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</si>
  <si>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</si>
  <si>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</si>
  <si>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</si>
  <si>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</si>
  <si>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</si>
  <si>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</si>
  <si>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</si>
  <si>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</si>
  <si>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</si>
  <si>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</si>
  <si>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</si>
  <si>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</si>
  <si>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</si>
  <si>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</si>
  <si>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</si>
  <si>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</si>
  <si>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</si>
  <si>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</si>
  <si>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</si>
  <si>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</si>
  <si>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</si>
  <si>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</si>
  <si>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</si>
  <si>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</si>
  <si>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</si>
  <si>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</si>
  <si>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</si>
  <si>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</si>
  <si>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</si>
  <si>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</si>
  <si>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</si>
  <si>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</si>
  <si>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</si>
  <si>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</si>
  <si>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</si>
  <si>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</si>
  <si>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</si>
  <si>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</si>
  <si>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</si>
  <si>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</si>
  <si>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</si>
  <si>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</si>
  <si>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</si>
  <si>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</si>
  <si>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</si>
  <si>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</si>
  <si>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</si>
  <si>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</si>
  <si>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</si>
  <si>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</si>
  <si>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</si>
  <si>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</si>
  <si>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</si>
  <si>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</si>
  <si>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</si>
  <si>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</si>
  <si>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</si>
  <si>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</si>
  <si>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</si>
  <si>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</si>
  <si>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</si>
  <si>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</si>
  <si>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</si>
  <si>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Jefe de Estadisticas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</si>
  <si>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</si>
  <si>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</si>
  <si>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</si>
  <si>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</si>
  <si>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</si>
  <si>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</si>
  <si>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</si>
  <si>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</si>
  <si>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</si>
  <si>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</si>
  <si>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</si>
  <si>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</si>
  <si>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</si>
  <si>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</si>
  <si>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</si>
  <si>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</si>
  <si>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</si>
  <si>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</si>
  <si>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</si>
  <si>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</si>
  <si>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</si>
  <si>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</si>
  <si>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</si>
  <si>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</si>
  <si>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</si>
  <si>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</si>
  <si>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</si>
  <si>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</si>
  <si>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</si>
  <si>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</si>
  <si>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</si>
  <si>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</si>
  <si>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</si>
  <si>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</si>
  <si>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</si>
  <si>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</si>
  <si>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</si>
  <si>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</si>
  <si>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</si>
  <si>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</si>
  <si>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</si>
  <si>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</si>
  <si>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</si>
  <si>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</si>
  <si>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</si>
  <si>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</si>
  <si>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</si>
  <si>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</si>
  <si>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</si>
  <si>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</si>
  <si>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</si>
  <si>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</si>
  <si>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</si>
  <si>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</si>
  <si>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</si>
  <si>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</si>
  <si>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</si>
  <si>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</si>
  <si>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</si>
  <si>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</si>
  <si>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</si>
  <si>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</si>
  <si>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</si>
  <si>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</si>
  <si>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</si>
  <si>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</si>
  <si>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</si>
  <si>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</si>
  <si>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</si>
  <si>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</si>
  <si>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</si>
  <si>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</si>
  <si>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</si>
  <si>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</si>
  <si>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</si>
  <si>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</si>
  <si>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</si>
  <si>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</si>
  <si>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</si>
  <si>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</si>
  <si>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</si>
  <si>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</si>
  <si>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</si>
  <si>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</si>
  <si>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</si>
  <si>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</si>
  <si>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</si>
  <si>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</si>
  <si>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</si>
  <si>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</si>
  <si>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</si>
  <si>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</si>
  <si>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</si>
  <si>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</si>
  <si>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</si>
  <si>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</si>
  <si>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</si>
  <si>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</si>
  <si>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</si>
  <si>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</si>
  <si>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</si>
  <si>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</si>
  <si>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</si>
  <si>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</si>
  <si>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</si>
  <si>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</si>
  <si>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</si>
  <si>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</si>
  <si>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</si>
  <si>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</si>
  <si>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</si>
  <si>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</si>
  <si>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</si>
  <si>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</si>
  <si>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</si>
  <si>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</si>
  <si>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</si>
  <si>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</si>
  <si>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</si>
  <si>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</si>
  <si>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</si>
  <si>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</si>
  <si>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</si>
  <si>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</si>
  <si>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</si>
  <si>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</si>
  <si>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</si>
  <si>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</si>
  <si>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</si>
  <si>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</si>
  <si>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</si>
  <si>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</si>
  <si>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</si>
  <si>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</si>
  <si>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</si>
  <si>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</si>
  <si>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</si>
  <si>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</si>
  <si>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</si>
  <si>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</si>
  <si>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</si>
  <si>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</si>
  <si>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</si>
  <si>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</si>
  <si>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</si>
  <si>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</si>
  <si>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</si>
  <si>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</si>
  <si>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</si>
  <si>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</si>
  <si>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</si>
  <si>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</si>
  <si>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</si>
  <si>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</si>
  <si>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</si>
  <si>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</si>
  <si>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</si>
  <si>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</si>
  <si>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</si>
  <si>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</si>
  <si>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</si>
  <si>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</si>
  <si>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</si>
  <si>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</si>
  <si>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</si>
  <si>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</si>
  <si>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</si>
  <si>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</si>
  <si>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</si>
  <si>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</si>
  <si>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</si>
  <si>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</si>
  <si>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</si>
  <si>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</si>
  <si>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</si>
  <si>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</si>
  <si>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</si>
  <si>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</si>
  <si>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</si>
  <si>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</si>
  <si>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</si>
  <si>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</si>
  <si>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</si>
  <si>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</si>
  <si>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</si>
  <si>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</si>
  <si>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</si>
  <si>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</si>
  <si>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</si>
  <si>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</si>
  <si>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</si>
  <si>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</si>
  <si>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</si>
  <si>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</si>
  <si>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</si>
  <si>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</si>
  <si>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</si>
  <si>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</si>
  <si>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</si>
  <si>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</si>
  <si>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</si>
  <si>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</si>
  <si>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</si>
  <si>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</si>
  <si>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</si>
  <si>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</si>
  <si>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</si>
  <si>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</si>
  <si>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</si>
  <si>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</si>
  <si>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</si>
  <si>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</si>
  <si>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</si>
  <si>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</si>
  <si>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</si>
  <si>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</si>
  <si>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</si>
  <si>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</si>
  <si>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</si>
  <si>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</si>
  <si>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</si>
  <si>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</si>
  <si>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</si>
  <si>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</si>
  <si>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</si>
  <si>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</si>
  <si>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</si>
  <si>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</si>
  <si>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</si>
  <si>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</si>
  <si>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</si>
  <si>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</si>
  <si>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</si>
  <si>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</si>
  <si>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</si>
  <si>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</si>
  <si>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</si>
  <si>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</si>
  <si>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</si>
  <si>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</si>
  <si>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</si>
  <si>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</si>
  <si>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</si>
  <si>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</si>
  <si>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</si>
  <si>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</si>
  <si>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</si>
  <si>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</si>
  <si>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</si>
  <si>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</si>
  <si>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</si>
  <si>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</si>
  <si>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</si>
  <si>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</si>
  <si>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</si>
  <si>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</si>
  <si>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</si>
  <si>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</si>
  <si>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</si>
  <si>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</si>
  <si>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</si>
  <si>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</si>
  <si>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</si>
  <si>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</si>
  <si>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</si>
  <si>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</si>
  <si>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</si>
  <si>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</si>
  <si>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</si>
  <si>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</si>
  <si>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</si>
  <si>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</si>
  <si>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</si>
  <si>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</si>
  <si>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</si>
  <si>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</si>
  <si>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</si>
  <si>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</si>
  <si>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</si>
  <si>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</si>
  <si>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</si>
  <si>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</si>
  <si>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</si>
  <si>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</si>
  <si>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</si>
  <si>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</si>
  <si>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</si>
  <si>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</si>
  <si>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</si>
  <si>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</si>
  <si>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</si>
  <si>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</si>
  <si>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</si>
  <si>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</si>
  <si>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</si>
  <si>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</si>
  <si>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</si>
  <si>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</si>
  <si>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</si>
  <si>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</si>
  <si>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</si>
  <si>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</si>
  <si>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</si>
  <si>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</si>
  <si>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Hospital de Campaña</t>
  </si>
  <si>
    <t>TIPO DE ESTABLECIMIENTO/ESTRATEGIA</t>
  </si>
  <si>
    <t>NOMBRE ESTABLECIMIENTO/ESTRATEGIA</t>
  </si>
  <si>
    <t>Consultorio General Urbano(CGU) con SAPU/SUR/SAR</t>
  </si>
  <si>
    <t>Consultorio General Urbano (CGU) - CESFAM con SAPU/SAR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</si>
  <si>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</si>
  <si>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</si>
  <si>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</si>
  <si>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</si>
  <si>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</si>
  <si>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</si>
  <si>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</si>
  <si>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</si>
  <si>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</si>
  <si>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</si>
  <si>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</si>
  <si>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</si>
  <si>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</si>
  <si>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</si>
  <si>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</si>
  <si>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</si>
  <si>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</si>
  <si>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</si>
  <si>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</si>
  <si>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</si>
  <si>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</si>
  <si>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</si>
  <si>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</si>
  <si>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</si>
  <si>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</si>
  <si>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</si>
  <si>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</si>
  <si>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</si>
  <si>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</si>
  <si>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</si>
  <si>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</si>
  <si>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</si>
  <si>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</si>
  <si>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</si>
  <si>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</si>
  <si>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</si>
  <si>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</si>
  <si>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</si>
  <si>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</si>
  <si>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</si>
  <si>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</si>
  <si>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</si>
  <si>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</si>
  <si>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</si>
  <si>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</si>
  <si>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</si>
  <si>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</si>
  <si>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</si>
  <si>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</si>
  <si>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</si>
  <si>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</si>
  <si>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</si>
  <si>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</si>
  <si>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</si>
  <si>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</si>
  <si>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</si>
  <si>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</si>
  <si>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</si>
  <si>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</si>
  <si>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</si>
  <si>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</si>
  <si>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</si>
  <si>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</si>
  <si>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</si>
  <si>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</si>
  <si>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</si>
  <si>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</si>
  <si>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</si>
  <si>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</si>
  <si>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</si>
  <si>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</si>
  <si>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</si>
  <si>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</si>
  <si>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</si>
  <si>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</si>
  <si>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</si>
  <si>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</si>
  <si>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</si>
  <si>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</si>
  <si>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</si>
  <si>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</si>
  <si>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</si>
  <si>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</si>
  <si>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</si>
  <si>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</si>
  <si>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</si>
  <si>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</si>
  <si>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</si>
  <si>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</si>
  <si>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</si>
  <si>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</si>
  <si>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</si>
  <si>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</si>
  <si>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</si>
  <si>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</si>
  <si>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</si>
  <si>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</si>
  <si>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</si>
  <si>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</si>
  <si>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</si>
  <si>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</si>
  <si>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</si>
  <si>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</si>
  <si>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</si>
  <si>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</si>
  <si>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</si>
  <si>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</si>
  <si>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</si>
  <si>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</si>
  <si>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</si>
  <si>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</si>
  <si>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</si>
  <si>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</si>
  <si>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</si>
  <si>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</si>
  <si>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</si>
  <si>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</si>
  <si>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</si>
  <si>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</si>
  <si>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</si>
  <si>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</si>
  <si>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</si>
  <si>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</si>
  <si>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</si>
  <si>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</si>
  <si>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</si>
  <si>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</si>
  <si>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</si>
  <si>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</si>
  <si>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</si>
  <si>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</si>
  <si>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</si>
  <si>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</si>
  <si>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</si>
  <si>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</si>
  <si>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</si>
  <si>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</si>
  <si>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</si>
  <si>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</si>
  <si>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</si>
  <si>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</si>
  <si>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</si>
  <si>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</si>
  <si>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</si>
  <si>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</si>
  <si>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</si>
  <si>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</si>
  <si>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</si>
  <si>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</si>
  <si>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</si>
  <si>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</si>
  <si>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</si>
  <si>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</si>
  <si>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</si>
  <si>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</si>
  <si>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</si>
  <si>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</si>
  <si>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</si>
  <si>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</si>
  <si>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</si>
  <si>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</si>
  <si>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</si>
  <si>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</si>
  <si>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</si>
  <si>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</si>
  <si>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</si>
  <si>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</si>
  <si>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</si>
  <si>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</si>
  <si>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</si>
  <si>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</si>
  <si>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</si>
  <si>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</si>
  <si>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</si>
  <si>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</si>
  <si>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</si>
  <si>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</si>
  <si>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</si>
  <si>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</si>
  <si>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</si>
  <si>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</si>
  <si>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</si>
  <si>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</si>
  <si>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</si>
  <si>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</si>
  <si>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</si>
  <si>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</si>
  <si>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</si>
  <si>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</si>
  <si>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</si>
  <si>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</si>
  <si>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</si>
  <si>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</si>
  <si>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</si>
  <si>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</si>
  <si>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</si>
  <si>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</si>
  <si>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</si>
  <si>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</si>
  <si>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</si>
  <si>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</si>
  <si>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</si>
  <si>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</si>
  <si>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</si>
  <si>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</si>
  <si>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</si>
  <si>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</si>
  <si>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</si>
  <si>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</si>
  <si>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</si>
  <si>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</si>
  <si>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</si>
  <si>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</si>
  <si>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</si>
  <si>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</si>
  <si>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</si>
  <si>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</si>
  <si>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</si>
  <si>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</si>
  <si>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</si>
  <si>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</si>
  <si>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</si>
  <si>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</si>
  <si>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</si>
  <si>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</si>
  <si>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</si>
  <si>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</si>
  <si>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</si>
  <si>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</si>
  <si>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</si>
  <si>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</si>
  <si>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</si>
  <si>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</si>
  <si>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</si>
  <si>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</si>
  <si>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</si>
  <si>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</si>
  <si>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</si>
  <si>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</si>
  <si>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</si>
  <si>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</si>
  <si>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</si>
  <si>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</si>
  <si>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</si>
  <si>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</si>
  <si>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</si>
  <si>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</si>
  <si>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</si>
  <si>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</si>
  <si>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</si>
  <si>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</si>
  <si>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</si>
  <si>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</si>
  <si>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</si>
  <si>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</si>
  <si>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</si>
  <si>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</si>
  <si>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</si>
  <si>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</si>
  <si>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</si>
  <si>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</si>
  <si>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</si>
  <si>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</si>
  <si>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</si>
  <si>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</si>
  <si>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</si>
  <si>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</si>
  <si>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</si>
  <si>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</si>
  <si>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</si>
  <si>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</si>
  <si>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</si>
  <si>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</si>
  <si>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</si>
  <si>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</si>
  <si>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</si>
  <si>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</si>
  <si>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</si>
  <si>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</si>
  <si>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</si>
  <si>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</si>
  <si>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</si>
  <si>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</si>
  <si>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</si>
  <si>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</si>
  <si>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</si>
  <si>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</si>
  <si>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</si>
  <si>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</si>
  <si>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</si>
  <si>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</si>
  <si>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</si>
  <si>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</si>
  <si>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</si>
  <si>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</si>
  <si>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</si>
  <si>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</si>
  <si>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</si>
  <si>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</si>
  <si>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</si>
  <si>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</si>
  <si>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</si>
  <si>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</si>
  <si>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</si>
  <si>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</si>
  <si>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</si>
  <si>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</si>
  <si>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</si>
  <si>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</si>
  <si>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</si>
  <si>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</si>
  <si>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</si>
  <si>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</si>
  <si>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</si>
  <si>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</si>
  <si>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</si>
  <si>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</si>
  <si>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</si>
  <si>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</si>
  <si>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</si>
  <si>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</si>
  <si>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</si>
  <si>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</si>
  <si>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</si>
  <si>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</si>
  <si>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</si>
  <si>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</si>
  <si>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</si>
  <si>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</si>
  <si>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</si>
  <si>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</si>
  <si>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</si>
  <si>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</si>
  <si>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</si>
  <si>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</si>
  <si>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</si>
  <si>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</si>
  <si>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</si>
  <si>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</si>
  <si>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</si>
  <si>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</si>
  <si>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</si>
  <si>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</si>
  <si>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</si>
  <si>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</si>
  <si>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</si>
  <si>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</si>
  <si>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</si>
  <si>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</si>
  <si>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</si>
  <si>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</si>
  <si>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</si>
  <si>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</si>
  <si>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</si>
  <si>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</si>
  <si>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</si>
  <si>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</si>
  <si>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</si>
  <si>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</si>
  <si>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</si>
  <si>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</si>
  <si>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</si>
  <si>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</si>
  <si>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</si>
  <si>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</si>
  <si>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</si>
  <si>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</si>
  <si>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</si>
  <si>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</si>
  <si>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</si>
  <si>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</si>
  <si>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</si>
  <si>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</si>
  <si>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</si>
  <si>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</si>
  <si>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</si>
  <si>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</si>
  <si>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</si>
  <si>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</si>
  <si>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</si>
  <si>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</si>
  <si>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</si>
  <si>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</si>
  <si>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</si>
  <si>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</si>
  <si>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</si>
  <si>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</si>
  <si>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</si>
  <si>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</si>
  <si>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</si>
  <si>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</si>
  <si>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</si>
  <si>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</si>
  <si>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</si>
  <si>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</si>
  <si>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</si>
  <si>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</si>
  <si>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</si>
  <si>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</si>
  <si>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</si>
  <si>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</si>
  <si>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</si>
  <si>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</si>
  <si>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</si>
  <si>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</si>
  <si>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</si>
  <si>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</si>
  <si>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</si>
  <si>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</si>
  <si>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</si>
  <si>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</si>
  <si>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</si>
  <si>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</si>
  <si>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</si>
  <si>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</si>
  <si>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</si>
  <si>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</si>
  <si>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</si>
  <si>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</si>
  <si>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</si>
  <si>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</si>
  <si>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</si>
  <si>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</si>
  <si>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</si>
  <si>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</si>
  <si>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</si>
  <si>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</si>
  <si>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</si>
  <si>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</si>
  <si>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</si>
  <si>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</si>
  <si>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</si>
  <si>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</si>
  <si>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</si>
  <si>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</si>
  <si>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</si>
  <si>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</si>
  <si>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</si>
  <si>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</si>
  <si>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</si>
  <si>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</si>
  <si>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</si>
  <si>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</si>
  <si>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</si>
  <si>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</si>
  <si>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</si>
  <si>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</si>
  <si>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</si>
  <si>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</si>
  <si>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</si>
  <si>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</si>
  <si>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</si>
  <si>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</si>
  <si>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</si>
  <si>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</si>
  <si>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</si>
  <si>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</si>
  <si>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</si>
  <si>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</si>
  <si>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</si>
  <si>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</si>
  <si>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</si>
  <si>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</si>
  <si>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</si>
  <si>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</si>
  <si>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</si>
  <si>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</si>
  <si>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</si>
  <si>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</si>
  <si>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</si>
  <si>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</si>
  <si>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</si>
  <si>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</si>
  <si>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</si>
  <si>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</si>
  <si>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</si>
  <si>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</si>
  <si>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</si>
  <si>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</si>
  <si>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</si>
  <si>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</si>
  <si>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</si>
  <si>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</si>
  <si>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</si>
  <si>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</si>
  <si>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</si>
  <si>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</si>
  <si>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</si>
  <si>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</si>
  <si>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</si>
  <si>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</si>
  <si>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</si>
  <si>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</si>
  <si>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</si>
  <si>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</si>
  <si>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</si>
  <si>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</si>
  <si>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</si>
  <si>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</si>
  <si>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</si>
  <si>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</si>
  <si>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</si>
  <si>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</si>
  <si>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</si>
  <si>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</si>
  <si>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</si>
  <si>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</si>
  <si>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</si>
  <si>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</si>
  <si>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</si>
  <si>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</si>
  <si>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</si>
  <si>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</si>
  <si>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</si>
  <si>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</si>
  <si>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</si>
  <si>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</si>
  <si>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</si>
  <si>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</si>
  <si>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</si>
  <si>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</si>
  <si>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</si>
  <si>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</si>
  <si>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</si>
  <si>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</si>
  <si>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</si>
  <si>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</si>
  <si>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</si>
  <si>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</si>
  <si>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</si>
  <si>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</si>
  <si>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</si>
  <si>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</si>
  <si>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</si>
  <si>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</si>
  <si>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</si>
  <si>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</si>
  <si>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</si>
  <si>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</si>
  <si>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</si>
  <si>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</si>
  <si>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</si>
  <si>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</si>
  <si>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</si>
  <si>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</si>
  <si>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</si>
  <si>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</si>
  <si>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</si>
  <si>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</si>
  <si>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</si>
  <si>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</si>
  <si>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</si>
  <si>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</si>
  <si>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</si>
  <si>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</si>
  <si>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</si>
  <si>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</si>
  <si>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</si>
  <si>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</si>
  <si>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</si>
  <si>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</si>
  <si>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</si>
  <si>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</si>
  <si>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</si>
  <si>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</si>
  <si>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</si>
  <si>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</si>
  <si>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</si>
  <si>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</si>
  <si>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</si>
  <si>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</si>
  <si>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</si>
  <si>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</si>
  <si>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</si>
  <si>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</si>
  <si>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</si>
  <si>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</si>
  <si>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</si>
  <si>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</si>
  <si>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</si>
  <si>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</si>
  <si>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</si>
  <si>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</si>
  <si>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</si>
  <si>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</si>
  <si>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</si>
  <si>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</si>
  <si>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</si>
  <si>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</si>
  <si>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</si>
  <si>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</si>
  <si>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</si>
  <si>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</si>
  <si>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</si>
  <si>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</si>
  <si>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</si>
  <si>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</si>
  <si>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</si>
  <si>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</si>
  <si>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</si>
  <si>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</si>
  <si>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</si>
  <si>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</si>
  <si>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</si>
  <si>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</si>
  <si>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</si>
  <si>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</si>
  <si>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</si>
  <si>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</si>
  <si>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</si>
  <si>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</si>
  <si>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</si>
  <si>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</si>
  <si>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</si>
  <si>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</si>
  <si>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</si>
  <si>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</si>
  <si>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</si>
  <si>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</si>
  <si>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</si>
  <si>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</si>
  <si>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</si>
  <si>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</si>
  <si>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</si>
  <si>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</si>
  <si>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</si>
  <si>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</si>
  <si>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</si>
  <si>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</si>
  <si>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</si>
  <si>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</si>
  <si>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</si>
  <si>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</si>
  <si>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</si>
  <si>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</si>
  <si>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</si>
  <si>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</si>
  <si>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</si>
  <si>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</si>
  <si>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</si>
  <si>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</si>
  <si>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</si>
  <si>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</si>
  <si>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</si>
  <si>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</si>
  <si>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</si>
  <si>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</si>
  <si>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</si>
  <si>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</si>
  <si>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</si>
  <si>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</si>
  <si>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</si>
  <si>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</si>
  <si>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</si>
  <si>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</si>
  <si>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</si>
  <si>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</si>
  <si>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</si>
  <si>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</si>
  <si>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</si>
  <si>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</si>
  <si>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</si>
  <si>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</si>
  <si>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</si>
  <si>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</si>
  <si>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</si>
  <si>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</si>
  <si>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</si>
  <si>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</si>
  <si>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</si>
  <si>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</si>
  <si>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</si>
  <si>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</si>
  <si>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</si>
  <si>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</si>
  <si>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</si>
  <si>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</si>
  <si>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</si>
  <si>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</si>
  <si>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</si>
  <si>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</si>
  <si>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</si>
  <si>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</si>
  <si>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</si>
  <si>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</si>
  <si>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</si>
  <si>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</si>
  <si>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</si>
  <si>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</si>
  <si>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</si>
  <si>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</si>
  <si>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</si>
  <si>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</si>
  <si>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</si>
  <si>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</si>
  <si>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</si>
  <si>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</si>
  <si>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</si>
  <si>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</si>
  <si>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</si>
  <si>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</si>
  <si>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</si>
  <si>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</si>
  <si>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</si>
  <si>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</si>
  <si>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</si>
  <si>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</si>
  <si>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</si>
  <si>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</si>
  <si>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</si>
  <si>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</si>
  <si>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</si>
  <si>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</si>
  <si>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</si>
  <si>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</si>
  <si>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</si>
  <si>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</si>
  <si>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</si>
  <si>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</si>
  <si>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</si>
  <si>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</si>
  <si>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</si>
  <si>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</si>
  <si>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</si>
  <si>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</si>
  <si>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 xml:space="preserve"> 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</si>
  <si>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</si>
  <si>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</si>
  <si>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</si>
  <si>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</si>
  <si>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</si>
  <si>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</si>
  <si>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</si>
  <si>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</si>
  <si>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</si>
  <si>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</si>
  <si>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</si>
  <si>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</si>
  <si>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</si>
  <si>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</si>
  <si>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</si>
  <si>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</si>
  <si>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</si>
  <si>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</si>
  <si>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</si>
  <si>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</si>
  <si>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</si>
  <si>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</si>
  <si>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</si>
  <si>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</si>
  <si>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</si>
  <si>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</si>
  <si>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</si>
  <si>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</si>
  <si>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</si>
  <si>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</si>
  <si>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</si>
  <si>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</si>
  <si>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</si>
  <si>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</si>
  <si>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</si>
  <si>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SAMU</t>
  </si>
  <si>
    <t>Centro Oncologico</t>
  </si>
  <si>
    <t>Consultorio General Rural (CGR) con SAPU/SAR/SUR</t>
  </si>
  <si>
    <t>Consultorio General Rural (CGR) - CESFAM con SAPU/SAR/SUR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</si>
  <si>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</si>
  <si>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</si>
  <si>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</si>
  <si>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</si>
  <si>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</si>
  <si>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</si>
  <si>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</si>
  <si>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</si>
  <si>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</si>
  <si>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</si>
  <si>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</si>
  <si>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</si>
  <si>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</si>
  <si>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</si>
  <si>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 xml:space="preserve">Flujometría Basal </t>
  </si>
  <si>
    <t xml:space="preserve">Flujometría Post BD </t>
  </si>
  <si>
    <t xml:space="preserve">Pimometría </t>
  </si>
  <si>
    <t xml:space="preserve">Test de provocación con ejercicio </t>
  </si>
  <si>
    <t xml:space="preserve">Test de Marcha 6 minutos </t>
  </si>
  <si>
    <t xml:space="preserve">Sesiones de Kinesioterapia Respiratoria </t>
  </si>
  <si>
    <t xml:space="preserve">Toma de muestra Secreción Mucosa/Bronquial </t>
  </si>
  <si>
    <t>OTRA INSTITUCION (Delegado)</t>
  </si>
  <si>
    <t>Centros de Diagnóstico Terapeutico (CDT)</t>
  </si>
  <si>
    <t>Centro de Salud Familiar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</si>
  <si>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</si>
  <si>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</si>
  <si>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</si>
  <si>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</si>
  <si>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</si>
  <si>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</si>
  <si>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</si>
  <si>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</si>
  <si>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</si>
  <si>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</si>
  <si>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</si>
  <si>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Centro de salud Urbano (CSU)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</si>
  <si>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</si>
  <si>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</si>
  <si>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</si>
  <si>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</si>
  <si>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</si>
  <si>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</si>
  <si>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</si>
  <si>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</si>
  <si>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</si>
  <si>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</si>
  <si>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</si>
  <si>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</si>
  <si>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</si>
  <si>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</si>
  <si>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</si>
  <si>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</si>
  <si>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</si>
  <si>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</si>
  <si>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Versión 1.3 ABRIL 2023</t>
  </si>
  <si>
    <t>RESTO ESTABLECIMIENTOS APS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</si>
  <si>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</si>
  <si>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</si>
  <si>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</si>
  <si>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</si>
  <si>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</si>
  <si>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</si>
  <si>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</si>
  <si>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</si>
  <si>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</si>
  <si>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</si>
  <si>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</si>
  <si>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</si>
  <si>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</si>
  <si>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</si>
  <si>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</si>
  <si>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</si>
  <si>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</si>
  <si>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</si>
  <si>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</si>
  <si>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</si>
  <si>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</si>
  <si>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</si>
  <si>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</si>
  <si>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CODIGOS NUEVOS</t>
  </si>
  <si>
    <t>81201042A</t>
  </si>
  <si>
    <t>CODIGO ELIMINADO</t>
  </si>
  <si>
    <t>Linea</t>
  </si>
  <si>
    <t>Línea</t>
  </si>
  <si>
    <t>CODIGOS ELIMINADOS</t>
  </si>
  <si>
    <t>Mes</t>
  </si>
  <si>
    <t>18050400</t>
  </si>
  <si>
    <t>18050500</t>
  </si>
  <si>
    <t>80302067</t>
  </si>
  <si>
    <t>80302068</t>
  </si>
  <si>
    <t>80302023</t>
  </si>
  <si>
    <t>80302032</t>
  </si>
  <si>
    <t>80302040</t>
  </si>
  <si>
    <t>80302047</t>
  </si>
  <si>
    <t>80302048</t>
  </si>
  <si>
    <t>80302057</t>
  </si>
  <si>
    <t>80302075</t>
  </si>
  <si>
    <t>80302064</t>
  </si>
  <si>
    <t>80303024</t>
  </si>
  <si>
    <t>80303026</t>
  </si>
  <si>
    <t>80305019</t>
  </si>
  <si>
    <t>80301011</t>
  </si>
  <si>
    <t>80301014</t>
  </si>
  <si>
    <t>80306002</t>
  </si>
  <si>
    <t>80306011</t>
  </si>
  <si>
    <t>80306042</t>
  </si>
  <si>
    <t>80306048</t>
  </si>
  <si>
    <t>80306051</t>
  </si>
  <si>
    <t>80306061</t>
  </si>
  <si>
    <t>81901019</t>
  </si>
  <si>
    <t>82106006</t>
  </si>
  <si>
    <t>82107003</t>
  </si>
  <si>
    <t>81602221</t>
  </si>
  <si>
    <t>81602222</t>
  </si>
  <si>
    <t>80106002</t>
  </si>
  <si>
    <t>80106006</t>
  </si>
  <si>
    <t>80106017</t>
  </si>
  <si>
    <t>80106007</t>
  </si>
  <si>
    <t>80106008</t>
  </si>
  <si>
    <t>80106010</t>
  </si>
  <si>
    <t>80106013</t>
  </si>
  <si>
    <t>80106014</t>
  </si>
  <si>
    <t>80106015</t>
  </si>
  <si>
    <t>80106022</t>
  </si>
  <si>
    <t>80500011</t>
  </si>
  <si>
    <t>80302063</t>
  </si>
  <si>
    <t>82001015</t>
  </si>
  <si>
    <t>81602217</t>
  </si>
  <si>
    <t>81602224</t>
  </si>
  <si>
    <t>81602231</t>
  </si>
  <si>
    <t>80106005</t>
  </si>
  <si>
    <t>80106024</t>
  </si>
  <si>
    <t>80106023</t>
  </si>
  <si>
    <t>80307011</t>
  </si>
  <si>
    <t>80307012</t>
  </si>
  <si>
    <t>80500008</t>
  </si>
  <si>
    <t>18700250</t>
  </si>
  <si>
    <t>18700350</t>
  </si>
  <si>
    <t>80301036</t>
  </si>
  <si>
    <t>80301038</t>
  </si>
  <si>
    <t>80301041</t>
  </si>
  <si>
    <t>80301045</t>
  </si>
  <si>
    <t>80301059</t>
  </si>
  <si>
    <t>80301075</t>
  </si>
  <si>
    <t>80309010</t>
  </si>
  <si>
    <t>80309022</t>
  </si>
  <si>
    <t>80309028</t>
  </si>
  <si>
    <t>80301087</t>
  </si>
  <si>
    <t>80302005</t>
  </si>
  <si>
    <t>80302013</t>
  </si>
  <si>
    <t>80302060</t>
  </si>
  <si>
    <t>80305020</t>
  </si>
  <si>
    <t>80306001</t>
  </si>
  <si>
    <t>80306038</t>
  </si>
  <si>
    <t>80306079</t>
  </si>
  <si>
    <t>80306081</t>
  </si>
  <si>
    <t>80308004</t>
  </si>
  <si>
    <t>80401060</t>
  </si>
  <si>
    <t>81601115</t>
  </si>
  <si>
    <t>81701001</t>
  </si>
  <si>
    <t>81701009</t>
  </si>
  <si>
    <t>81707038</t>
  </si>
  <si>
    <t>81602213</t>
  </si>
  <si>
    <t>80500009</t>
  </si>
  <si>
    <t>80301034</t>
  </si>
  <si>
    <t>80308044</t>
  </si>
  <si>
    <t>80309013</t>
  </si>
  <si>
    <t>80309014</t>
  </si>
  <si>
    <t>80301085</t>
  </si>
  <si>
    <t>80301086</t>
  </si>
  <si>
    <t>80302015</t>
  </si>
  <si>
    <t>80302024</t>
  </si>
  <si>
    <t>80302034</t>
  </si>
  <si>
    <t>80302035</t>
  </si>
  <si>
    <t>80302042</t>
  </si>
  <si>
    <t>80305070</t>
  </si>
  <si>
    <t>80301015</t>
  </si>
  <si>
    <t>80306169</t>
  </si>
  <si>
    <t>80306078</t>
  </si>
  <si>
    <t>80308001</t>
  </si>
  <si>
    <t>80308005</t>
  </si>
  <si>
    <t>81301025</t>
  </si>
  <si>
    <t>81707001</t>
  </si>
  <si>
    <t>81707002</t>
  </si>
  <si>
    <t>81707030</t>
  </si>
  <si>
    <t>81901022</t>
  </si>
  <si>
    <t>81602202</t>
  </si>
  <si>
    <t>81602206</t>
  </si>
  <si>
    <t>80106020</t>
  </si>
  <si>
    <t>18700270</t>
  </si>
  <si>
    <t>18700330</t>
  </si>
  <si>
    <t>80301068</t>
  </si>
  <si>
    <t>80308035</t>
  </si>
  <si>
    <t>80309020</t>
  </si>
  <si>
    <t>80309024</t>
  </si>
  <si>
    <t>80302008</t>
  </si>
  <si>
    <t>80302030</t>
  </si>
  <si>
    <t>80302059</t>
  </si>
  <si>
    <t>80302076</t>
  </si>
  <si>
    <t>80305030</t>
  </si>
  <si>
    <t>80306007</t>
  </si>
  <si>
    <t>80306008</t>
  </si>
  <si>
    <t>80306075</t>
  </si>
  <si>
    <t>80308018</t>
  </si>
  <si>
    <t>80404002</t>
  </si>
  <si>
    <t>81602225</t>
  </si>
  <si>
    <t>81602240</t>
  </si>
  <si>
    <t>18700230</t>
  </si>
  <si>
    <t>80301072</t>
  </si>
  <si>
    <t>80309016</t>
  </si>
  <si>
    <t>80302028</t>
  </si>
  <si>
    <t>80303027</t>
  </si>
  <si>
    <t>80303028</t>
  </si>
  <si>
    <t>80306005</t>
  </si>
  <si>
    <t>80306170</t>
  </si>
  <si>
    <t>80401070</t>
  </si>
  <si>
    <t>80401151</t>
  </si>
  <si>
    <t>80404006</t>
  </si>
  <si>
    <t>80500014</t>
  </si>
  <si>
    <t>18010100</t>
  </si>
  <si>
    <t>18010200</t>
  </si>
  <si>
    <t>18090100</t>
  </si>
  <si>
    <t>18010500</t>
  </si>
  <si>
    <t>18010601</t>
  </si>
  <si>
    <t>18010800</t>
  </si>
  <si>
    <t>18010900</t>
  </si>
  <si>
    <t>18011001</t>
  </si>
  <si>
    <t>18011002</t>
  </si>
  <si>
    <t>18700290</t>
  </si>
  <si>
    <t>18700310</t>
  </si>
  <si>
    <t>80306018</t>
  </si>
  <si>
    <t>80306059</t>
  </si>
  <si>
    <t>80306080</t>
  </si>
  <si>
    <t>81201029</t>
  </si>
  <si>
    <t>81602232</t>
  </si>
  <si>
    <t>80302045</t>
  </si>
  <si>
    <t>80302051</t>
  </si>
  <si>
    <t>80303015</t>
  </si>
  <si>
    <t>80303025</t>
  </si>
  <si>
    <t>80305007</t>
  </si>
  <si>
    <t>80401010</t>
  </si>
  <si>
    <t>80401052</t>
  </si>
  <si>
    <t>80404003</t>
  </si>
  <si>
    <t>80404012</t>
  </si>
  <si>
    <t>81602203</t>
  </si>
  <si>
    <t>80302012</t>
  </si>
  <si>
    <t>80306070</t>
  </si>
  <si>
    <t>80401051</t>
  </si>
  <si>
    <t>18700260</t>
  </si>
  <si>
    <t>18700280</t>
  </si>
  <si>
    <t>18700300</t>
  </si>
  <si>
    <t>18700340</t>
  </si>
  <si>
    <t>80308010</t>
  </si>
  <si>
    <t>81801023</t>
  </si>
  <si>
    <t>80308012</t>
  </si>
  <si>
    <t>81602201</t>
  </si>
  <si>
    <t>80500010</t>
  </si>
  <si>
    <t>81602223</t>
  </si>
  <si>
    <t>80301065</t>
  </si>
  <si>
    <t>80301067</t>
  </si>
  <si>
    <t>80306004</t>
  </si>
  <si>
    <t>80306117</t>
  </si>
  <si>
    <t>80306026</t>
  </si>
  <si>
    <t>18700100</t>
  </si>
  <si>
    <t>80302026</t>
  </si>
  <si>
    <t>81602205</t>
  </si>
  <si>
    <t>81602207</t>
  </si>
  <si>
    <t>80500001</t>
  </si>
  <si>
    <t>80301083</t>
  </si>
  <si>
    <t>80302065</t>
  </si>
  <si>
    <t>80401009</t>
  </si>
  <si>
    <t>18400500</t>
  </si>
  <si>
    <t>80306076</t>
  </si>
  <si>
    <t>80309023</t>
  </si>
  <si>
    <t>80401110</t>
  </si>
  <si>
    <t>80306066</t>
  </si>
  <si>
    <t>80309004</t>
  </si>
  <si>
    <t>80309015</t>
  </si>
  <si>
    <t>80302022</t>
  </si>
  <si>
    <t>80302069</t>
  </si>
  <si>
    <t>80306045</t>
  </si>
  <si>
    <t>80309008</t>
  </si>
  <si>
    <t>81701006</t>
  </si>
  <si>
    <t>80106011</t>
  </si>
  <si>
    <t>80401002</t>
  </si>
  <si>
    <t>80401013</t>
  </si>
  <si>
    <t>80401014</t>
  </si>
  <si>
    <t>80401031</t>
  </si>
  <si>
    <t>80401045</t>
  </si>
  <si>
    <t>80401054</t>
  </si>
  <si>
    <t>80401056</t>
  </si>
  <si>
    <t>80401059</t>
  </si>
  <si>
    <t>81301026</t>
  </si>
  <si>
    <t>81301029</t>
  </si>
  <si>
    <t>80500016</t>
  </si>
  <si>
    <t>80500017</t>
  </si>
  <si>
    <t>80401032</t>
  </si>
  <si>
    <t>80401033</t>
  </si>
  <si>
    <t>80401042</t>
  </si>
  <si>
    <t>80401043</t>
  </si>
  <si>
    <t>80401046</t>
  </si>
  <si>
    <t>80401053</t>
  </si>
  <si>
    <t>80401055</t>
  </si>
  <si>
    <t>80401062</t>
  </si>
  <si>
    <t>82106005</t>
  </si>
  <si>
    <t>82106004</t>
  </si>
  <si>
    <t>80106012</t>
  </si>
  <si>
    <t>80106021</t>
  </si>
  <si>
    <t>80401001</t>
  </si>
  <si>
    <t>81801042</t>
  </si>
  <si>
    <t>80401028</t>
  </si>
  <si>
    <t>80401029</t>
  </si>
  <si>
    <t>80404005</t>
  </si>
  <si>
    <t>80106009</t>
  </si>
  <si>
    <t>18700110</t>
  </si>
  <si>
    <t>80306052</t>
  </si>
  <si>
    <t>81602212</t>
  </si>
  <si>
    <t>80306064</t>
  </si>
  <si>
    <t>80302050</t>
  </si>
  <si>
    <t>81707004</t>
  </si>
  <si>
    <t>81602204</t>
  </si>
  <si>
    <t>80305170</t>
  </si>
  <si>
    <t>80301042</t>
  </si>
  <si>
    <t>80302033</t>
  </si>
  <si>
    <t>80301002</t>
  </si>
  <si>
    <t>80308031</t>
  </si>
  <si>
    <t>80306074</t>
  </si>
  <si>
    <t>82106007</t>
  </si>
  <si>
    <t>80302025</t>
  </si>
  <si>
    <t>80302054</t>
  </si>
  <si>
    <t>80306047</t>
  </si>
  <si>
    <t>80301026</t>
  </si>
  <si>
    <t>80308022</t>
  </si>
  <si>
    <t>80308030</t>
  </si>
  <si>
    <t>80301039</t>
  </si>
  <si>
    <t>80401048</t>
  </si>
  <si>
    <t>80401057</t>
  </si>
  <si>
    <t>80305004</t>
  </si>
  <si>
    <t>80309021</t>
  </si>
  <si>
    <t>18700240</t>
  </si>
  <si>
    <t>80301077</t>
  </si>
  <si>
    <t>80306041</t>
  </si>
  <si>
    <t>81602241</t>
  </si>
  <si>
    <t>81602242</t>
  </si>
  <si>
    <t>80301058</t>
  </si>
  <si>
    <t>80308013</t>
  </si>
  <si>
    <t>80308024</t>
  </si>
  <si>
    <t>80306012</t>
  </si>
  <si>
    <t>80302019</t>
  </si>
  <si>
    <t>80301028</t>
  </si>
  <si>
    <t>80301030</t>
  </si>
  <si>
    <t>80305005</t>
  </si>
  <si>
    <t>80305012</t>
  </si>
  <si>
    <t>80305027</t>
  </si>
  <si>
    <t>80301040</t>
  </si>
  <si>
    <t>80500007</t>
  </si>
  <si>
    <t>80308034</t>
  </si>
  <si>
    <t>80401047</t>
  </si>
  <si>
    <t>18700140</t>
  </si>
  <si>
    <t>81707036</t>
  </si>
  <si>
    <t>80404007</t>
  </si>
  <si>
    <t>80302062</t>
  </si>
  <si>
    <t>81301030</t>
  </si>
  <si>
    <t>80306057</t>
  </si>
  <si>
    <t>80308040</t>
  </si>
  <si>
    <t>80401058</t>
  </si>
  <si>
    <t>80301044</t>
  </si>
  <si>
    <t>80302039</t>
  </si>
  <si>
    <t>80302031</t>
  </si>
  <si>
    <t>81602216</t>
  </si>
  <si>
    <t>80302053</t>
  </si>
  <si>
    <t>80309012</t>
  </si>
  <si>
    <t>80401008</t>
  </si>
  <si>
    <t>80306023</t>
  </si>
  <si>
    <t>81602211</t>
  </si>
  <si>
    <t>80302020</t>
  </si>
  <si>
    <t>80302056</t>
  </si>
  <si>
    <t>80301035</t>
  </si>
  <si>
    <t>80309040</t>
  </si>
  <si>
    <t>80302021</t>
  </si>
  <si>
    <t>80301078</t>
  </si>
  <si>
    <t>81707032</t>
  </si>
  <si>
    <t>81707035</t>
  </si>
  <si>
    <t>80305010</t>
  </si>
  <si>
    <t>80308029</t>
  </si>
  <si>
    <t>Establecimiento</t>
  </si>
  <si>
    <t>Comuna</t>
  </si>
  <si>
    <t>Total general</t>
  </si>
  <si>
    <t>Etiquetas de fila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</si>
  <si>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</si>
  <si>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</si>
  <si>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</si>
  <si>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</si>
  <si>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</si>
  <si>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</si>
  <si>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</si>
  <si>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</si>
  <si>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(Todas)</t>
  </si>
  <si>
    <t>18700320</t>
  </si>
  <si>
    <t>18020100</t>
  </si>
  <si>
    <t>18700120</t>
  </si>
  <si>
    <t>18700130</t>
  </si>
  <si>
    <t>18700150</t>
  </si>
  <si>
    <t>18700160</t>
  </si>
  <si>
    <t>18700170</t>
  </si>
  <si>
    <t>18700180</t>
  </si>
  <si>
    <t>18700190</t>
  </si>
  <si>
    <t>18700210</t>
  </si>
  <si>
    <t>18700220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</si>
  <si>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</si>
  <si>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</si>
  <si>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</si>
  <si>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</si>
  <si>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</si>
  <si>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</si>
  <si>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</si>
  <si>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</si>
  <si>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80301010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</si>
  <si>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</si>
  <si>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</si>
  <si>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</si>
  <si>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</si>
  <si>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</si>
  <si>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</si>
  <si>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</si>
  <si>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</si>
  <si>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</si>
  <si>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</si>
  <si>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</si>
  <si>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80301029</t>
  </si>
  <si>
    <t>80301032</t>
  </si>
  <si>
    <t>80301033</t>
  </si>
  <si>
    <t>80301043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</si>
  <si>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</si>
  <si>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</si>
  <si>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</si>
  <si>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</si>
  <si>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</si>
  <si>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</si>
  <si>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</si>
  <si>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</si>
  <si>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</si>
  <si>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</si>
  <si>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</si>
  <si>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</si>
  <si>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80301062</t>
  </si>
  <si>
    <t>80301063</t>
  </si>
  <si>
    <t>80301064</t>
  </si>
  <si>
    <t>80301066</t>
  </si>
  <si>
    <t>80301069</t>
  </si>
  <si>
    <t>80301070</t>
  </si>
  <si>
    <t>80301071</t>
  </si>
  <si>
    <t>80301074</t>
  </si>
  <si>
    <t>80301076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</si>
  <si>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</si>
  <si>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</si>
  <si>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</si>
  <si>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</si>
  <si>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</si>
  <si>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</si>
  <si>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</si>
  <si>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</si>
  <si>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</si>
  <si>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</si>
  <si>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</si>
  <si>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</si>
  <si>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</si>
  <si>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</si>
  <si>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</si>
  <si>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</si>
  <si>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</si>
  <si>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</si>
  <si>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</si>
  <si>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</si>
  <si>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80302016</t>
  </si>
  <si>
    <t>80302017</t>
  </si>
  <si>
    <t>80302018</t>
  </si>
  <si>
    <t>80302029</t>
  </si>
  <si>
    <t>80302036</t>
  </si>
  <si>
    <t>80302038</t>
  </si>
  <si>
    <t>80302041</t>
  </si>
  <si>
    <t>80302043</t>
  </si>
  <si>
    <t>80302044</t>
  </si>
  <si>
    <t>80302046</t>
  </si>
  <si>
    <t>80302052</t>
  </si>
  <si>
    <t>80302055</t>
  </si>
  <si>
    <t>80302058</t>
  </si>
  <si>
    <t>80302061</t>
  </si>
  <si>
    <t>80302066</t>
  </si>
  <si>
    <t>80305001</t>
  </si>
  <si>
    <t>80305002</t>
  </si>
  <si>
    <t>80305003</t>
  </si>
  <si>
    <t>80305006</t>
  </si>
  <si>
    <t>80305008</t>
  </si>
  <si>
    <t>80305009</t>
  </si>
  <si>
    <t>80305011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</si>
  <si>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</si>
  <si>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</si>
  <si>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</si>
  <si>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</si>
  <si>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</si>
  <si>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</si>
  <si>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</si>
  <si>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</si>
  <si>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</si>
  <si>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80305028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</si>
  <si>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</si>
  <si>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</si>
  <si>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</si>
  <si>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</si>
  <si>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</si>
  <si>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</si>
  <si>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</si>
  <si>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</si>
  <si>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80305040</t>
  </si>
  <si>
    <t>80305041</t>
  </si>
  <si>
    <t>80305042</t>
  </si>
  <si>
    <t>80305043</t>
  </si>
  <si>
    <t>80305044</t>
  </si>
  <si>
    <t>80305045</t>
  </si>
  <si>
    <t>80305047</t>
  </si>
  <si>
    <t>80305048</t>
  </si>
  <si>
    <t>80305049</t>
  </si>
  <si>
    <t>80305051</t>
  </si>
  <si>
    <t>80305052</t>
  </si>
  <si>
    <t>80305053</t>
  </si>
  <si>
    <t>80500006</t>
  </si>
  <si>
    <t>80500005</t>
  </si>
  <si>
    <t>80500004</t>
  </si>
  <si>
    <t>80500003</t>
  </si>
  <si>
    <t>80500002</t>
  </si>
  <si>
    <t>81602215</t>
  </si>
  <si>
    <t>81602214</t>
  </si>
  <si>
    <t>82101001</t>
  </si>
  <si>
    <t>82101002</t>
  </si>
  <si>
    <t>81801001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</si>
  <si>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</si>
  <si>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</si>
  <si>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</si>
  <si>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</si>
  <si>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</si>
  <si>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</si>
  <si>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</si>
  <si>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</si>
  <si>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</si>
  <si>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</si>
  <si>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</si>
  <si>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</si>
  <si>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80306013</t>
  </si>
  <si>
    <t>80306014</t>
  </si>
  <si>
    <t>80306015</t>
  </si>
  <si>
    <t>80306016</t>
  </si>
  <si>
    <t>80306017</t>
  </si>
  <si>
    <t>80306019</t>
  </si>
  <si>
    <t>80306020</t>
  </si>
  <si>
    <t>80306021</t>
  </si>
  <si>
    <t>80306022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</si>
  <si>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</si>
  <si>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</si>
  <si>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</si>
  <si>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</si>
  <si>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</si>
  <si>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</si>
  <si>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</si>
  <si>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</si>
  <si>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</si>
  <si>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</si>
  <si>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</si>
  <si>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</si>
  <si>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</si>
  <si>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80306043</t>
  </si>
  <si>
    <t>80306046</t>
  </si>
  <si>
    <t>80306049</t>
  </si>
  <si>
    <t>80306050</t>
  </si>
  <si>
    <t>80306053</t>
  </si>
  <si>
    <t>80306054</t>
  </si>
  <si>
    <t>80306056</t>
  </si>
  <si>
    <t>80306058</t>
  </si>
  <si>
    <t>80306062</t>
  </si>
  <si>
    <t>80306063</t>
  </si>
  <si>
    <t>80306065</t>
  </si>
  <si>
    <t>80306067</t>
  </si>
  <si>
    <t>80306068</t>
  </si>
  <si>
    <t>80306069</t>
  </si>
  <si>
    <t>80306270</t>
  </si>
  <si>
    <t>80306072</t>
  </si>
  <si>
    <t>80306073</t>
  </si>
  <si>
    <t>80306077</t>
  </si>
  <si>
    <t>81601110</t>
  </si>
  <si>
    <t>81301043</t>
  </si>
  <si>
    <t>81301042</t>
  </si>
  <si>
    <t>81201042</t>
  </si>
  <si>
    <t>81201019</t>
  </si>
  <si>
    <t>81201015</t>
  </si>
  <si>
    <t>81201014</t>
  </si>
  <si>
    <t>81201012</t>
  </si>
  <si>
    <t>81201009</t>
  </si>
  <si>
    <t>81201005</t>
  </si>
  <si>
    <t>81201004</t>
  </si>
  <si>
    <t>81201003</t>
  </si>
  <si>
    <t>81101003</t>
  </si>
  <si>
    <t>80404019</t>
  </si>
  <si>
    <t>80404018</t>
  </si>
  <si>
    <t>80404016</t>
  </si>
  <si>
    <t>80404015</t>
  </si>
  <si>
    <t>80404014</t>
  </si>
  <si>
    <t>80404013</t>
  </si>
  <si>
    <t>80404011</t>
  </si>
  <si>
    <t>80404010</t>
  </si>
  <si>
    <t>80404009</t>
  </si>
  <si>
    <t>80404008</t>
  </si>
  <si>
    <t>80404004</t>
  </si>
  <si>
    <t>80401064</t>
  </si>
  <si>
    <t>80401063</t>
  </si>
  <si>
    <t>80401061</t>
  </si>
  <si>
    <t>80401049</t>
  </si>
  <si>
    <t>80401044</t>
  </si>
  <si>
    <t>80401041</t>
  </si>
  <si>
    <t>80401040</t>
  </si>
  <si>
    <t>80401039</t>
  </si>
  <si>
    <t>80401038</t>
  </si>
  <si>
    <t>80401037</t>
  </si>
  <si>
    <t>80401036</t>
  </si>
  <si>
    <t>80401035</t>
  </si>
  <si>
    <t>80401034</t>
  </si>
  <si>
    <t>80401030</t>
  </si>
  <si>
    <t>80401027</t>
  </si>
  <si>
    <t>80401026</t>
  </si>
  <si>
    <t>80401024</t>
  </si>
  <si>
    <t>80401023</t>
  </si>
  <si>
    <t>80401022</t>
  </si>
  <si>
    <t>80401021</t>
  </si>
  <si>
    <t>80401020</t>
  </si>
  <si>
    <t>80401019</t>
  </si>
  <si>
    <t>80401018</t>
  </si>
  <si>
    <t>80401017</t>
  </si>
  <si>
    <t>80401016</t>
  </si>
  <si>
    <t>80401015</t>
  </si>
  <si>
    <t>80401012</t>
  </si>
  <si>
    <t>80401011</t>
  </si>
  <si>
    <t>80401130</t>
  </si>
  <si>
    <t>80401007</t>
  </si>
  <si>
    <t>80401006</t>
  </si>
  <si>
    <t>80401005</t>
  </si>
  <si>
    <t>80401004</t>
  </si>
  <si>
    <t>80401003</t>
  </si>
  <si>
    <t>80309029</t>
  </si>
  <si>
    <t>80309027</t>
  </si>
  <si>
    <t>80309025</t>
  </si>
  <si>
    <t>80308002</t>
  </si>
  <si>
    <t>80308003</t>
  </si>
  <si>
    <t>80308006</t>
  </si>
  <si>
    <t>80308007</t>
  </si>
  <si>
    <t>80308008</t>
  </si>
  <si>
    <t>80308009</t>
  </si>
  <si>
    <t>80308011</t>
  </si>
  <si>
    <t>80308014</t>
  </si>
  <si>
    <t>80308015</t>
  </si>
  <si>
    <t>80308016</t>
  </si>
  <si>
    <t>80308017</t>
  </si>
  <si>
    <t>80308019</t>
  </si>
  <si>
    <t>80308020</t>
  </si>
  <si>
    <t>80308021</t>
  </si>
  <si>
    <t>80308023</t>
  </si>
  <si>
    <t>80308025</t>
  </si>
  <si>
    <t>80308026</t>
  </si>
  <si>
    <t>80308027</t>
  </si>
  <si>
    <t>80308028</t>
  </si>
  <si>
    <t>80308032</t>
  </si>
  <si>
    <t>80308033</t>
  </si>
  <si>
    <t>80308036</t>
  </si>
  <si>
    <t>80308037</t>
  </si>
  <si>
    <t>80308038</t>
  </si>
  <si>
    <t>80308039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</si>
  <si>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</si>
  <si>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</si>
  <si>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</si>
  <si>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</si>
  <si>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</si>
  <si>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</si>
  <si>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</si>
  <si>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</si>
  <si>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80309007</t>
  </si>
  <si>
    <t>80309009</t>
  </si>
  <si>
    <t>80309011</t>
  </si>
  <si>
    <t>80309035</t>
  </si>
  <si>
    <t>80309017</t>
  </si>
  <si>
    <t>80309018</t>
  </si>
  <si>
    <t>80309019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</si>
</sst>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6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5" tint="-0.499984740745262"/>
      <name val="Verdana"/>
      <family val="2"/>
    </font>
    <font>
      <b/>
      <sz val="11"/>
      <name val="Calibri"/>
      <family val="2"/>
      <scheme val="minor"/>
    </font>
    <font>
      <sz val="8"/>
      <color rgb="FFFF0000"/>
      <name val="Verdana"/>
      <family val="2"/>
    </font>
    <font>
      <sz val="10"/>
      <color rgb="FF0070C0"/>
      <name val="Verdana"/>
      <family val="2"/>
    </font>
    <font>
      <sz val="10"/>
      <color rgb="FFFF0000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  <font>
      <b/>
      <i/>
      <sz val="10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43">
    <xf numFmtId="0" fontId="0" fillId="0" borderId="0"/>
    <xf numFmtId="0" fontId="17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7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7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3" fillId="7" borderId="1" applyNumberFormat="0" applyAlignment="0" applyProtection="0"/>
    <xf numFmtId="0" fontId="3" fillId="22" borderId="4" applyBorder="0">
      <protection locked="0"/>
    </xf>
    <xf numFmtId="0" fontId="14" fillId="22" borderId="4" applyBorder="0">
      <protection locked="0"/>
    </xf>
    <xf numFmtId="0" fontId="3" fillId="22" borderId="4" applyBorder="0">
      <protection locked="0"/>
    </xf>
    <xf numFmtId="0" fontId="14" fillId="22" borderId="4" applyBorder="0">
      <protection locked="0"/>
    </xf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4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5" fillId="23" borderId="0" applyNumberFormat="0" applyBorder="0" applyAlignment="0" applyProtection="0"/>
    <xf numFmtId="0" fontId="3" fillId="0" borderId="0"/>
    <xf numFmtId="0" fontId="14" fillId="0" borderId="0"/>
    <xf numFmtId="0" fontId="3" fillId="0" borderId="0"/>
    <xf numFmtId="0" fontId="36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3" fillId="0" borderId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3" fillId="0" borderId="0"/>
    <xf numFmtId="0" fontId="17" fillId="0" borderId="0"/>
    <xf numFmtId="0" fontId="3" fillId="24" borderId="5" applyNumberFormat="0" applyFont="0" applyAlignment="0" applyProtection="0"/>
    <xf numFmtId="0" fontId="14" fillId="24" borderId="5" applyNumberFormat="0" applyFont="0" applyAlignment="0" applyProtection="0"/>
    <xf numFmtId="0" fontId="3" fillId="24" borderId="5" applyNumberFormat="0" applyFont="0" applyAlignment="0" applyProtection="0"/>
    <xf numFmtId="0" fontId="1" fillId="30" borderId="66" applyNumberFormat="0" applyFont="0" applyAlignment="0" applyProtection="0"/>
    <xf numFmtId="0" fontId="26" fillId="1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0" fillId="0" borderId="8" applyNumberFormat="0" applyFill="0" applyAlignment="0" applyProtection="0"/>
    <xf numFmtId="0" fontId="22" fillId="0" borderId="9" applyNumberFormat="0" applyFill="0" applyAlignment="0" applyProtection="0"/>
    <xf numFmtId="0" fontId="31" fillId="0" borderId="10" applyNumberFormat="0" applyFill="0" applyAlignment="0" applyProtection="0"/>
    <xf numFmtId="0" fontId="3" fillId="24" borderId="5" applyNumberFormat="0" applyFont="0" applyAlignment="0" applyProtection="0"/>
    <xf numFmtId="0" fontId="43" fillId="0" borderId="0"/>
  </cellStyleXfs>
  <cellXfs count="598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0" borderId="4" xfId="0" applyFont="1" applyBorder="1" applyAlignment="1">
      <alignment wrapText="1"/>
    </xf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11" fillId="0" borderId="12" xfId="0" applyFont="1" applyBorder="1"/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5" applyFont="1"/>
    <xf numFmtId="0" fontId="6" fillId="0" borderId="23" xfId="123" applyFont="1" applyBorder="1" applyAlignment="1" applyProtection="1">
      <alignment horizontal="center" vertical="center" wrapText="1"/>
    </xf>
    <xf numFmtId="0" fontId="6" fillId="0" borderId="24" xfId="123" applyFont="1" applyBorder="1" applyAlignment="1" applyProtection="1">
      <alignment horizontal="center" vertical="center" wrapText="1"/>
    </xf>
    <xf numFmtId="0" fontId="6" fillId="0" borderId="12" xfId="123" applyFont="1" applyBorder="1" applyAlignment="1" applyProtection="1">
      <alignment horizontal="center" vertical="center" wrapText="1"/>
    </xf>
    <xf numFmtId="0" fontId="6" fillId="28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9" fillId="0" borderId="0" xfId="121" applyFont="1" applyBorder="1" applyAlignment="1" applyProtection="1">
      <alignment horizontal="left" vertical="center"/>
    </xf>
    <xf numFmtId="0" fontId="12" fillId="28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16" fillId="0" borderId="0" xfId="121" applyFont="1" applyBorder="1" applyAlignment="1" applyProtection="1">
      <alignment horizontal="left" vertical="center"/>
    </xf>
    <xf numFmtId="0" fontId="16" fillId="0" borderId="0" xfId="121" applyFont="1" applyAlignment="1" applyProtection="1">
      <alignment horizontal="center" vertical="center"/>
    </xf>
    <xf numFmtId="0" fontId="16" fillId="0" borderId="0" xfId="121" applyFont="1" applyAlignment="1" applyProtection="1">
      <alignment horizontal="left" vertical="center"/>
    </xf>
    <xf numFmtId="0" fontId="16" fillId="0" borderId="0" xfId="121" applyFont="1" applyAlignment="1" applyProtection="1">
      <alignment horizontal="left" vertical="center" wrapText="1"/>
    </xf>
    <xf numFmtId="0" fontId="6" fillId="28" borderId="0" xfId="0" applyFont="1" applyFill="1"/>
    <xf numFmtId="0" fontId="10" fillId="0" borderId="0" xfId="124" applyFont="1" applyAlignment="1">
      <alignment horizontal="left"/>
    </xf>
    <xf numFmtId="0" fontId="8" fillId="28" borderId="30" xfId="121" applyFont="1" applyFill="1" applyBorder="1" applyAlignment="1" applyProtection="1">
      <alignment horizontal="center" vertical="center"/>
      <protection locked="0"/>
    </xf>
    <xf numFmtId="0" fontId="8" fillId="28" borderId="32" xfId="121" applyFont="1" applyFill="1" applyBorder="1" applyAlignment="1" applyProtection="1">
      <alignment horizontal="center" vertical="center"/>
      <protection locked="0"/>
    </xf>
    <xf numFmtId="0" fontId="8" fillId="28" borderId="33" xfId="121" applyFont="1" applyFill="1" applyBorder="1" applyAlignment="1" applyProtection="1">
      <alignment horizontal="center" vertical="center"/>
      <protection locked="0"/>
    </xf>
    <xf numFmtId="0" fontId="8" fillId="0" borderId="59" xfId="121" applyFont="1" applyBorder="1" applyAlignment="1" applyProtection="1">
      <alignment horizontal="center" vertical="center"/>
    </xf>
    <xf numFmtId="0" fontId="8" fillId="0" borderId="0" xfId="121" applyFont="1" applyBorder="1" applyAlignment="1" applyProtection="1">
      <alignment horizontal="center" vertical="center"/>
    </xf>
    <xf numFmtId="0" fontId="8" fillId="28" borderId="18" xfId="121" applyFont="1" applyFill="1" applyBorder="1" applyAlignment="1" applyProtection="1">
      <alignment horizontal="center" vertical="center"/>
      <protection locked="0"/>
    </xf>
    <xf numFmtId="0" fontId="8" fillId="0" borderId="0" xfId="121" applyFont="1" applyAlignment="1" applyProtection="1">
      <alignment horizontal="center" vertical="center"/>
    </xf>
    <xf numFmtId="1" fontId="6" fillId="0" borderId="4" xfId="76" applyNumberFormat="1" applyFont="1" applyFill="1" applyBorder="1" applyAlignment="1">
      <alignment horizontal="center"/>
    </xf>
    <xf numFmtId="0" fontId="10" fillId="0" borderId="0" xfId="125" applyFont="1"/>
    <xf numFmtId="0" fontId="10" fillId="0" borderId="30" xfId="125" applyFont="1" applyBorder="1"/>
    <xf numFmtId="0" fontId="6" fillId="0" borderId="73" xfId="125" applyFont="1" applyBorder="1" applyAlignment="1">
      <alignment horizontal="center"/>
    </xf>
    <xf numFmtId="0" fontId="6" fillId="0" borderId="44" xfId="125" applyFont="1" applyBorder="1" applyAlignment="1">
      <alignment horizontal="center"/>
    </xf>
    <xf numFmtId="0" fontId="6" fillId="0" borderId="44" xfId="125" quotePrefix="1" applyFont="1" applyBorder="1" applyAlignment="1">
      <alignment horizontal="center"/>
    </xf>
    <xf numFmtId="0" fontId="6" fillId="0" borderId="44" xfId="125" applyFont="1" applyBorder="1" applyAlignment="1">
      <alignment horizontal="center" vertical="center"/>
    </xf>
    <xf numFmtId="0" fontId="6" fillId="0" borderId="52" xfId="125" applyFont="1" applyBorder="1" applyAlignment="1">
      <alignment horizontal="center"/>
    </xf>
    <xf numFmtId="0" fontId="10" fillId="0" borderId="0" xfId="125" applyFont="1" applyAlignment="1">
      <alignment horizontal="left"/>
    </xf>
    <xf numFmtId="0" fontId="11" fillId="31" borderId="0" xfId="0" applyFont="1" applyFill="1"/>
    <xf numFmtId="0" fontId="12" fillId="31" borderId="0" xfId="0" applyFont="1" applyFill="1"/>
    <xf numFmtId="41" fontId="11" fillId="0" borderId="0" xfId="76" applyFont="1" applyFill="1" applyBorder="1" applyAlignment="1" applyProtection="1">
      <protection locked="0"/>
    </xf>
    <xf numFmtId="0" fontId="6" fillId="0" borderId="0" xfId="126" applyFont="1"/>
    <xf numFmtId="0" fontId="6" fillId="27" borderId="0" xfId="126" applyFont="1" applyFill="1"/>
    <xf numFmtId="0" fontId="12" fillId="0" borderId="0" xfId="126" applyFont="1" applyAlignment="1">
      <alignment horizontal="center" vertical="center" wrapText="1"/>
    </xf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12" fillId="0" borderId="30" xfId="126" applyFont="1" applyBorder="1" applyAlignment="1">
      <alignment horizontal="center"/>
    </xf>
    <xf numFmtId="0" fontId="12" fillId="0" borderId="38" xfId="126" applyFont="1" applyBorder="1" applyAlignment="1">
      <alignment horizontal="center"/>
    </xf>
    <xf numFmtId="164" fontId="6" fillId="22" borderId="17" xfId="126" applyNumberFormat="1" applyFont="1" applyFill="1" applyBorder="1" applyProtection="1">
      <protection locked="0"/>
    </xf>
    <xf numFmtId="164" fontId="6" fillId="22" borderId="68" xfId="126" applyNumberFormat="1" applyFont="1" applyFill="1" applyBorder="1" applyProtection="1">
      <protection locked="0"/>
    </xf>
    <xf numFmtId="164" fontId="6" fillId="22" borderId="51" xfId="126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4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0" fontId="6" fillId="0" borderId="56" xfId="76" applyNumberFormat="1" applyFont="1" applyFill="1" applyBorder="1" applyAlignment="1">
      <alignment horizontal="center"/>
    </xf>
    <xf numFmtId="0" fontId="6" fillId="0" borderId="37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56" xfId="76" applyNumberFormat="1" applyFont="1" applyFill="1" applyBorder="1" applyAlignment="1">
      <alignment horizontal="center"/>
    </xf>
    <xf numFmtId="1" fontId="6" fillId="0" borderId="37" xfId="76" applyNumberFormat="1" applyFont="1" applyFill="1" applyBorder="1" applyAlignment="1">
      <alignment horizontal="center"/>
    </xf>
    <xf numFmtId="1" fontId="6" fillId="0" borderId="40" xfId="76" applyNumberFormat="1" applyFont="1" applyFill="1" applyBorder="1" applyAlignment="1">
      <alignment horizontal="center"/>
    </xf>
    <xf numFmtId="1" fontId="6" fillId="0" borderId="44" xfId="76" applyNumberFormat="1" applyFont="1" applyFill="1" applyBorder="1" applyAlignment="1">
      <alignment horizontal="center"/>
    </xf>
    <xf numFmtId="3" fontId="6" fillId="22" borderId="17" xfId="126" applyNumberFormat="1" applyFont="1" applyFill="1" applyBorder="1" applyProtection="1">
      <protection locked="0"/>
    </xf>
    <xf numFmtId="3" fontId="6" fillId="22" borderId="24" xfId="126" applyNumberFormat="1" applyFont="1" applyFill="1" applyBorder="1" applyProtection="1">
      <protection locked="0"/>
    </xf>
    <xf numFmtId="3" fontId="6" fillId="22" borderId="16" xfId="126" applyNumberFormat="1" applyFont="1" applyFill="1" applyBorder="1" applyProtection="1">
      <protection locked="0"/>
    </xf>
    <xf numFmtId="3" fontId="6" fillId="22" borderId="37" xfId="126" applyNumberFormat="1" applyFont="1" applyFill="1" applyBorder="1" applyProtection="1">
      <protection locked="0"/>
    </xf>
    <xf numFmtId="3" fontId="6" fillId="0" borderId="4" xfId="126" applyNumberFormat="1" applyFont="1" applyBorder="1" applyAlignment="1">
      <alignment horizontal="right" vertical="center" wrapText="1"/>
    </xf>
    <xf numFmtId="3" fontId="6" fillId="22" borderId="38" xfId="126" applyNumberFormat="1" applyFont="1" applyFill="1" applyBorder="1" applyAlignment="1" applyProtection="1">
      <alignment horizontal="right"/>
      <protection locked="0"/>
    </xf>
    <xf numFmtId="3" fontId="6" fillId="0" borderId="17" xfId="126" applyNumberFormat="1" applyFont="1" applyBorder="1" applyAlignment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68" xfId="126" applyNumberFormat="1" applyFont="1" applyFill="1" applyBorder="1" applyAlignment="1" applyProtection="1">
      <alignment horizontal="right"/>
      <protection locked="0"/>
    </xf>
    <xf numFmtId="3" fontId="6" fillId="22" borderId="51" xfId="126" applyNumberFormat="1" applyFont="1" applyFill="1" applyBorder="1" applyAlignment="1" applyProtection="1">
      <alignment horizontal="right"/>
      <protection locked="0"/>
    </xf>
    <xf numFmtId="3" fontId="6" fillId="0" borderId="24" xfId="126" applyNumberFormat="1" applyFont="1" applyBorder="1" applyAlignment="1">
      <alignment horizontal="right" vertical="center" wrapText="1"/>
    </xf>
    <xf numFmtId="3" fontId="6" fillId="22" borderId="24" xfId="126" applyNumberFormat="1" applyFont="1" applyFill="1" applyBorder="1" applyAlignment="1" applyProtection="1">
      <alignment horizontal="right"/>
      <protection locked="0"/>
    </xf>
    <xf numFmtId="3" fontId="6" fillId="22" borderId="70" xfId="126" applyNumberFormat="1" applyFont="1" applyFill="1" applyBorder="1" applyAlignment="1" applyProtection="1">
      <alignment horizontal="right"/>
      <protection locked="0"/>
    </xf>
    <xf numFmtId="3" fontId="6" fillId="22" borderId="61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 applyAlignment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29" borderId="24" xfId="126" applyNumberFormat="1" applyFont="1" applyFill="1" applyBorder="1" applyAlignment="1">
      <alignment horizontal="right"/>
    </xf>
    <xf numFmtId="3" fontId="6" fillId="22" borderId="46" xfId="126" applyNumberFormat="1" applyFont="1" applyFill="1" applyBorder="1" applyAlignment="1" applyProtection="1">
      <alignment horizontal="right"/>
      <protection locked="0"/>
    </xf>
    <xf numFmtId="3" fontId="12" fillId="0" borderId="4" xfId="126" quotePrefix="1" applyNumberFormat="1" applyFont="1" applyBorder="1" applyAlignment="1">
      <alignment horizontal="right" vertical="center" wrapText="1"/>
    </xf>
    <xf numFmtId="3" fontId="6" fillId="29" borderId="37" xfId="126" applyNumberFormat="1" applyFont="1" applyFill="1" applyBorder="1" applyAlignment="1">
      <alignment horizontal="right"/>
    </xf>
    <xf numFmtId="3" fontId="6" fillId="22" borderId="37" xfId="126" applyNumberFormat="1" applyFont="1" applyFill="1" applyBorder="1" applyAlignment="1" applyProtection="1">
      <alignment horizontal="right"/>
      <protection locked="0"/>
    </xf>
    <xf numFmtId="3" fontId="6" fillId="22" borderId="63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/>
    <xf numFmtId="3" fontId="6" fillId="22" borderId="68" xfId="126" applyNumberFormat="1" applyFont="1" applyFill="1" applyBorder="1" applyProtection="1">
      <protection locked="0"/>
    </xf>
    <xf numFmtId="3" fontId="6" fillId="22" borderId="51" xfId="126" applyNumberFormat="1" applyFont="1" applyFill="1" applyBorder="1" applyProtection="1">
      <protection locked="0"/>
    </xf>
    <xf numFmtId="3" fontId="6" fillId="29" borderId="24" xfId="126" applyNumberFormat="1" applyFont="1" applyFill="1" applyBorder="1"/>
    <xf numFmtId="3" fontId="6" fillId="22" borderId="70" xfId="126" applyNumberFormat="1" applyFont="1" applyFill="1" applyBorder="1" applyProtection="1">
      <protection locked="0"/>
    </xf>
    <xf numFmtId="3" fontId="6" fillId="22" borderId="61" xfId="126" applyNumberFormat="1" applyFont="1" applyFill="1" applyBorder="1" applyProtection="1">
      <protection locked="0"/>
    </xf>
    <xf numFmtId="3" fontId="6" fillId="29" borderId="16" xfId="126" applyNumberFormat="1" applyFont="1" applyFill="1" applyBorder="1"/>
    <xf numFmtId="3" fontId="6" fillId="22" borderId="74" xfId="126" applyNumberFormat="1" applyFont="1" applyFill="1" applyBorder="1" applyProtection="1">
      <protection locked="0"/>
    </xf>
    <xf numFmtId="3" fontId="6" fillId="22" borderId="14" xfId="126" applyNumberFormat="1" applyFont="1" applyFill="1" applyBorder="1" applyProtection="1">
      <protection locked="0"/>
    </xf>
    <xf numFmtId="3" fontId="6" fillId="22" borderId="46" xfId="126" applyNumberFormat="1" applyFont="1" applyFill="1" applyBorder="1" applyProtection="1">
      <protection locked="0"/>
    </xf>
    <xf numFmtId="3" fontId="6" fillId="29" borderId="12" xfId="126" applyNumberFormat="1" applyFont="1" applyFill="1" applyBorder="1"/>
    <xf numFmtId="3" fontId="6" fillId="22" borderId="38" xfId="126" applyNumberFormat="1" applyFont="1" applyFill="1" applyBorder="1" applyProtection="1">
      <protection locked="0"/>
    </xf>
    <xf numFmtId="3" fontId="12" fillId="31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56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1" borderId="17" xfId="75" applyNumberFormat="1" applyFont="1" applyFill="1" applyBorder="1" applyAlignment="1" applyProtection="1">
      <alignment horizontal="right"/>
    </xf>
    <xf numFmtId="3" fontId="6" fillId="26" borderId="47" xfId="79" applyNumberFormat="1" applyFont="1" applyFill="1" applyBorder="1" applyAlignment="1" applyProtection="1"/>
    <xf numFmtId="3" fontId="6" fillId="26" borderId="48" xfId="79" applyNumberFormat="1" applyFont="1" applyFill="1" applyBorder="1" applyAlignment="1" applyProtection="1"/>
    <xf numFmtId="0" fontId="11" fillId="32" borderId="40" xfId="0" applyFont="1" applyFill="1" applyBorder="1"/>
    <xf numFmtId="0" fontId="11" fillId="32" borderId="14" xfId="0" applyFont="1" applyFill="1" applyBorder="1"/>
    <xf numFmtId="0" fontId="11" fillId="32" borderId="44" xfId="0" applyFont="1" applyFill="1" applyBorder="1"/>
    <xf numFmtId="0" fontId="11" fillId="32" borderId="46" xfId="0" applyFont="1" applyFill="1" applyBorder="1"/>
    <xf numFmtId="3" fontId="6" fillId="0" borderId="61" xfId="75" applyNumberFormat="1" applyFont="1" applyFill="1" applyBorder="1" applyAlignment="1" applyProtection="1">
      <alignment horizontal="right"/>
    </xf>
    <xf numFmtId="3" fontId="6" fillId="0" borderId="44" xfId="75" applyNumberFormat="1" applyFont="1" applyFill="1" applyBorder="1" applyAlignment="1" applyProtection="1">
      <alignment horizontal="right"/>
    </xf>
    <xf numFmtId="3" fontId="6" fillId="22" borderId="75" xfId="126" applyNumberFormat="1" applyFont="1" applyFill="1" applyBorder="1" applyProtection="1">
      <protection locked="0"/>
    </xf>
    <xf numFmtId="3" fontId="6" fillId="22" borderId="49" xfId="126" applyNumberFormat="1" applyFont="1" applyFill="1" applyBorder="1" applyProtection="1">
      <protection locked="0"/>
    </xf>
    <xf numFmtId="3" fontId="12" fillId="0" borderId="38" xfId="126" quotePrefix="1" applyNumberFormat="1" applyFont="1" applyBorder="1" applyAlignment="1">
      <alignment horizontal="right" vertical="center" wrapText="1"/>
    </xf>
    <xf numFmtId="3" fontId="6" fillId="22" borderId="4" xfId="126" applyNumberFormat="1" applyFont="1" applyFill="1" applyBorder="1" applyProtection="1">
      <protection locked="0"/>
    </xf>
    <xf numFmtId="3" fontId="6" fillId="22" borderId="74" xfId="126" applyNumberFormat="1" applyFont="1" applyFill="1" applyBorder="1" applyAlignment="1" applyProtection="1">
      <alignment horizontal="right"/>
      <protection locked="0"/>
    </xf>
    <xf numFmtId="3" fontId="6" fillId="22" borderId="33" xfId="126" applyNumberFormat="1" applyFont="1" applyFill="1" applyBorder="1" applyProtection="1">
      <protection locked="0"/>
    </xf>
    <xf numFmtId="3" fontId="6" fillId="22" borderId="44" xfId="126" applyNumberFormat="1" applyFont="1" applyFill="1" applyBorder="1" applyProtection="1">
      <protection locked="0"/>
    </xf>
    <xf numFmtId="3" fontId="6" fillId="22" borderId="41" xfId="126" applyNumberFormat="1" applyFont="1" applyFill="1" applyBorder="1" applyProtection="1">
      <protection locked="0"/>
    </xf>
    <xf numFmtId="3" fontId="6" fillId="22" borderId="40" xfId="126" applyNumberFormat="1" applyFont="1" applyFill="1" applyBorder="1" applyAlignment="1" applyProtection="1">
      <alignment horizontal="right"/>
      <protection locked="0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0" fontId="11" fillId="31" borderId="20" xfId="0" applyFont="1" applyFill="1" applyBorder="1"/>
    <xf numFmtId="0" fontId="6" fillId="0" borderId="58" xfId="125" applyFont="1" applyBorder="1" applyAlignment="1">
      <alignment horizontal="left" vertical="center"/>
    </xf>
    <xf numFmtId="0" fontId="6" fillId="0" borderId="60" xfId="125" applyFont="1" applyBorder="1"/>
    <xf numFmtId="0" fontId="6" fillId="0" borderId="42" xfId="127" applyFont="1" applyBorder="1" applyAlignment="1">
      <alignment vertical="center" wrapText="1"/>
    </xf>
    <xf numFmtId="0" fontId="6" fillId="0" borderId="43" xfId="127" applyFont="1" applyBorder="1" applyAlignment="1">
      <alignment vertical="center" wrapText="1"/>
    </xf>
    <xf numFmtId="0" fontId="12" fillId="0" borderId="18" xfId="125" applyFont="1" applyBorder="1" applyAlignment="1">
      <alignment vertical="center" wrapText="1"/>
    </xf>
    <xf numFmtId="0" fontId="6" fillId="0" borderId="18" xfId="125" applyFont="1" applyBorder="1" applyAlignment="1">
      <alignment vertical="center" wrapText="1"/>
    </xf>
    <xf numFmtId="0" fontId="6" fillId="0" borderId="60" xfId="125" applyFont="1" applyBorder="1" applyAlignment="1">
      <alignment vertical="center" wrapText="1"/>
    </xf>
    <xf numFmtId="0" fontId="6" fillId="0" borderId="43" xfId="125" applyFont="1" applyBorder="1" applyAlignment="1">
      <alignment vertical="center" wrapText="1"/>
    </xf>
    <xf numFmtId="0" fontId="6" fillId="0" borderId="15" xfId="122" applyFont="1" applyBorder="1" applyAlignment="1">
      <alignment horizontal="center" vertical="center" wrapText="1"/>
    </xf>
    <xf numFmtId="0" fontId="6" fillId="0" borderId="31" xfId="122" applyFont="1" applyBorder="1" applyAlignment="1">
      <alignment horizontal="center" vertical="center" wrapText="1"/>
    </xf>
    <xf numFmtId="0" fontId="6" fillId="0" borderId="32" xfId="125" applyFont="1" applyBorder="1" applyAlignment="1">
      <alignment horizontal="center" vertical="center" wrapText="1"/>
    </xf>
    <xf numFmtId="0" fontId="6" fillId="0" borderId="33" xfId="125" applyFont="1" applyBorder="1" applyAlignment="1">
      <alignment horizontal="center" vertical="center" wrapText="1"/>
    </xf>
    <xf numFmtId="0" fontId="6" fillId="0" borderId="42" xfId="125" applyFont="1" applyBorder="1"/>
    <xf numFmtId="0" fontId="6" fillId="0" borderId="43" xfId="125" applyFont="1" applyBorder="1"/>
    <xf numFmtId="0" fontId="12" fillId="0" borderId="18" xfId="125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6" borderId="17" xfId="75" applyNumberFormat="1" applyFont="1" applyFill="1" applyBorder="1" applyAlignment="1" applyProtection="1">
      <alignment horizontal="right"/>
    </xf>
    <xf numFmtId="3" fontId="6" fillId="26" borderId="12" xfId="75" applyNumberFormat="1" applyFont="1" applyFill="1" applyBorder="1" applyAlignment="1" applyProtection="1">
      <alignment horizontal="right"/>
    </xf>
    <xf numFmtId="0" fontId="6" fillId="0" borderId="17" xfId="125" applyFont="1" applyBorder="1" applyAlignment="1">
      <alignment horizontal="center" vertical="center"/>
    </xf>
    <xf numFmtId="0" fontId="6" fillId="0" borderId="56" xfId="125" applyFont="1" applyBorder="1" applyAlignment="1">
      <alignment horizontal="center" vertical="center"/>
    </xf>
    <xf numFmtId="3" fontId="6" fillId="26" borderId="56" xfId="75" applyNumberFormat="1" applyFont="1" applyFill="1" applyBorder="1" applyAlignment="1" applyProtection="1">
      <alignment horizontal="right"/>
    </xf>
    <xf numFmtId="0" fontId="6" fillId="0" borderId="16" xfId="125" applyFont="1" applyBorder="1" applyAlignment="1">
      <alignment horizontal="left" vertical="center"/>
    </xf>
    <xf numFmtId="0" fontId="10" fillId="0" borderId="0" xfId="124" quotePrefix="1" applyFont="1" applyAlignment="1">
      <alignment horizontal="left"/>
    </xf>
    <xf numFmtId="3" fontId="6" fillId="22" borderId="83" xfId="126" applyNumberFormat="1" applyFont="1" applyFill="1" applyBorder="1" applyAlignment="1" applyProtection="1">
      <alignment horizontal="right"/>
      <protection locked="0"/>
    </xf>
    <xf numFmtId="3" fontId="6" fillId="22" borderId="54" xfId="126" applyNumberFormat="1" applyFont="1" applyFill="1" applyBorder="1" applyAlignment="1" applyProtection="1">
      <alignment horizontal="right"/>
      <protection locked="0"/>
    </xf>
    <xf numFmtId="0" fontId="6" fillId="0" borderId="60" xfId="126" applyFont="1" applyBorder="1" applyAlignment="1">
      <alignment vertical="center" wrapText="1"/>
    </xf>
    <xf numFmtId="0" fontId="6" fillId="0" borderId="42" xfId="126" applyFont="1" applyBorder="1" applyAlignment="1">
      <alignment vertical="center" wrapText="1"/>
    </xf>
    <xf numFmtId="0" fontId="6" fillId="0" borderId="4" xfId="125" applyFont="1" applyBorder="1" applyAlignment="1">
      <alignment horizontal="center" vertical="center" wrapText="1"/>
    </xf>
    <xf numFmtId="0" fontId="6" fillId="0" borderId="87" xfId="123" applyFont="1" applyBorder="1" applyAlignment="1" applyProtection="1">
      <alignment horizontal="center" vertical="center" wrapText="1"/>
    </xf>
    <xf numFmtId="0" fontId="6" fillId="0" borderId="30" xfId="123" applyFont="1" applyBorder="1" applyAlignment="1" applyProtection="1">
      <alignment horizontal="center" vertical="center" wrapText="1"/>
    </xf>
    <xf numFmtId="0" fontId="6" fillId="0" borderId="32" xfId="123" applyFont="1" applyBorder="1" applyAlignment="1" applyProtection="1">
      <alignment horizontal="center" vertical="center" wrapText="1"/>
    </xf>
    <xf numFmtId="0" fontId="6" fillId="0" borderId="40" xfId="123" applyFont="1" applyBorder="1" applyAlignment="1" applyProtection="1">
      <alignment horizontal="center" vertical="center" wrapText="1"/>
    </xf>
    <xf numFmtId="0" fontId="6" fillId="0" borderId="50" xfId="123" applyFont="1" applyBorder="1" applyAlignment="1" applyProtection="1">
      <alignment horizontal="center" vertical="center" wrapText="1"/>
    </xf>
    <xf numFmtId="0" fontId="6" fillId="0" borderId="4" xfId="123" applyFont="1" applyBorder="1" applyAlignment="1" applyProtection="1">
      <alignment horizontal="center" vertical="center" wrapText="1"/>
    </xf>
    <xf numFmtId="0" fontId="6" fillId="0" borderId="38" xfId="123" applyFont="1" applyBorder="1" applyAlignment="1" applyProtection="1">
      <alignment horizontal="center" vertical="center" wrapText="1"/>
    </xf>
    <xf numFmtId="0" fontId="6" fillId="0" borderId="30" xfId="125" applyFont="1" applyBorder="1" applyAlignment="1">
      <alignment horizontal="center" vertical="center"/>
    </xf>
    <xf numFmtId="0" fontId="6" fillId="0" borderId="38" xfId="125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4" borderId="0" xfId="0" applyFont="1" applyFill="1"/>
    <xf numFmtId="0" fontId="6" fillId="34" borderId="0" xfId="121" applyFont="1" applyFill="1"/>
    <xf numFmtId="0" fontId="6" fillId="0" borderId="0" xfId="121" applyFont="1"/>
    <xf numFmtId="0" fontId="0" fillId="34" borderId="0" xfId="0" applyFill="1"/>
    <xf numFmtId="0" fontId="6" fillId="29" borderId="0" xfId="0" applyFont="1" applyFill="1"/>
    <xf numFmtId="3" fontId="6" fillId="22" borderId="91" xfId="126" applyNumberFormat="1" applyFont="1" applyFill="1" applyBorder="1" applyProtection="1">
      <protection locked="0"/>
    </xf>
    <xf numFmtId="3" fontId="6" fillId="22" borderId="92" xfId="126" applyNumberFormat="1" applyFont="1" applyFill="1" applyBorder="1" applyProtection="1">
      <protection locked="0"/>
    </xf>
    <xf numFmtId="3" fontId="6" fillId="22" borderId="93" xfId="126" applyNumberFormat="1" applyFont="1" applyFill="1" applyBorder="1" applyProtection="1">
      <protection locked="0"/>
    </xf>
    <xf numFmtId="3" fontId="6" fillId="22" borderId="63" xfId="126" applyNumberFormat="1" applyFont="1" applyFill="1" applyBorder="1" applyProtection="1">
      <protection locked="0"/>
    </xf>
    <xf numFmtId="3" fontId="6" fillId="22" borderId="95" xfId="126" applyNumberFormat="1" applyFont="1" applyFill="1" applyBorder="1" applyProtection="1">
      <protection locked="0"/>
    </xf>
    <xf numFmtId="3" fontId="6" fillId="22" borderId="90" xfId="126" applyNumberFormat="1" applyFont="1" applyFill="1" applyBorder="1" applyAlignment="1" applyProtection="1">
      <alignment horizontal="right"/>
      <protection locked="0"/>
    </xf>
    <xf numFmtId="3" fontId="6" fillId="22" borderId="91" xfId="126" applyNumberFormat="1" applyFont="1" applyFill="1" applyBorder="1" applyAlignment="1" applyProtection="1">
      <alignment horizontal="right"/>
      <protection locked="0"/>
    </xf>
    <xf numFmtId="3" fontId="6" fillId="22" borderId="92" xfId="126" applyNumberFormat="1" applyFont="1" applyFill="1" applyBorder="1" applyAlignment="1" applyProtection="1">
      <alignment horizontal="right"/>
      <protection locked="0"/>
    </xf>
    <xf numFmtId="3" fontId="6" fillId="22" borderId="95" xfId="126" applyNumberFormat="1" applyFont="1" applyFill="1" applyBorder="1" applyAlignment="1" applyProtection="1">
      <alignment horizontal="right"/>
      <protection locked="0"/>
    </xf>
    <xf numFmtId="164" fontId="6" fillId="22" borderId="91" xfId="126" applyNumberFormat="1" applyFont="1" applyFill="1" applyBorder="1" applyProtection="1">
      <protection locked="0"/>
    </xf>
    <xf numFmtId="3" fontId="6" fillId="22" borderId="90" xfId="126" applyNumberFormat="1" applyFont="1" applyFill="1" applyBorder="1" applyProtection="1">
      <protection locked="0"/>
    </xf>
    <xf numFmtId="3" fontId="12" fillId="0" borderId="90" xfId="126" quotePrefix="1" applyNumberFormat="1" applyFont="1" applyBorder="1" applyAlignment="1">
      <alignment horizontal="right" vertical="center" wrapText="1"/>
    </xf>
    <xf numFmtId="3" fontId="6" fillId="22" borderId="101" xfId="126" applyNumberFormat="1" applyFont="1" applyFill="1" applyBorder="1" applyProtection="1">
      <protection locked="0"/>
    </xf>
    <xf numFmtId="3" fontId="6" fillId="22" borderId="102" xfId="126" applyNumberFormat="1" applyFont="1" applyFill="1" applyBorder="1" applyProtection="1">
      <protection locked="0"/>
    </xf>
    <xf numFmtId="0" fontId="6" fillId="0" borderId="4" xfId="124" applyFont="1" applyBorder="1" applyAlignment="1">
      <alignment vertical="center" wrapText="1"/>
    </xf>
    <xf numFmtId="0" fontId="12" fillId="0" borderId="0" xfId="125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3" fontId="12" fillId="0" borderId="24" xfId="75" applyNumberFormat="1" applyFont="1" applyFill="1" applyBorder="1" applyAlignment="1" applyProtection="1">
      <alignment horizontal="right"/>
    </xf>
    <xf numFmtId="3" fontId="12" fillId="0" borderId="16" xfId="75" applyNumberFormat="1" applyFont="1" applyFill="1" applyBorder="1" applyAlignment="1" applyProtection="1">
      <alignment horizontal="right"/>
    </xf>
    <xf numFmtId="3" fontId="12" fillId="29" borderId="17" xfId="75" applyNumberFormat="1" applyFont="1" applyFill="1" applyBorder="1" applyAlignment="1" applyProtection="1">
      <alignment horizontal="right"/>
    </xf>
    <xf numFmtId="3" fontId="12" fillId="0" borderId="12" xfId="75" applyNumberFormat="1" applyFont="1" applyFill="1" applyBorder="1" applyAlignment="1" applyProtection="1">
      <alignment horizontal="right"/>
    </xf>
    <xf numFmtId="3" fontId="12" fillId="0" borderId="30" xfId="75" applyNumberFormat="1" applyFont="1" applyFill="1" applyBorder="1" applyAlignment="1" applyProtection="1"/>
    <xf numFmtId="3" fontId="12" fillId="0" borderId="39" xfId="75" applyNumberFormat="1" applyFont="1" applyFill="1" applyBorder="1" applyAlignment="1" applyProtection="1"/>
    <xf numFmtId="0" fontId="12" fillId="0" borderId="0" xfId="126" applyFont="1" applyAlignment="1">
      <alignment horizontal="left" vertical="center" wrapText="1"/>
    </xf>
    <xf numFmtId="0" fontId="6" fillId="0" borderId="0" xfId="126" applyFont="1" applyAlignment="1">
      <alignment horizontal="left"/>
    </xf>
    <xf numFmtId="0" fontId="6" fillId="0" borderId="24" xfId="76" applyNumberFormat="1" applyFont="1" applyFill="1" applyBorder="1" applyAlignment="1">
      <alignment horizontal="left" vertical="center" wrapText="1"/>
    </xf>
    <xf numFmtId="0" fontId="6" fillId="0" borderId="63" xfId="128" applyFont="1" applyBorder="1" applyAlignment="1">
      <alignment horizontal="left"/>
    </xf>
    <xf numFmtId="0" fontId="6" fillId="0" borderId="0" xfId="126" applyFont="1" applyAlignment="1">
      <alignment horizontal="left" vertical="center"/>
    </xf>
    <xf numFmtId="0" fontId="12" fillId="0" borderId="0" xfId="126" applyFont="1"/>
    <xf numFmtId="0" fontId="13" fillId="31" borderId="0" xfId="0" applyFont="1" applyFill="1"/>
    <xf numFmtId="3" fontId="12" fillId="31" borderId="39" xfId="127" applyNumberFormat="1" applyFont="1" applyFill="1" applyBorder="1"/>
    <xf numFmtId="3" fontId="6" fillId="0" borderId="39" xfId="126" applyNumberFormat="1" applyFont="1" applyBorder="1"/>
    <xf numFmtId="0" fontId="13" fillId="31" borderId="39" xfId="0" applyFont="1" applyFill="1" applyBorder="1"/>
    <xf numFmtId="0" fontId="13" fillId="31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44" xfId="76" applyNumberFormat="1" applyFont="1" applyFill="1" applyBorder="1" applyAlignment="1">
      <alignment horizontal="center"/>
    </xf>
    <xf numFmtId="3" fontId="6" fillId="0" borderId="52" xfId="75" applyNumberFormat="1" applyFont="1" applyFill="1" applyBorder="1" applyAlignment="1" applyProtection="1">
      <alignment horizontal="right"/>
    </xf>
    <xf numFmtId="3" fontId="6" fillId="0" borderId="63" xfId="75" applyNumberFormat="1" applyFont="1" applyFill="1" applyBorder="1" applyAlignment="1" applyProtection="1">
      <alignment horizontal="right"/>
    </xf>
    <xf numFmtId="3" fontId="12" fillId="0" borderId="4" xfId="126" applyNumberFormat="1" applyFont="1" applyBorder="1" applyAlignment="1">
      <alignment horizontal="right" vertical="center" wrapText="1"/>
    </xf>
    <xf numFmtId="3" fontId="12" fillId="0" borderId="30" xfId="126" quotePrefix="1" applyNumberFormat="1" applyFont="1" applyBorder="1" applyAlignment="1">
      <alignment horizontal="right" vertical="center" wrapText="1"/>
    </xf>
    <xf numFmtId="3" fontId="12" fillId="0" borderId="98" xfId="126" quotePrefix="1" applyNumberFormat="1" applyFont="1" applyBorder="1" applyAlignment="1">
      <alignment horizontal="right" vertical="center" wrapText="1"/>
    </xf>
    <xf numFmtId="0" fontId="12" fillId="0" borderId="23" xfId="126" applyFont="1" applyBorder="1" applyAlignment="1">
      <alignment vertical="center" wrapText="1"/>
    </xf>
    <xf numFmtId="0" fontId="12" fillId="0" borderId="12" xfId="126" applyFont="1" applyBorder="1" applyAlignment="1">
      <alignment vertical="center" wrapText="1"/>
    </xf>
    <xf numFmtId="0" fontId="12" fillId="0" borderId="21" xfId="126" applyFont="1" applyBorder="1" applyAlignment="1">
      <alignment vertical="center" wrapText="1"/>
    </xf>
    <xf numFmtId="0" fontId="12" fillId="0" borderId="13" xfId="126" applyFont="1" applyBorder="1" applyAlignment="1">
      <alignment vertical="center" wrapText="1"/>
    </xf>
    <xf numFmtId="0" fontId="12" fillId="0" borderId="21" xfId="126" quotePrefix="1" applyFont="1" applyBorder="1" applyAlignment="1">
      <alignment vertical="center" wrapText="1"/>
    </xf>
    <xf numFmtId="0" fontId="12" fillId="0" borderId="11" xfId="126" quotePrefix="1" applyFont="1" applyBorder="1" applyAlignment="1">
      <alignment vertical="center" wrapText="1"/>
    </xf>
    <xf numFmtId="0" fontId="12" fillId="0" borderId="18" xfId="126" quotePrefix="1" applyFont="1" applyBorder="1" applyAlignment="1">
      <alignment vertical="center" wrapText="1"/>
    </xf>
    <xf numFmtId="0" fontId="12" fillId="0" borderId="38" xfId="126" quotePrefix="1" applyFont="1" applyBorder="1" applyAlignment="1">
      <alignment vertical="center" wrapText="1"/>
    </xf>
    <xf numFmtId="0" fontId="6" fillId="0" borderId="61" xfId="128" applyFont="1" applyBorder="1"/>
    <xf numFmtId="0" fontId="6" fillId="0" borderId="51" xfId="128" applyFont="1" applyBorder="1"/>
    <xf numFmtId="0" fontId="6" fillId="0" borderId="49" xfId="128" applyFont="1" applyBorder="1"/>
    <xf numFmtId="49" fontId="6" fillId="0" borderId="37" xfId="76" applyNumberFormat="1" applyFont="1" applyFill="1" applyBorder="1" applyAlignment="1">
      <alignment horizontal="center"/>
    </xf>
    <xf numFmtId="0" fontId="6" fillId="0" borderId="37" xfId="76" applyNumberFormat="1" applyFont="1" applyFill="1" applyBorder="1" applyAlignment="1">
      <alignment horizontal="left" vertical="center" wrapText="1"/>
    </xf>
    <xf numFmtId="3" fontId="12" fillId="0" borderId="106" xfId="126" applyNumberFormat="1" applyFont="1" applyBorder="1" applyAlignment="1">
      <alignment horizontal="right" vertical="center"/>
    </xf>
    <xf numFmtId="3" fontId="12" fillId="0" borderId="29" xfId="126" applyNumberFormat="1" applyFont="1" applyBorder="1" applyAlignment="1">
      <alignment horizontal="right" vertical="center"/>
    </xf>
    <xf numFmtId="3" fontId="12" fillId="0" borderId="29" xfId="126" applyNumberFormat="1" applyFont="1" applyBorder="1" applyAlignment="1">
      <alignment horizontal="right"/>
    </xf>
    <xf numFmtId="3" fontId="12" fillId="0" borderId="26" xfId="126" applyNumberFormat="1" applyFont="1" applyBorder="1" applyAlignment="1">
      <alignment horizontal="right"/>
    </xf>
    <xf numFmtId="3" fontId="12" fillId="0" borderId="108" xfId="126" applyNumberFormat="1" applyFont="1" applyBorder="1" applyAlignment="1">
      <alignment horizontal="right"/>
    </xf>
    <xf numFmtId="3" fontId="12" fillId="0" borderId="27" xfId="126" applyNumberFormat="1" applyFont="1" applyBorder="1" applyAlignment="1">
      <alignment horizontal="right"/>
    </xf>
    <xf numFmtId="3" fontId="6" fillId="0" borderId="37" xfId="126" applyNumberFormat="1" applyFont="1" applyBorder="1" applyAlignment="1">
      <alignment horizontal="right" vertical="center" wrapText="1"/>
    </xf>
    <xf numFmtId="3" fontId="12" fillId="0" borderId="107" xfId="126" applyNumberFormat="1" applyFont="1" applyBorder="1" applyAlignment="1">
      <alignment horizontal="right"/>
    </xf>
    <xf numFmtId="3" fontId="12" fillId="0" borderId="26" xfId="126" quotePrefix="1" applyNumberFormat="1" applyFont="1" applyBorder="1" applyAlignment="1">
      <alignment horizontal="right" vertical="center" wrapText="1"/>
    </xf>
    <xf numFmtId="3" fontId="12" fillId="0" borderId="111" xfId="126" applyNumberFormat="1" applyFont="1" applyBorder="1" applyAlignment="1">
      <alignment horizontal="right"/>
    </xf>
    <xf numFmtId="3" fontId="12" fillId="0" borderId="112" xfId="126" applyNumberFormat="1" applyFont="1" applyBorder="1" applyAlignment="1">
      <alignment horizontal="right"/>
    </xf>
    <xf numFmtId="1" fontId="6" fillId="0" borderId="55" xfId="76" applyNumberFormat="1" applyFont="1" applyFill="1" applyBorder="1" applyAlignment="1">
      <alignment horizontal="center"/>
    </xf>
    <xf numFmtId="3" fontId="6" fillId="29" borderId="55" xfId="126" applyNumberFormat="1" applyFont="1" applyFill="1" applyBorder="1" applyAlignment="1">
      <alignment horizontal="right"/>
    </xf>
    <xf numFmtId="3" fontId="6" fillId="22" borderId="52" xfId="126" applyNumberFormat="1" applyFont="1" applyFill="1" applyBorder="1" applyAlignment="1" applyProtection="1">
      <alignment horizontal="right"/>
      <protection locked="0"/>
    </xf>
    <xf numFmtId="3" fontId="12" fillId="29" borderId="26" xfId="126" applyNumberFormat="1" applyFont="1" applyFill="1" applyBorder="1" applyAlignment="1">
      <alignment horizontal="right"/>
    </xf>
    <xf numFmtId="3" fontId="12" fillId="29" borderId="108" xfId="126" applyNumberFormat="1" applyFont="1" applyFill="1" applyBorder="1" applyAlignment="1">
      <alignment horizontal="right"/>
    </xf>
    <xf numFmtId="3" fontId="12" fillId="29" borderId="111" xfId="126" applyNumberFormat="1" applyFont="1" applyFill="1" applyBorder="1" applyAlignment="1">
      <alignment horizontal="right"/>
    </xf>
    <xf numFmtId="3" fontId="12" fillId="29" borderId="107" xfId="126" applyNumberFormat="1" applyFont="1" applyFill="1" applyBorder="1" applyAlignment="1">
      <alignment horizontal="right"/>
    </xf>
    <xf numFmtId="3" fontId="12" fillId="29" borderId="27" xfId="126" applyNumberFormat="1" applyFont="1" applyFill="1" applyBorder="1" applyAlignment="1">
      <alignment horizontal="right"/>
    </xf>
    <xf numFmtId="0" fontId="12" fillId="0" borderId="0" xfId="126" quotePrefix="1" applyFont="1" applyAlignment="1">
      <alignment horizontal="center" vertical="center" wrapText="1"/>
    </xf>
    <xf numFmtId="3" fontId="6" fillId="22" borderId="55" xfId="126" applyNumberFormat="1" applyFont="1" applyFill="1" applyBorder="1" applyProtection="1">
      <protection locked="0"/>
    </xf>
    <xf numFmtId="3" fontId="6" fillId="22" borderId="113" xfId="126" applyNumberFormat="1" applyFont="1" applyFill="1" applyBorder="1" applyProtection="1">
      <protection locked="0"/>
    </xf>
    <xf numFmtId="3" fontId="6" fillId="29" borderId="37" xfId="126" applyNumberFormat="1" applyFont="1" applyFill="1" applyBorder="1"/>
    <xf numFmtId="3" fontId="6" fillId="22" borderId="83" xfId="126" applyNumberFormat="1" applyFont="1" applyFill="1" applyBorder="1" applyProtection="1">
      <protection locked="0"/>
    </xf>
    <xf numFmtId="164" fontId="6" fillId="22" borderId="37" xfId="126" applyNumberFormat="1" applyFont="1" applyFill="1" applyBorder="1" applyProtection="1">
      <protection locked="0"/>
    </xf>
    <xf numFmtId="164" fontId="6" fillId="22" borderId="95" xfId="126" applyNumberFormat="1" applyFont="1" applyFill="1" applyBorder="1" applyProtection="1">
      <protection locked="0"/>
    </xf>
    <xf numFmtId="164" fontId="6" fillId="22" borderId="83" xfId="126" applyNumberFormat="1" applyFont="1" applyFill="1" applyBorder="1" applyProtection="1">
      <protection locked="0"/>
    </xf>
    <xf numFmtId="164" fontId="6" fillId="22" borderId="63" xfId="126" applyNumberFormat="1" applyFont="1" applyFill="1" applyBorder="1" applyProtection="1">
      <protection locked="0"/>
    </xf>
    <xf numFmtId="164" fontId="12" fillId="0" borderId="26" xfId="126" quotePrefix="1" applyNumberFormat="1" applyFont="1" applyBorder="1" applyAlignment="1">
      <alignment vertical="center" wrapText="1"/>
    </xf>
    <xf numFmtId="164" fontId="12" fillId="0" borderId="26" xfId="126" applyNumberFormat="1" applyFont="1" applyBorder="1" applyAlignment="1">
      <alignment horizontal="right"/>
    </xf>
    <xf numFmtId="164" fontId="12" fillId="0" borderId="108" xfId="126" applyNumberFormat="1" applyFont="1" applyBorder="1" applyAlignment="1">
      <alignment horizontal="right"/>
    </xf>
    <xf numFmtId="164" fontId="12" fillId="0" borderId="111" xfId="126" applyNumberFormat="1" applyFont="1" applyBorder="1" applyAlignment="1">
      <alignment horizontal="right"/>
    </xf>
    <xf numFmtId="164" fontId="12" fillId="0" borderId="112" xfId="126" applyNumberFormat="1" applyFont="1" applyBorder="1" applyAlignment="1">
      <alignment horizontal="right"/>
    </xf>
    <xf numFmtId="164" fontId="12" fillId="0" borderId="27" xfId="126" applyNumberFormat="1" applyFont="1" applyBorder="1" applyAlignment="1">
      <alignment horizontal="right"/>
    </xf>
    <xf numFmtId="3" fontId="6" fillId="22" borderId="54" xfId="126" applyNumberFormat="1" applyFont="1" applyFill="1" applyBorder="1" applyProtection="1">
      <protection locked="0"/>
    </xf>
    <xf numFmtId="3" fontId="12" fillId="0" borderId="108" xfId="126" quotePrefix="1" applyNumberFormat="1" applyFont="1" applyBorder="1" applyAlignment="1">
      <alignment horizontal="right" vertical="center" wrapText="1"/>
    </xf>
    <xf numFmtId="3" fontId="12" fillId="0" borderId="111" xfId="126" quotePrefix="1" applyNumberFormat="1" applyFont="1" applyBorder="1" applyAlignment="1">
      <alignment horizontal="right" vertical="center" wrapText="1"/>
    </xf>
    <xf numFmtId="3" fontId="12" fillId="0" borderId="112" xfId="126" quotePrefix="1" applyNumberFormat="1" applyFont="1" applyBorder="1" applyAlignment="1">
      <alignment horizontal="right" vertical="center" wrapText="1"/>
    </xf>
    <xf numFmtId="3" fontId="12" fillId="0" borderId="27" xfId="126" quotePrefix="1" applyNumberFormat="1" applyFont="1" applyBorder="1" applyAlignment="1">
      <alignment horizontal="right" vertical="center" wrapText="1"/>
    </xf>
    <xf numFmtId="3" fontId="12" fillId="0" borderId="110" xfId="126" quotePrefix="1" applyNumberFormat="1" applyFont="1" applyBorder="1" applyAlignment="1">
      <alignment horizontal="right" vertical="center" wrapText="1"/>
    </xf>
    <xf numFmtId="3" fontId="12" fillId="0" borderId="107" xfId="126" quotePrefix="1" applyNumberFormat="1" applyFont="1" applyBorder="1" applyAlignment="1">
      <alignment horizontal="right" vertical="center" wrapText="1"/>
    </xf>
    <xf numFmtId="3" fontId="12" fillId="0" borderId="109" xfId="126" quotePrefix="1" applyNumberFormat="1" applyFont="1" applyBorder="1" applyAlignment="1">
      <alignment horizontal="right" vertical="center" wrapText="1"/>
    </xf>
    <xf numFmtId="1" fontId="6" fillId="0" borderId="52" xfId="76" applyNumberFormat="1" applyFont="1" applyFill="1" applyBorder="1" applyAlignment="1" applyProtection="1">
      <alignment horizontal="center"/>
      <protection locked="0"/>
    </xf>
    <xf numFmtId="3" fontId="12" fillId="0" borderId="0" xfId="126" quotePrefix="1" applyNumberFormat="1" applyFont="1" applyAlignment="1">
      <alignment horizontal="right" vertical="center" wrapText="1"/>
    </xf>
    <xf numFmtId="0" fontId="12" fillId="0" borderId="64" xfId="126" quotePrefix="1" applyFont="1" applyBorder="1" applyAlignment="1">
      <alignment horizontal="center" vertical="center" wrapText="1"/>
    </xf>
    <xf numFmtId="3" fontId="12" fillId="0" borderId="64" xfId="126" quotePrefix="1" applyNumberFormat="1" applyFont="1" applyBorder="1" applyAlignment="1">
      <alignment horizontal="right" vertical="center" wrapText="1"/>
    </xf>
    <xf numFmtId="0" fontId="12" fillId="0" borderId="85" xfId="126" applyFont="1" applyBorder="1" applyAlignment="1">
      <alignment vertical="center" wrapText="1"/>
    </xf>
    <xf numFmtId="0" fontId="12" fillId="0" borderId="106" xfId="126" quotePrefix="1" applyFont="1" applyBorder="1" applyAlignment="1">
      <alignment horizontal="center" vertical="center"/>
    </xf>
    <xf numFmtId="0" fontId="13" fillId="31" borderId="38" xfId="0" applyFont="1" applyFill="1" applyBorder="1"/>
    <xf numFmtId="3" fontId="12" fillId="0" borderId="64" xfId="126" applyNumberFormat="1" applyFont="1" applyBorder="1" applyAlignment="1">
      <alignment horizontal="right"/>
    </xf>
    <xf numFmtId="0" fontId="6" fillId="0" borderId="56" xfId="76" applyNumberFormat="1" applyFont="1" applyFill="1" applyBorder="1" applyAlignment="1">
      <alignment horizontal="left" vertical="center" wrapText="1"/>
    </xf>
    <xf numFmtId="0" fontId="6" fillId="0" borderId="17" xfId="124" applyFont="1" applyBorder="1"/>
    <xf numFmtId="0" fontId="6" fillId="0" borderId="16" xfId="124" applyFont="1" applyBorder="1"/>
    <xf numFmtId="3" fontId="12" fillId="0" borderId="0" xfId="126" applyNumberFormat="1" applyFont="1" applyAlignment="1">
      <alignment horizontal="right"/>
    </xf>
    <xf numFmtId="3" fontId="6" fillId="0" borderId="38" xfId="126" applyNumberFormat="1" applyFont="1" applyBorder="1"/>
    <xf numFmtId="3" fontId="12" fillId="31" borderId="39" xfId="126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8" applyNumberFormat="1" applyFont="1" applyAlignment="1">
      <alignment wrapText="1"/>
    </xf>
    <xf numFmtId="3" fontId="6" fillId="0" borderId="0" xfId="126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9" xfId="76" applyNumberFormat="1" applyFont="1" applyFill="1" applyBorder="1" applyAlignment="1">
      <alignment horizontal="center"/>
    </xf>
    <xf numFmtId="0" fontId="6" fillId="0" borderId="39" xfId="76" applyNumberFormat="1" applyFont="1" applyFill="1" applyBorder="1" applyAlignment="1">
      <alignment horizontal="left" vertical="center" wrapText="1"/>
    </xf>
    <xf numFmtId="3" fontId="6" fillId="0" borderId="39" xfId="126" applyNumberFormat="1" applyFont="1" applyBorder="1" applyAlignment="1">
      <alignment horizontal="right" vertical="center" wrapText="1"/>
    </xf>
    <xf numFmtId="3" fontId="6" fillId="0" borderId="39" xfId="126" applyNumberFormat="1" applyFont="1" applyBorder="1" applyAlignment="1" applyProtection="1">
      <alignment horizontal="right"/>
      <protection locked="0"/>
    </xf>
    <xf numFmtId="0" fontId="12" fillId="0" borderId="114" xfId="126" quotePrefix="1" applyFont="1" applyBorder="1" applyAlignment="1">
      <alignment horizontal="center" vertical="center" wrapText="1"/>
    </xf>
    <xf numFmtId="3" fontId="12" fillId="29" borderId="115" xfId="126" applyNumberFormat="1" applyFont="1" applyFill="1" applyBorder="1" applyAlignment="1">
      <alignment horizontal="right"/>
    </xf>
    <xf numFmtId="3" fontId="12" fillId="29" borderId="64" xfId="126" applyNumberFormat="1" applyFont="1" applyFill="1" applyBorder="1" applyAlignment="1">
      <alignment horizontal="right"/>
    </xf>
    <xf numFmtId="164" fontId="12" fillId="0" borderId="64" xfId="126" quotePrefix="1" applyNumberFormat="1" applyFont="1" applyBorder="1" applyAlignment="1">
      <alignment vertical="center" wrapText="1"/>
    </xf>
    <xf numFmtId="164" fontId="12" fillId="0" borderId="64" xfId="126" applyNumberFormat="1" applyFont="1" applyBorder="1" applyAlignment="1">
      <alignment horizontal="right"/>
    </xf>
    <xf numFmtId="3" fontId="12" fillId="0" borderId="11" xfId="126" quotePrefix="1" applyNumberFormat="1" applyFont="1" applyBorder="1" applyAlignment="1">
      <alignment horizontal="right" vertical="center" wrapText="1"/>
    </xf>
    <xf numFmtId="0" fontId="6" fillId="0" borderId="116" xfId="76" applyNumberFormat="1" applyFont="1" applyFill="1" applyBorder="1" applyAlignment="1">
      <alignment horizontal="left" vertical="center" wrapText="1"/>
    </xf>
    <xf numFmtId="49" fontId="6" fillId="0" borderId="116" xfId="76" applyNumberFormat="1" applyFont="1" applyFill="1" applyBorder="1" applyAlignment="1">
      <alignment horizontal="center"/>
    </xf>
    <xf numFmtId="1" fontId="6" fillId="0" borderId="44" xfId="76" applyNumberFormat="1" applyFont="1" applyFill="1" applyBorder="1" applyAlignment="1" applyProtection="1">
      <alignment horizontal="center"/>
      <protection locked="0"/>
    </xf>
    <xf numFmtId="0" fontId="6" fillId="31" borderId="0" xfId="0" applyFont="1" applyFill="1"/>
    <xf numFmtId="0" fontId="6" fillId="0" borderId="42" xfId="126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6" fillId="0" borderId="17" xfId="0" applyFont="1" applyBorder="1"/>
    <xf numFmtId="0" fontId="6" fillId="31" borderId="17" xfId="0" applyFont="1" applyFill="1" applyBorder="1" applyAlignment="1">
      <alignment horizontal="right" vertical="center"/>
    </xf>
    <xf numFmtId="0" fontId="6" fillId="0" borderId="24" xfId="0" applyFont="1" applyBorder="1"/>
    <xf numFmtId="0" fontId="6" fillId="31" borderId="24" xfId="0" applyFont="1" applyFill="1" applyBorder="1" applyAlignment="1">
      <alignment horizontal="right" vertical="center"/>
    </xf>
    <xf numFmtId="0" fontId="6" fillId="0" borderId="24" xfId="0" applyFont="1" applyBorder="1" applyAlignment="1">
      <alignment wrapText="1"/>
    </xf>
    <xf numFmtId="0" fontId="6" fillId="0" borderId="16" xfId="0" applyFont="1" applyBorder="1"/>
    <xf numFmtId="0" fontId="6" fillId="31" borderId="16" xfId="0" applyFont="1" applyFill="1" applyBorder="1" applyAlignment="1">
      <alignment horizontal="right" vertical="center"/>
    </xf>
    <xf numFmtId="0" fontId="12" fillId="31" borderId="4" xfId="0" applyFont="1" applyFill="1" applyBorder="1" applyAlignment="1">
      <alignment horizontal="right" vertical="center"/>
    </xf>
    <xf numFmtId="0" fontId="12" fillId="31" borderId="30" xfId="0" applyFont="1" applyFill="1" applyBorder="1" applyAlignment="1">
      <alignment horizontal="right" vertical="center"/>
    </xf>
    <xf numFmtId="0" fontId="12" fillId="31" borderId="32" xfId="0" applyFont="1" applyFill="1" applyBorder="1" applyAlignment="1">
      <alignment horizontal="right" vertical="center"/>
    </xf>
    <xf numFmtId="0" fontId="12" fillId="31" borderId="81" xfId="0" applyFont="1" applyFill="1" applyBorder="1" applyAlignment="1">
      <alignment horizontal="right" vertical="center"/>
    </xf>
    <xf numFmtId="0" fontId="12" fillId="31" borderId="74" xfId="0" applyFont="1" applyFill="1" applyBorder="1" applyAlignment="1">
      <alignment horizontal="right" vertical="center"/>
    </xf>
    <xf numFmtId="0" fontId="12" fillId="31" borderId="38" xfId="0" applyFont="1" applyFill="1" applyBorder="1" applyAlignment="1">
      <alignment horizontal="right" vertical="center"/>
    </xf>
    <xf numFmtId="1" fontId="6" fillId="0" borderId="116" xfId="76" applyNumberFormat="1" applyFont="1" applyFill="1" applyBorder="1" applyAlignment="1">
      <alignment horizontal="center"/>
    </xf>
    <xf numFmtId="3" fontId="6" fillId="22" borderId="120" xfId="126" applyNumberFormat="1" applyFont="1" applyFill="1" applyBorder="1" applyAlignment="1" applyProtection="1">
      <alignment horizontal="right"/>
      <protection locked="0"/>
    </xf>
    <xf numFmtId="3" fontId="6" fillId="22" borderId="121" xfId="126" applyNumberFormat="1" applyFont="1" applyFill="1" applyBorder="1" applyAlignment="1" applyProtection="1">
      <alignment horizontal="right"/>
      <protection locked="0"/>
    </xf>
    <xf numFmtId="3" fontId="6" fillId="22" borderId="118" xfId="126" applyNumberFormat="1" applyFont="1" applyFill="1" applyBorder="1" applyAlignment="1" applyProtection="1">
      <alignment horizontal="right"/>
      <protection locked="0"/>
    </xf>
    <xf numFmtId="3" fontId="6" fillId="22" borderId="119" xfId="126" applyNumberFormat="1" applyFont="1" applyFill="1" applyBorder="1" applyAlignment="1" applyProtection="1">
      <alignment horizontal="right"/>
      <protection locked="0"/>
    </xf>
    <xf numFmtId="3" fontId="6" fillId="29" borderId="116" xfId="126" applyNumberFormat="1" applyFont="1" applyFill="1" applyBorder="1" applyAlignment="1">
      <alignment horizontal="right"/>
    </xf>
    <xf numFmtId="3" fontId="6" fillId="22" borderId="116" xfId="126" applyNumberFormat="1" applyFont="1" applyFill="1" applyBorder="1" applyAlignment="1" applyProtection="1">
      <alignment horizontal="right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11" fillId="31" borderId="0" xfId="0" applyFont="1" applyFill="1" applyAlignment="1">
      <alignment vertical="center"/>
    </xf>
    <xf numFmtId="3" fontId="12" fillId="0" borderId="39" xfId="126" applyNumberFormat="1" applyFont="1" applyBorder="1" applyAlignment="1">
      <alignment horizontal="right" vertical="center" wrapText="1"/>
    </xf>
    <xf numFmtId="3" fontId="6" fillId="0" borderId="39" xfId="126" applyNumberFormat="1" applyFont="1" applyBorder="1" applyProtection="1">
      <protection locked="0"/>
    </xf>
    <xf numFmtId="0" fontId="6" fillId="0" borderId="24" xfId="126" applyFont="1" applyBorder="1" applyAlignment="1">
      <alignment vertical="center" wrapText="1"/>
    </xf>
    <xf numFmtId="0" fontId="40" fillId="31" borderId="59" xfId="0" applyFont="1" applyFill="1" applyBorder="1"/>
    <xf numFmtId="3" fontId="6" fillId="35" borderId="17" xfId="75" applyNumberFormat="1" applyFont="1" applyFill="1" applyBorder="1" applyAlignment="1" applyProtection="1">
      <alignment horizontal="right"/>
    </xf>
    <xf numFmtId="0" fontId="6" fillId="35" borderId="13" xfId="126" applyFont="1" applyFill="1" applyBorder="1" applyAlignment="1">
      <alignment vertical="center" wrapText="1"/>
    </xf>
    <xf numFmtId="3" fontId="12" fillId="35" borderId="16" xfId="75" applyNumberFormat="1" applyFont="1" applyFill="1" applyBorder="1" applyAlignment="1" applyProtection="1">
      <alignment horizontal="right"/>
    </xf>
    <xf numFmtId="3" fontId="6" fillId="35" borderId="41" xfId="75" applyNumberFormat="1" applyFont="1" applyFill="1" applyBorder="1" applyAlignment="1" applyProtection="1">
      <alignment horizontal="right"/>
    </xf>
    <xf numFmtId="3" fontId="6" fillId="35" borderId="49" xfId="75" applyNumberFormat="1" applyFont="1" applyFill="1" applyBorder="1" applyAlignment="1" applyProtection="1">
      <alignment horizontal="right"/>
    </xf>
    <xf numFmtId="3" fontId="6" fillId="35" borderId="47" xfId="79" applyNumberFormat="1" applyFont="1" applyFill="1" applyBorder="1" applyAlignment="1" applyProtection="1"/>
    <xf numFmtId="0" fontId="41" fillId="31" borderId="0" xfId="0" applyFont="1" applyFill="1" applyAlignment="1">
      <alignment horizontal="center"/>
    </xf>
    <xf numFmtId="0" fontId="11" fillId="0" borderId="0" xfId="0" applyFont="1"/>
    <xf numFmtId="0" fontId="42" fillId="36" borderId="0" xfId="0" applyFont="1" applyFill="1" applyAlignment="1">
      <alignment horizontal="center"/>
    </xf>
    <xf numFmtId="0" fontId="41" fillId="36" borderId="0" xfId="0" applyFont="1" applyFill="1" applyAlignment="1">
      <alignment horizontal="center"/>
    </xf>
    <xf numFmtId="0" fontId="11" fillId="36" borderId="0" xfId="0" applyFont="1" applyFill="1"/>
    <xf numFmtId="0" fontId="42" fillId="31" borderId="0" xfId="0" applyFont="1" applyFill="1" applyAlignment="1">
      <alignment horizontal="center"/>
    </xf>
    <xf numFmtId="0" fontId="11" fillId="36" borderId="45" xfId="0" applyFont="1" applyFill="1" applyBorder="1"/>
    <xf numFmtId="0" fontId="41" fillId="31" borderId="0" xfId="0" applyFont="1" applyFill="1"/>
    <xf numFmtId="0" fontId="44" fillId="0" borderId="0" xfId="142" applyFont="1" applyAlignment="1">
      <alignment horizontal="center"/>
    </xf>
    <xf numFmtId="3" fontId="6" fillId="25" borderId="56" xfId="75" applyNumberFormat="1" applyFont="1" applyFill="1" applyBorder="1" applyAlignment="1" applyProtection="1">
      <alignment horizontal="right"/>
      <protection locked="0"/>
    </xf>
    <xf numFmtId="3" fontId="6" fillId="25" borderId="16" xfId="75" applyNumberFormat="1" applyFont="1" applyFill="1" applyBorder="1" applyAlignment="1" applyProtection="1">
      <alignment horizontal="right"/>
      <protection locked="0"/>
    </xf>
    <xf numFmtId="3" fontId="6" fillId="25" borderId="17" xfId="75" applyNumberFormat="1" applyFont="1" applyFill="1" applyBorder="1" applyAlignment="1" applyProtection="1">
      <alignment horizontal="right"/>
      <protection locked="0"/>
    </xf>
    <xf numFmtId="3" fontId="6" fillId="25" borderId="12" xfId="75" applyNumberFormat="1" applyFont="1" applyFill="1" applyBorder="1" applyAlignment="1" applyProtection="1">
      <alignment horizontal="right"/>
      <protection locked="0"/>
    </xf>
    <xf numFmtId="3" fontId="6" fillId="25" borderId="76" xfId="75" applyNumberFormat="1" applyFont="1" applyFill="1" applyBorder="1" applyAlignment="1" applyProtection="1">
      <alignment horizontal="right"/>
      <protection locked="0"/>
    </xf>
    <xf numFmtId="3" fontId="6" fillId="25" borderId="45" xfId="75" applyNumberFormat="1" applyFont="1" applyFill="1" applyBorder="1" applyAlignment="1" applyProtection="1">
      <alignment horizontal="right"/>
      <protection locked="0"/>
    </xf>
    <xf numFmtId="3" fontId="6" fillId="25" borderId="41" xfId="75" applyNumberFormat="1" applyFont="1" applyFill="1" applyBorder="1" applyAlignment="1" applyProtection="1">
      <alignment horizontal="right"/>
      <protection locked="0"/>
    </xf>
    <xf numFmtId="3" fontId="6" fillId="25" borderId="49" xfId="75" applyNumberFormat="1" applyFont="1" applyFill="1" applyBorder="1" applyAlignment="1" applyProtection="1">
      <alignment horizontal="right"/>
      <protection locked="0"/>
    </xf>
    <xf numFmtId="3" fontId="12" fillId="0" borderId="17" xfId="75" applyNumberFormat="1" applyFont="1" applyFill="1" applyBorder="1" applyAlignment="1" applyProtection="1">
      <alignment horizontal="right"/>
    </xf>
    <xf numFmtId="3" fontId="6" fillId="25" borderId="50" xfId="79" applyNumberFormat="1" applyFont="1" applyFill="1" applyBorder="1" applyAlignment="1" applyProtection="1">
      <alignment horizontal="right"/>
      <protection locked="0"/>
    </xf>
    <xf numFmtId="3" fontId="6" fillId="25" borderId="14" xfId="79" applyNumberFormat="1" applyFont="1" applyFill="1" applyBorder="1" applyAlignment="1" applyProtection="1">
      <alignment horizontal="right"/>
      <protection locked="0"/>
    </xf>
    <xf numFmtId="3" fontId="6" fillId="25" borderId="53" xfId="79" applyNumberFormat="1" applyFont="1" applyFill="1" applyBorder="1" applyAlignment="1" applyProtection="1">
      <alignment horizontal="right"/>
      <protection locked="0"/>
    </xf>
    <xf numFmtId="3" fontId="6" fillId="25" borderId="40" xfId="79" applyNumberFormat="1" applyFont="1" applyFill="1" applyBorder="1" applyAlignment="1" applyProtection="1">
      <alignment horizontal="right"/>
      <protection locked="0"/>
    </xf>
    <xf numFmtId="3" fontId="6" fillId="25" borderId="52" xfId="79" applyNumberFormat="1" applyFont="1" applyFill="1" applyBorder="1" applyAlignment="1" applyProtection="1">
      <alignment horizontal="right"/>
      <protection locked="0"/>
    </xf>
    <xf numFmtId="3" fontId="6" fillId="25" borderId="41" xfId="79" applyNumberFormat="1" applyFont="1" applyFill="1" applyBorder="1" applyAlignment="1" applyProtection="1">
      <alignment horizontal="right"/>
      <protection locked="0"/>
    </xf>
    <xf numFmtId="3" fontId="6" fillId="25" borderId="47" xfId="79" applyNumberFormat="1" applyFont="1" applyFill="1" applyBorder="1" applyAlignment="1" applyProtection="1">
      <alignment horizontal="right"/>
      <protection locked="0"/>
    </xf>
    <xf numFmtId="0" fontId="6" fillId="33" borderId="40" xfId="0" applyFont="1" applyFill="1" applyBorder="1" applyAlignment="1" applyProtection="1">
      <alignment horizontal="right" vertical="center"/>
      <protection locked="0"/>
    </xf>
    <xf numFmtId="0" fontId="6" fillId="33" borderId="50" xfId="0" applyFont="1" applyFill="1" applyBorder="1" applyAlignment="1" applyProtection="1">
      <alignment horizontal="right" vertical="center"/>
      <protection locked="0"/>
    </xf>
    <xf numFmtId="0" fontId="6" fillId="33" borderId="86" xfId="0" applyFont="1" applyFill="1" applyBorder="1" applyAlignment="1" applyProtection="1">
      <alignment horizontal="right" vertical="center"/>
      <protection locked="0"/>
    </xf>
    <xf numFmtId="0" fontId="6" fillId="33" borderId="70" xfId="0" applyFont="1" applyFill="1" applyBorder="1" applyAlignment="1" applyProtection="1">
      <alignment horizontal="right" vertical="center"/>
      <protection locked="0"/>
    </xf>
    <xf numFmtId="0" fontId="6" fillId="33" borderId="79" xfId="0" applyFont="1" applyFill="1" applyBorder="1" applyAlignment="1" applyProtection="1">
      <alignment horizontal="right" vertical="center"/>
      <protection locked="0"/>
    </xf>
    <xf numFmtId="0" fontId="6" fillId="33" borderId="46" xfId="0" applyFont="1" applyFill="1" applyBorder="1" applyAlignment="1" applyProtection="1">
      <alignment horizontal="right" vertical="center"/>
      <protection locked="0"/>
    </xf>
    <xf numFmtId="0" fontId="6" fillId="33" borderId="44" xfId="0" applyFont="1" applyFill="1" applyBorder="1" applyAlignment="1" applyProtection="1">
      <alignment horizontal="right" vertical="center"/>
      <protection locked="0"/>
    </xf>
    <xf numFmtId="0" fontId="6" fillId="33" borderId="87" xfId="0" applyFont="1" applyFill="1" applyBorder="1" applyAlignment="1" applyProtection="1">
      <alignment horizontal="right" vertical="center"/>
      <protection locked="0"/>
    </xf>
    <xf numFmtId="0" fontId="6" fillId="33" borderId="41" xfId="0" applyFont="1" applyFill="1" applyBorder="1" applyAlignment="1" applyProtection="1">
      <alignment horizontal="right" vertical="center"/>
      <protection locked="0"/>
    </xf>
    <xf numFmtId="0" fontId="6" fillId="33" borderId="47" xfId="0" applyFont="1" applyFill="1" applyBorder="1" applyAlignment="1" applyProtection="1">
      <alignment horizontal="right" vertical="center"/>
      <protection locked="0"/>
    </xf>
    <xf numFmtId="0" fontId="6" fillId="33" borderId="82" xfId="0" applyFont="1" applyFill="1" applyBorder="1" applyAlignment="1" applyProtection="1">
      <alignment horizontal="right" vertical="center"/>
      <protection locked="0"/>
    </xf>
    <xf numFmtId="0" fontId="6" fillId="33" borderId="75" xfId="0" applyFont="1" applyFill="1" applyBorder="1" applyAlignment="1" applyProtection="1">
      <alignment horizontal="right" vertical="center"/>
      <protection locked="0"/>
    </xf>
    <xf numFmtId="0" fontId="6" fillId="33" borderId="30" xfId="0" applyFont="1" applyFill="1" applyBorder="1" applyAlignment="1" applyProtection="1">
      <alignment horizontal="right" vertical="center"/>
      <protection locked="0"/>
    </xf>
    <xf numFmtId="3" fontId="6" fillId="25" borderId="55" xfId="70" applyNumberFormat="1" applyFont="1" applyFill="1" applyBorder="1" applyAlignment="1">
      <alignment horizontal="right"/>
      <protection locked="0"/>
    </xf>
    <xf numFmtId="3" fontId="6" fillId="25" borderId="45" xfId="70" applyNumberFormat="1" applyFont="1" applyFill="1" applyBorder="1" applyAlignment="1">
      <alignment horizontal="right"/>
      <protection locked="0"/>
    </xf>
    <xf numFmtId="3" fontId="6" fillId="25" borderId="24" xfId="70" applyNumberFormat="1" applyFont="1" applyFill="1" applyBorder="1" applyAlignment="1">
      <alignment horizontal="right"/>
      <protection locked="0"/>
    </xf>
    <xf numFmtId="3" fontId="6" fillId="25" borderId="61" xfId="70" applyNumberFormat="1" applyFont="1" applyFill="1" applyBorder="1" applyAlignment="1">
      <alignment horizontal="right"/>
      <protection locked="0"/>
    </xf>
    <xf numFmtId="3" fontId="6" fillId="25" borderId="16" xfId="70" applyNumberFormat="1" applyFont="1" applyFill="1" applyBorder="1" applyAlignment="1">
      <alignment horizontal="right"/>
      <protection locked="0"/>
    </xf>
    <xf numFmtId="3" fontId="6" fillId="25" borderId="49" xfId="70" applyNumberFormat="1" applyFont="1" applyFill="1" applyBorder="1" applyAlignment="1">
      <alignment horizontal="right"/>
      <protection locked="0"/>
    </xf>
    <xf numFmtId="0" fontId="45" fillId="31" borderId="0" xfId="0" applyFont="1" applyFill="1" applyAlignment="1">
      <alignment horizontal="center"/>
    </xf>
    <xf numFmtId="0" fontId="13" fillId="36" borderId="0" xfId="0" applyFont="1" applyFill="1"/>
    <xf numFmtId="0" fontId="41" fillId="36" borderId="0" xfId="0" applyFont="1" applyFill="1"/>
    <xf numFmtId="0" fontId="42" fillId="31" borderId="0" xfId="142" applyFont="1" applyFill="1" applyAlignment="1">
      <alignment horizontal="center"/>
    </xf>
    <xf numFmtId="0" fontId="6" fillId="0" borderId="34" xfId="128" applyFont="1" applyBorder="1"/>
    <xf numFmtId="0" fontId="6" fillId="0" borderId="35" xfId="128" applyFont="1" applyBorder="1"/>
    <xf numFmtId="0" fontId="6" fillId="0" borderId="122" xfId="128" applyFont="1" applyBorder="1"/>
    <xf numFmtId="0" fontId="6" fillId="0" borderId="36" xfId="128" applyFont="1" applyBorder="1"/>
    <xf numFmtId="3" fontId="6" fillId="0" borderId="21" xfId="128" applyNumberFormat="1" applyFont="1" applyBorder="1" applyAlignment="1">
      <alignment horizontal="right" wrapText="1"/>
    </xf>
    <xf numFmtId="3" fontId="6" fillId="0" borderId="42" xfId="128" applyNumberFormat="1" applyFont="1" applyBorder="1" applyAlignment="1">
      <alignment horizontal="right" wrapText="1"/>
    </xf>
    <xf numFmtId="3" fontId="6" fillId="0" borderId="57" xfId="128" applyNumberFormat="1" applyFont="1" applyBorder="1" applyAlignment="1">
      <alignment horizontal="right" wrapText="1"/>
    </xf>
    <xf numFmtId="3" fontId="6" fillId="0" borderId="60" xfId="128" applyNumberFormat="1" applyFont="1" applyBorder="1" applyAlignment="1">
      <alignment horizontal="right" wrapText="1"/>
    </xf>
    <xf numFmtId="3" fontId="6" fillId="0" borderId="17" xfId="128" applyNumberFormat="1" applyFont="1" applyBorder="1" applyAlignment="1">
      <alignment horizontal="right" wrapText="1"/>
    </xf>
    <xf numFmtId="3" fontId="6" fillId="0" borderId="117" xfId="128" applyNumberFormat="1" applyFont="1" applyBorder="1" applyAlignment="1">
      <alignment horizontal="right" wrapText="1"/>
    </xf>
    <xf numFmtId="3" fontId="6" fillId="0" borderId="71" xfId="128" applyNumberFormat="1" applyFont="1" applyBorder="1" applyAlignment="1">
      <alignment horizontal="right" wrapText="1"/>
    </xf>
    <xf numFmtId="3" fontId="6" fillId="22" borderId="56" xfId="126" applyNumberFormat="1" applyFont="1" applyFill="1" applyBorder="1" applyAlignment="1" applyProtection="1">
      <alignment horizontal="right"/>
      <protection locked="0"/>
    </xf>
    <xf numFmtId="3" fontId="6" fillId="22" borderId="94" xfId="126" applyNumberFormat="1" applyFont="1" applyFill="1" applyBorder="1" applyAlignment="1" applyProtection="1">
      <alignment horizontal="right"/>
      <protection locked="0"/>
    </xf>
    <xf numFmtId="0" fontId="6" fillId="0" borderId="0" xfId="126" applyFont="1" applyAlignment="1">
      <alignment vertical="center" wrapText="1"/>
    </xf>
    <xf numFmtId="1" fontId="6" fillId="37" borderId="24" xfId="76" applyNumberFormat="1" applyFont="1" applyFill="1" applyBorder="1" applyAlignment="1" applyProtection="1">
      <alignment horizontal="center"/>
      <protection locked="0"/>
    </xf>
    <xf numFmtId="0" fontId="6" fillId="37" borderId="24" xfId="76" applyNumberFormat="1" applyFont="1" applyFill="1" applyBorder="1" applyAlignment="1">
      <alignment horizontal="left" vertical="center" wrapText="1"/>
    </xf>
    <xf numFmtId="3" fontId="6" fillId="37" borderId="24" xfId="126" applyNumberFormat="1" applyFont="1" applyFill="1" applyBorder="1"/>
    <xf numFmtId="3" fontId="6" fillId="37" borderId="24" xfId="126" applyNumberFormat="1" applyFont="1" applyFill="1" applyBorder="1" applyProtection="1">
      <protection locked="0"/>
    </xf>
    <xf numFmtId="3" fontId="6" fillId="37" borderId="92" xfId="126" applyNumberFormat="1" applyFont="1" applyFill="1" applyBorder="1" applyProtection="1">
      <protection locked="0"/>
    </xf>
    <xf numFmtId="3" fontId="6" fillId="37" borderId="70" xfId="126" applyNumberFormat="1" applyFont="1" applyFill="1" applyBorder="1" applyProtection="1">
      <protection locked="0"/>
    </xf>
    <xf numFmtId="3" fontId="6" fillId="37" borderId="61" xfId="126" applyNumberFormat="1" applyFont="1" applyFill="1" applyBorder="1" applyProtection="1">
      <protection locked="0"/>
    </xf>
    <xf numFmtId="3" fontId="6" fillId="37" borderId="44" xfId="126" applyNumberFormat="1" applyFont="1" applyFill="1" applyBorder="1" applyProtection="1">
      <protection locked="0"/>
    </xf>
    <xf numFmtId="1" fontId="6" fillId="37" borderId="37" xfId="76" applyNumberFormat="1" applyFont="1" applyFill="1" applyBorder="1" applyAlignment="1" applyProtection="1">
      <alignment horizontal="center"/>
      <protection locked="0"/>
    </xf>
    <xf numFmtId="0" fontId="6" fillId="37" borderId="37" xfId="76" applyNumberFormat="1" applyFont="1" applyFill="1" applyBorder="1" applyAlignment="1">
      <alignment horizontal="left" vertical="center" wrapText="1"/>
    </xf>
    <xf numFmtId="1" fontId="6" fillId="37" borderId="63" xfId="0" applyNumberFormat="1" applyFont="1" applyFill="1" applyBorder="1" applyAlignment="1">
      <alignment vertical="center" wrapText="1"/>
    </xf>
    <xf numFmtId="3" fontId="6" fillId="37" borderId="55" xfId="126" applyNumberFormat="1" applyFont="1" applyFill="1" applyBorder="1" applyProtection="1">
      <protection locked="0"/>
    </xf>
    <xf numFmtId="3" fontId="6" fillId="37" borderId="113" xfId="126" applyNumberFormat="1" applyFont="1" applyFill="1" applyBorder="1" applyProtection="1">
      <protection locked="0"/>
    </xf>
    <xf numFmtId="3" fontId="6" fillId="37" borderId="76" xfId="126" applyNumberFormat="1" applyFont="1" applyFill="1" applyBorder="1" applyProtection="1">
      <protection locked="0"/>
    </xf>
    <xf numFmtId="3" fontId="6" fillId="37" borderId="45" xfId="126" applyNumberFormat="1" applyFont="1" applyFill="1" applyBorder="1" applyProtection="1">
      <protection locked="0"/>
    </xf>
    <xf numFmtId="3" fontId="6" fillId="37" borderId="37" xfId="126" applyNumberFormat="1" applyFont="1" applyFill="1" applyBorder="1" applyProtection="1">
      <protection locked="0"/>
    </xf>
    <xf numFmtId="0" fontId="16" fillId="0" borderId="0" xfId="121" applyFont="1" applyBorder="1" applyAlignment="1" applyProtection="1">
      <alignment horizontal="left" vertical="center" wrapText="1"/>
    </xf>
    <xf numFmtId="0" fontId="16" fillId="0" borderId="0" xfId="121" applyFont="1" applyAlignment="1" applyProtection="1">
      <alignment horizontal="left" vertical="center" wrapText="1"/>
    </xf>
    <xf numFmtId="0" fontId="7" fillId="27" borderId="18" xfId="121" applyFont="1" applyFill="1" applyBorder="1" applyAlignment="1" applyProtection="1">
      <alignment horizontal="center" vertical="center"/>
    </xf>
    <xf numFmtId="0" fontId="7" fillId="27" borderId="38" xfId="121" applyFont="1" applyFill="1" applyBorder="1" applyAlignment="1" applyProtection="1">
      <alignment horizontal="center" vertical="center"/>
    </xf>
    <xf numFmtId="0" fontId="37" fillId="28" borderId="23" xfId="121" applyFont="1" applyFill="1" applyBorder="1" applyAlignment="1" applyProtection="1">
      <alignment horizontal="center" vertical="center" wrapText="1"/>
      <protection hidden="1"/>
    </xf>
    <xf numFmtId="0" fontId="37" fillId="28" borderId="55" xfId="121" applyFont="1" applyFill="1" applyBorder="1" applyAlignment="1" applyProtection="1">
      <alignment horizontal="center" vertical="center" wrapText="1"/>
      <protection hidden="1"/>
    </xf>
    <xf numFmtId="0" fontId="37" fillId="28" borderId="12" xfId="121" applyFont="1" applyFill="1" applyBorder="1" applyAlignment="1" applyProtection="1">
      <alignment horizontal="center" vertical="center" wrapText="1"/>
      <protection hidden="1"/>
    </xf>
    <xf numFmtId="0" fontId="8" fillId="27" borderId="18" xfId="121" applyFont="1" applyFill="1" applyBorder="1" applyAlignment="1" applyProtection="1">
      <alignment horizontal="center" vertical="center" wrapText="1"/>
    </xf>
    <xf numFmtId="0" fontId="8" fillId="27" borderId="38" xfId="121" applyFont="1" applyFill="1" applyBorder="1" applyAlignment="1" applyProtection="1">
      <alignment horizontal="center" vertical="center" wrapText="1"/>
    </xf>
    <xf numFmtId="0" fontId="10" fillId="27" borderId="18" xfId="121" applyFont="1" applyFill="1" applyBorder="1" applyAlignment="1" applyProtection="1">
      <alignment horizontal="center" vertical="center" wrapText="1"/>
    </xf>
    <xf numFmtId="0" fontId="10" fillId="27" borderId="39" xfId="121" applyFont="1" applyFill="1" applyBorder="1" applyAlignment="1" applyProtection="1">
      <alignment horizontal="center" vertical="center" wrapText="1"/>
    </xf>
    <xf numFmtId="0" fontId="10" fillId="27" borderId="38" xfId="121" applyFont="1" applyFill="1" applyBorder="1" applyAlignment="1" applyProtection="1">
      <alignment horizontal="center" vertical="center" wrapText="1"/>
    </xf>
    <xf numFmtId="0" fontId="38" fillId="28" borderId="18" xfId="121" applyFont="1" applyFill="1" applyBorder="1" applyAlignment="1" applyProtection="1">
      <alignment horizontal="center" vertical="center"/>
    </xf>
    <xf numFmtId="0" fontId="38" fillId="28" borderId="38" xfId="121" applyFont="1" applyFill="1" applyBorder="1" applyAlignment="1" applyProtection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/>
    </xf>
    <xf numFmtId="0" fontId="39" fillId="0" borderId="81" xfId="0" applyFont="1" applyBorder="1" applyAlignment="1">
      <alignment horizontal="center" vertical="center"/>
    </xf>
    <xf numFmtId="0" fontId="6" fillId="0" borderId="85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45" xfId="124" applyFont="1" applyBorder="1" applyAlignment="1">
      <alignment horizontal="left" vertical="center" wrapText="1"/>
    </xf>
    <xf numFmtId="0" fontId="6" fillId="0" borderId="20" xfId="124" applyFont="1" applyBorder="1" applyAlignment="1">
      <alignment horizontal="left" vertical="center" wrapText="1"/>
    </xf>
    <xf numFmtId="0" fontId="6" fillId="0" borderId="62" xfId="124" applyFont="1" applyBorder="1" applyAlignment="1">
      <alignment horizontal="left" vertical="center" wrapText="1"/>
    </xf>
    <xf numFmtId="0" fontId="6" fillId="0" borderId="23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62" xfId="125" applyFont="1" applyBorder="1" applyAlignment="1">
      <alignment horizontal="center" vertical="center" wrapText="1"/>
    </xf>
    <xf numFmtId="0" fontId="6" fillId="0" borderId="20" xfId="125" applyFont="1" applyBorder="1" applyAlignment="1">
      <alignment horizontal="center" vertical="center" wrapText="1"/>
    </xf>
    <xf numFmtId="0" fontId="6" fillId="0" borderId="85" xfId="125" applyFont="1" applyBorder="1" applyAlignment="1">
      <alignment horizontal="center" vertical="center"/>
    </xf>
    <xf numFmtId="0" fontId="6" fillId="0" borderId="12" xfId="125" applyFont="1" applyBorder="1" applyAlignment="1">
      <alignment horizontal="center" vertical="center"/>
    </xf>
    <xf numFmtId="0" fontId="15" fillId="0" borderId="12" xfId="128" applyFont="1" applyBorder="1" applyAlignment="1">
      <alignment horizontal="center" vertical="center" wrapText="1"/>
    </xf>
    <xf numFmtId="0" fontId="6" fillId="0" borderId="18" xfId="125" applyFont="1" applyBorder="1" applyAlignment="1">
      <alignment horizontal="left" vertical="center" wrapText="1"/>
    </xf>
    <xf numFmtId="0" fontId="6" fillId="0" borderId="38" xfId="125" applyFont="1" applyBorder="1" applyAlignment="1">
      <alignment horizontal="left" vertical="center" wrapText="1"/>
    </xf>
    <xf numFmtId="0" fontId="6" fillId="0" borderId="23" xfId="125" applyFont="1" applyBorder="1" applyAlignment="1">
      <alignment horizontal="center" vertical="center"/>
    </xf>
    <xf numFmtId="0" fontId="6" fillId="0" borderId="23" xfId="128" applyFont="1" applyBorder="1" applyAlignment="1">
      <alignment horizontal="center" vertical="center" wrapText="1"/>
    </xf>
    <xf numFmtId="0" fontId="6" fillId="0" borderId="55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" xfId="124" quotePrefix="1" applyFont="1" applyBorder="1" applyAlignment="1">
      <alignment horizontal="center" vertical="center" wrapText="1"/>
    </xf>
    <xf numFmtId="0" fontId="12" fillId="0" borderId="18" xfId="123" applyFont="1" applyBorder="1" applyAlignment="1" applyProtection="1">
      <alignment horizontal="center" vertical="center"/>
    </xf>
    <xf numFmtId="0" fontId="12" fillId="0" borderId="38" xfId="123" applyFont="1" applyBorder="1" applyAlignment="1" applyProtection="1">
      <alignment horizontal="center" vertical="center"/>
    </xf>
    <xf numFmtId="0" fontId="6" fillId="0" borderId="4" xfId="125" applyFont="1" applyBorder="1" applyAlignment="1">
      <alignment horizontal="center" vertical="center" wrapText="1"/>
    </xf>
    <xf numFmtId="0" fontId="6" fillId="0" borderId="84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15" xfId="125" applyFont="1" applyBorder="1" applyAlignment="1">
      <alignment horizontal="center" vertical="center"/>
    </xf>
    <xf numFmtId="0" fontId="6" fillId="0" borderId="19" xfId="125" applyFont="1" applyBorder="1" applyAlignment="1">
      <alignment horizontal="center" vertical="center"/>
    </xf>
    <xf numFmtId="0" fontId="12" fillId="0" borderId="85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6" fillId="0" borderId="67" xfId="125" applyFont="1" applyBorder="1" applyAlignment="1">
      <alignment horizontal="left"/>
    </xf>
    <xf numFmtId="0" fontId="6" fillId="0" borderId="51" xfId="125" applyFont="1" applyBorder="1" applyAlignment="1">
      <alignment horizontal="left"/>
    </xf>
    <xf numFmtId="0" fontId="6" fillId="0" borderId="69" xfId="125" applyFont="1" applyBorder="1" applyAlignment="1">
      <alignment horizontal="left"/>
    </xf>
    <xf numFmtId="0" fontId="6" fillId="0" borderId="61" xfId="125" applyFont="1" applyBorder="1" applyAlignment="1">
      <alignment horizontal="left"/>
    </xf>
    <xf numFmtId="0" fontId="6" fillId="0" borderId="69" xfId="125" applyFont="1" applyBorder="1" applyAlignment="1">
      <alignment horizontal="left" vertical="center" wrapText="1"/>
    </xf>
    <xf numFmtId="0" fontId="6" fillId="0" borderId="61" xfId="125" applyFont="1" applyBorder="1" applyAlignment="1">
      <alignment horizontal="left" vertical="center" wrapText="1"/>
    </xf>
    <xf numFmtId="0" fontId="12" fillId="0" borderId="36" xfId="124" applyFont="1" applyBorder="1" applyAlignment="1">
      <alignment horizontal="left"/>
    </xf>
    <xf numFmtId="0" fontId="12" fillId="0" borderId="49" xfId="124" applyFont="1" applyBorder="1" applyAlignment="1">
      <alignment horizontal="left"/>
    </xf>
    <xf numFmtId="0" fontId="6" fillId="0" borderId="72" xfId="125" applyFont="1" applyBorder="1" applyAlignment="1">
      <alignment horizontal="center"/>
    </xf>
    <xf numFmtId="0" fontId="6" fillId="0" borderId="38" xfId="125" applyFont="1" applyBorder="1" applyAlignment="1">
      <alignment horizontal="center"/>
    </xf>
    <xf numFmtId="0" fontId="12" fillId="0" borderId="39" xfId="124" applyFont="1" applyBorder="1" applyAlignment="1">
      <alignment horizontal="center"/>
    </xf>
    <xf numFmtId="0" fontId="12" fillId="0" borderId="38" xfId="124" applyFont="1" applyBorder="1" applyAlignment="1">
      <alignment horizontal="center"/>
    </xf>
    <xf numFmtId="0" fontId="10" fillId="0" borderId="58" xfId="125" applyFont="1" applyBorder="1" applyAlignment="1">
      <alignment horizontal="left"/>
    </xf>
    <xf numFmtId="0" fontId="12" fillId="0" borderId="62" xfId="124" applyFont="1" applyBorder="1" applyAlignment="1">
      <alignment horizontal="center" vertical="center"/>
    </xf>
    <xf numFmtId="0" fontId="12" fillId="0" borderId="20" xfId="124" applyFont="1" applyBorder="1" applyAlignment="1">
      <alignment horizontal="center" vertical="center"/>
    </xf>
    <xf numFmtId="0" fontId="6" fillId="0" borderId="78" xfId="125" applyFont="1" applyBorder="1" applyAlignment="1">
      <alignment horizontal="left"/>
    </xf>
    <xf numFmtId="0" fontId="6" fillId="0" borderId="49" xfId="125" applyFont="1" applyBorder="1" applyAlignment="1">
      <alignment horizontal="left"/>
    </xf>
    <xf numFmtId="0" fontId="12" fillId="0" borderId="34" xfId="125" applyFont="1" applyBorder="1" applyAlignment="1">
      <alignment horizontal="left" vertical="center" wrapText="1"/>
    </xf>
    <xf numFmtId="0" fontId="12" fillId="0" borderId="51" xfId="125" applyFont="1" applyBorder="1" applyAlignment="1">
      <alignment horizontal="left" vertical="center" wrapText="1"/>
    </xf>
    <xf numFmtId="0" fontId="12" fillId="0" borderId="35" xfId="124" applyFont="1" applyBorder="1" applyAlignment="1">
      <alignment horizontal="left"/>
    </xf>
    <xf numFmtId="0" fontId="12" fillId="0" borderId="61" xfId="124" applyFont="1" applyBorder="1" applyAlignment="1">
      <alignment horizontal="left"/>
    </xf>
    <xf numFmtId="0" fontId="6" fillId="0" borderId="21" xfId="125" applyFont="1" applyBorder="1" applyAlignment="1">
      <alignment horizontal="center" vertical="center" wrapText="1"/>
    </xf>
    <xf numFmtId="0" fontId="6" fillId="0" borderId="11" xfId="125" applyFont="1" applyBorder="1" applyAlignment="1">
      <alignment horizontal="center" vertical="center" wrapText="1"/>
    </xf>
    <xf numFmtId="0" fontId="6" fillId="0" borderId="13" xfId="125" applyFont="1" applyBorder="1" applyAlignment="1">
      <alignment horizontal="center" vertical="center" wrapText="1"/>
    </xf>
    <xf numFmtId="0" fontId="6" fillId="0" borderId="58" xfId="125" applyFont="1" applyBorder="1" applyAlignment="1">
      <alignment horizontal="center" vertical="center" wrapText="1"/>
    </xf>
    <xf numFmtId="0" fontId="4" fillId="0" borderId="0" xfId="125" applyFont="1" applyAlignment="1">
      <alignment horizontal="center" vertical="center" wrapText="1"/>
    </xf>
    <xf numFmtId="0" fontId="6" fillId="0" borderId="31" xfId="123" applyFont="1" applyBorder="1" applyAlignment="1" applyProtection="1">
      <alignment horizontal="center" vertical="center" wrapText="1"/>
    </xf>
    <xf numFmtId="0" fontId="6" fillId="0" borderId="80" xfId="123" applyFont="1" applyBorder="1" applyAlignment="1" applyProtection="1">
      <alignment horizontal="center" vertical="center" wrapText="1"/>
    </xf>
    <xf numFmtId="0" fontId="6" fillId="0" borderId="77" xfId="123" applyFont="1" applyBorder="1" applyAlignment="1" applyProtection="1">
      <alignment horizontal="center" vertical="center" wrapText="1"/>
    </xf>
    <xf numFmtId="0" fontId="6" fillId="0" borderId="22" xfId="123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88" xfId="123" applyFont="1" applyBorder="1" applyAlignment="1" applyProtection="1">
      <alignment horizontal="center" vertical="center" wrapText="1"/>
    </xf>
    <xf numFmtId="0" fontId="6" fillId="0" borderId="89" xfId="123" applyFont="1" applyBorder="1" applyAlignment="1" applyProtection="1">
      <alignment horizontal="center" vertical="center" wrapText="1"/>
    </xf>
    <xf numFmtId="0" fontId="12" fillId="0" borderId="55" xfId="0" applyFont="1" applyBorder="1" applyAlignment="1">
      <alignment horizontal="center" vertical="center"/>
    </xf>
    <xf numFmtId="0" fontId="6" fillId="0" borderId="55" xfId="125" applyFont="1" applyBorder="1" applyAlignment="1">
      <alignment horizontal="center" vertical="center"/>
    </xf>
    <xf numFmtId="0" fontId="6" fillId="0" borderId="23" xfId="126" applyFont="1" applyBorder="1" applyAlignment="1">
      <alignment horizontal="center" vertical="center" wrapText="1"/>
    </xf>
    <xf numFmtId="0" fontId="6" fillId="0" borderId="12" xfId="126" applyFont="1" applyBorder="1" applyAlignment="1">
      <alignment horizontal="center" vertical="center" wrapText="1"/>
    </xf>
    <xf numFmtId="0" fontId="6" fillId="0" borderId="84" xfId="125" applyFont="1" applyBorder="1" applyAlignment="1">
      <alignment horizontal="center" vertical="center" wrapText="1"/>
    </xf>
    <xf numFmtId="0" fontId="12" fillId="0" borderId="18" xfId="126" applyFont="1" applyBorder="1" applyAlignment="1">
      <alignment horizontal="center" vertical="center"/>
    </xf>
    <xf numFmtId="0" fontId="12" fillId="0" borderId="39" xfId="126" applyFont="1" applyBorder="1" applyAlignment="1">
      <alignment horizontal="center" vertical="center"/>
    </xf>
    <xf numFmtId="0" fontId="12" fillId="0" borderId="38" xfId="126" applyFont="1" applyBorder="1" applyAlignment="1">
      <alignment horizontal="center" vertical="center"/>
    </xf>
    <xf numFmtId="0" fontId="13" fillId="31" borderId="39" xfId="0" applyFont="1" applyFill="1" applyBorder="1" applyAlignment="1">
      <alignment horizontal="center"/>
    </xf>
    <xf numFmtId="0" fontId="13" fillId="31" borderId="38" xfId="0" applyFont="1" applyFill="1" applyBorder="1" applyAlignment="1">
      <alignment horizontal="center"/>
    </xf>
    <xf numFmtId="0" fontId="12" fillId="0" borderId="21" xfId="126" applyFont="1" applyBorder="1" applyAlignment="1">
      <alignment horizontal="center" vertical="center" wrapText="1"/>
    </xf>
    <xf numFmtId="0" fontId="12" fillId="0" borderId="84" xfId="126" applyFont="1" applyBorder="1" applyAlignment="1">
      <alignment horizontal="center" vertical="center" wrapText="1"/>
    </xf>
    <xf numFmtId="0" fontId="12" fillId="0" borderId="13" xfId="126" applyFont="1" applyBorder="1" applyAlignment="1">
      <alignment horizontal="center" vertical="center" wrapText="1"/>
    </xf>
    <xf numFmtId="0" fontId="12" fillId="0" borderId="20" xfId="126" applyFont="1" applyBorder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 wrapText="1"/>
    </xf>
    <xf numFmtId="0" fontId="12" fillId="0" borderId="38" xfId="126" quotePrefix="1" applyFont="1" applyBorder="1" applyAlignment="1">
      <alignment horizontal="center" vertical="center" wrapText="1"/>
    </xf>
    <xf numFmtId="0" fontId="12" fillId="0" borderId="62" xfId="126" applyFont="1" applyBorder="1" applyAlignment="1">
      <alignment horizontal="center" vertical="center" wrapText="1"/>
    </xf>
    <xf numFmtId="0" fontId="12" fillId="0" borderId="15" xfId="126" applyFont="1" applyBorder="1" applyAlignment="1">
      <alignment horizontal="center" vertical="center" wrapText="1"/>
    </xf>
    <xf numFmtId="0" fontId="12" fillId="0" borderId="19" xfId="126" applyFont="1" applyBorder="1" applyAlignment="1">
      <alignment horizontal="center" vertical="center" wrapText="1"/>
    </xf>
    <xf numFmtId="0" fontId="12" fillId="0" borderId="99" xfId="126" applyFont="1" applyBorder="1" applyAlignment="1">
      <alignment horizontal="center" vertical="center" wrapText="1"/>
    </xf>
    <xf numFmtId="0" fontId="12" fillId="0" borderId="100" xfId="126" applyFont="1" applyBorder="1" applyAlignment="1">
      <alignment horizontal="center" vertical="center" wrapText="1"/>
    </xf>
    <xf numFmtId="0" fontId="12" fillId="0" borderId="97" xfId="126" applyFont="1" applyBorder="1" applyAlignment="1">
      <alignment horizontal="center" vertical="center" wrapText="1"/>
    </xf>
    <xf numFmtId="0" fontId="12" fillId="0" borderId="96" xfId="126" applyFont="1" applyBorder="1" applyAlignment="1">
      <alignment horizontal="center" vertical="center" wrapText="1"/>
    </xf>
    <xf numFmtId="0" fontId="12" fillId="0" borderId="103" xfId="126" applyFont="1" applyBorder="1" applyAlignment="1">
      <alignment horizontal="center" vertical="center" wrapText="1"/>
    </xf>
    <xf numFmtId="0" fontId="12" fillId="0" borderId="104" xfId="126" applyFont="1" applyBorder="1" applyAlignment="1">
      <alignment horizontal="center" vertical="center" wrapText="1"/>
    </xf>
    <xf numFmtId="0" fontId="12" fillId="0" borderId="85" xfId="126" applyFont="1" applyBorder="1" applyAlignment="1">
      <alignment horizontal="center" vertical="center" wrapText="1"/>
    </xf>
    <xf numFmtId="0" fontId="12" fillId="0" borderId="12" xfId="126" applyFont="1" applyBorder="1" applyAlignment="1">
      <alignment horizontal="center" vertical="center" wrapText="1"/>
    </xf>
    <xf numFmtId="0" fontId="12" fillId="0" borderId="105" xfId="126" applyFont="1" applyBorder="1" applyAlignment="1">
      <alignment horizontal="center"/>
    </xf>
    <xf numFmtId="0" fontId="12" fillId="0" borderId="38" xfId="126" applyFont="1" applyBorder="1" applyAlignment="1">
      <alignment horizontal="center"/>
    </xf>
    <xf numFmtId="0" fontId="12" fillId="0" borderId="28" xfId="126" quotePrefix="1" applyFont="1" applyBorder="1" applyAlignment="1">
      <alignment horizontal="center" vertical="center" wrapText="1"/>
    </xf>
    <xf numFmtId="0" fontId="12" fillId="0" borderId="107" xfId="126" quotePrefix="1" applyFont="1" applyBorder="1" applyAlignment="1">
      <alignment horizontal="center" vertical="center" wrapText="1"/>
    </xf>
    <xf numFmtId="0" fontId="12" fillId="0" borderId="39" xfId="126" quotePrefix="1" applyFont="1" applyBorder="1" applyAlignment="1">
      <alignment horizontal="center" vertical="center" wrapText="1"/>
    </xf>
    <xf numFmtId="0" fontId="12" fillId="31" borderId="18" xfId="126" applyFont="1" applyFill="1" applyBorder="1" applyAlignment="1">
      <alignment horizontal="center" vertical="center"/>
    </xf>
    <xf numFmtId="0" fontId="12" fillId="31" borderId="38" xfId="126" applyFont="1" applyFill="1" applyBorder="1" applyAlignment="1">
      <alignment horizontal="center" vertical="center"/>
    </xf>
    <xf numFmtId="3" fontId="12" fillId="31" borderId="39" xfId="126" applyNumberFormat="1" applyFont="1" applyFill="1" applyBorder="1" applyAlignment="1">
      <alignment horizontal="center" vertical="center" wrapText="1"/>
    </xf>
    <xf numFmtId="3" fontId="12" fillId="31" borderId="38" xfId="126" applyNumberFormat="1" applyFont="1" applyFill="1" applyBorder="1" applyAlignment="1">
      <alignment horizontal="center" vertical="center" wrapText="1"/>
    </xf>
    <xf numFmtId="3" fontId="12" fillId="31" borderId="18" xfId="126" applyNumberFormat="1" applyFont="1" applyFill="1" applyBorder="1" applyAlignment="1">
      <alignment horizontal="center" vertical="center" wrapText="1"/>
    </xf>
    <xf numFmtId="0" fontId="12" fillId="0" borderId="21" xfId="126" applyFont="1" applyBorder="1" applyAlignment="1">
      <alignment horizontal="center" vertical="center"/>
    </xf>
    <xf numFmtId="0" fontId="12" fillId="0" borderId="11" xfId="126" applyFont="1" applyBorder="1" applyAlignment="1">
      <alignment horizontal="center" vertical="center"/>
    </xf>
    <xf numFmtId="0" fontId="12" fillId="0" borderId="29" xfId="126" quotePrefix="1" applyFont="1" applyBorder="1" applyAlignment="1">
      <alignment horizontal="center" vertical="center" wrapText="1"/>
    </xf>
    <xf numFmtId="3" fontId="12" fillId="0" borderId="39" xfId="126" applyNumberFormat="1" applyFont="1" applyBorder="1" applyAlignment="1">
      <alignment horizontal="center"/>
    </xf>
    <xf numFmtId="3" fontId="12" fillId="0" borderId="38" xfId="126" applyNumberFormat="1" applyFont="1" applyBorder="1" applyAlignment="1">
      <alignment horizontal="center"/>
    </xf>
    <xf numFmtId="0" fontId="12" fillId="0" borderId="0" xfId="128" applyFont="1" applyAlignment="1">
      <alignment horizontal="center" vertical="center" wrapText="1"/>
    </xf>
    <xf numFmtId="0" fontId="12" fillId="0" borderId="28" xfId="126" quotePrefix="1" applyFont="1" applyBorder="1" applyAlignment="1">
      <alignment horizontal="center" vertical="center"/>
    </xf>
    <xf numFmtId="0" fontId="12" fillId="0" borderId="107" xfId="126" quotePrefix="1" applyFont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/>
    </xf>
    <xf numFmtId="3" fontId="12" fillId="31" borderId="18" xfId="126" applyNumberFormat="1" applyFont="1" applyFill="1" applyBorder="1" applyAlignment="1">
      <alignment horizontal="right" vertical="center"/>
    </xf>
    <xf numFmtId="3" fontId="12" fillId="31" borderId="39" xfId="126" applyNumberFormat="1" applyFont="1" applyFill="1" applyBorder="1" applyAlignment="1">
      <alignment horizontal="right" vertical="center"/>
    </xf>
    <xf numFmtId="3" fontId="12" fillId="31" borderId="38" xfId="126" applyNumberFormat="1" applyFont="1" applyFill="1" applyBorder="1" applyAlignment="1">
      <alignment horizontal="right" vertical="center"/>
    </xf>
    <xf numFmtId="0" fontId="12" fillId="31" borderId="39" xfId="126" applyFont="1" applyFill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 wrapText="1"/>
    </xf>
    <xf numFmtId="0" fontId="4" fillId="0" borderId="0" xfId="126" applyFont="1" applyAlignment="1">
      <alignment horizontal="center" vertical="center" wrapText="1"/>
    </xf>
    <xf numFmtId="3" fontId="6" fillId="31" borderId="39" xfId="126" applyNumberFormat="1" applyFont="1" applyFill="1" applyBorder="1" applyAlignment="1">
      <alignment horizontal="center"/>
    </xf>
    <xf numFmtId="3" fontId="6" fillId="31" borderId="38" xfId="126" applyNumberFormat="1" applyFont="1" applyFill="1" applyBorder="1" applyAlignment="1">
      <alignment horizontal="center"/>
    </xf>
    <xf numFmtId="0" fontId="12" fillId="0" borderId="30" xfId="126" applyFont="1" applyBorder="1" applyAlignment="1">
      <alignment horizontal="center" vertical="center"/>
    </xf>
    <xf numFmtId="0" fontId="12" fillId="0" borderId="33" xfId="126" applyFont="1" applyBorder="1" applyAlignment="1">
      <alignment horizontal="center" vertical="center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41" fillId="31" borderId="0" xfId="0" quotePrefix="1" applyFont="1" applyFill="1" applyAlignment="1">
      <alignment horizontal="center"/>
    </xf>
    <xf numFmtId="0" fontId="41" fillId="31" borderId="45" xfId="0" quotePrefix="1" applyFont="1" applyFill="1" applyBorder="1" applyAlignment="1">
      <alignment horizontal="center"/>
    </xf>
    <xf numFmtId="0" fontId="41" fillId="31" borderId="0" xfId="0" quotePrefix="1" applyFont="1" applyFill="1" applyAlignment="1">
      <alignment horizontal="center" vertical="center"/>
    </xf>
    <xf numFmtId="0" fontId="41" fillId="31" borderId="0" xfId="0" quotePrefix="1" applyFont="1" applyFill="1"/>
    <xf numFmtId="0" fontId="41" fillId="31" borderId="0" xfId="0" quotePrefix="1" applyFont="1" applyFill="1" applyAlignment="1">
      <alignment horizontal="right" vertical="center"/>
    </xf>
    <xf numFmtId="3" fontId="12" fillId="0" borderId="28" xfId="128" applyNumberFormat="1" applyFont="1" applyBorder="1" applyAlignment="1">
      <alignment horizontal="right" wrapText="1"/>
    </xf>
    <xf numFmtId="3" fontId="12" fillId="22" borderId="26" xfId="126" applyNumberFormat="1" applyFont="1" applyFill="1" applyBorder="1" applyAlignment="1" applyProtection="1">
      <alignment horizontal="right"/>
      <protection locked="0"/>
    </xf>
    <xf numFmtId="3" fontId="12" fillId="22" borderId="108" xfId="126" applyNumberFormat="1" applyFont="1" applyFill="1" applyBorder="1" applyAlignment="1" applyProtection="1">
      <alignment horizontal="right"/>
      <protection locked="0"/>
    </xf>
    <xf numFmtId="3" fontId="12" fillId="22" borderId="109" xfId="126" applyNumberFormat="1" applyFont="1" applyFill="1" applyBorder="1" applyAlignment="1" applyProtection="1">
      <alignment horizontal="right"/>
      <protection locked="0"/>
    </xf>
    <xf numFmtId="0" fontId="41" fillId="0" borderId="45" xfId="142" quotePrefix="1" applyFont="1" applyBorder="1" applyAlignment="1">
      <alignment horizontal="center"/>
    </xf>
    <xf numFmtId="0" fontId="44" fillId="0" borderId="45" xfId="142" quotePrefix="1" applyFont="1" applyBorder="1" applyAlignment="1">
      <alignment horizontal="center"/>
    </xf>
    <xf numFmtId="0" fontId="44" fillId="0" borderId="0" xfId="142" quotePrefix="1" applyFont="1" applyAlignment="1">
      <alignment horizontal="center"/>
    </xf>
    <xf numFmtId="0" fontId="42" fillId="31" borderId="0" xfId="142" quotePrefix="1" applyFont="1" applyFill="1" applyAlignment="1">
      <alignment horizontal="center"/>
    </xf>
    <xf numFmtId="0" fontId="41" fillId="31" borderId="0" xfId="0" quotePrefix="1" applyFont="1" applyFill="1" applyAlignment="1">
      <alignment vertical="center"/>
    </xf>
    <xf numFmtId="3" fontId="6" fillId="22" borderId="85" xfId="126" applyNumberFormat="1" applyFont="1" applyFill="1" applyBorder="1" applyAlignment="1" applyProtection="1">
      <alignment horizontal="right"/>
      <protection locked="0"/>
    </xf>
    <xf numFmtId="3" fontId="6" fillId="22" borderId="97" xfId="126" applyNumberFormat="1" applyFont="1" applyFill="1" applyBorder="1" applyAlignment="1" applyProtection="1">
      <alignment horizontal="right"/>
      <protection locked="0"/>
    </xf>
    <xf numFmtId="3" fontId="6" fillId="0" borderId="59" xfId="128" applyNumberFormat="1" applyFont="1" applyBorder="1" applyAlignment="1">
      <alignment horizontal="right" wrapText="1"/>
    </xf>
    <xf numFmtId="3" fontId="6" fillId="22" borderId="55" xfId="126" applyNumberFormat="1" applyFont="1" applyFill="1" applyBorder="1" applyAlignment="1" applyProtection="1">
      <alignment horizontal="right"/>
      <protection locked="0"/>
    </xf>
    <xf numFmtId="3" fontId="6" fillId="22" borderId="113" xfId="126" applyNumberFormat="1" applyFont="1" applyFill="1" applyBorder="1" applyAlignment="1" applyProtection="1">
      <alignment horizontal="right"/>
      <protection locked="0"/>
    </xf>
    <xf numFmtId="3" fontId="12" fillId="0" borderId="123" xfId="128" applyNumberFormat="1" applyFont="1" applyBorder="1" applyAlignment="1">
      <alignment horizontal="right" wrapText="1"/>
    </xf>
    <xf numFmtId="3" fontId="12" fillId="22" borderId="124" xfId="126" applyNumberFormat="1" applyFont="1" applyFill="1" applyBorder="1" applyAlignment="1" applyProtection="1">
      <alignment horizontal="right"/>
      <protection locked="0"/>
    </xf>
    <xf numFmtId="3" fontId="12" fillId="22" borderId="125" xfId="126" applyNumberFormat="1" applyFont="1" applyFill="1" applyBorder="1" applyAlignment="1" applyProtection="1">
      <alignment horizontal="right"/>
      <protection locked="0"/>
    </xf>
    <xf numFmtId="3" fontId="12" fillId="22" borderId="126" xfId="126" applyNumberFormat="1" applyFont="1" applyFill="1" applyBorder="1" applyAlignment="1" applyProtection="1">
      <alignment horizontal="right"/>
      <protection locked="0"/>
    </xf>
    <xf numFmtId="3" fontId="12" fillId="0" borderId="65" xfId="128" applyNumberFormat="1" applyFont="1" applyBorder="1" applyAlignment="1">
      <alignment horizontal="right" wrapText="1"/>
    </xf>
    <xf numFmtId="3" fontId="12" fillId="22" borderId="127" xfId="126" applyNumberFormat="1" applyFont="1" applyFill="1" applyBorder="1" applyAlignment="1" applyProtection="1">
      <alignment horizontal="right"/>
      <protection locked="0"/>
    </xf>
    <xf numFmtId="3" fontId="12" fillId="22" borderId="128" xfId="126" applyNumberFormat="1" applyFont="1" applyFill="1" applyBorder="1" applyAlignment="1" applyProtection="1">
      <alignment horizontal="right"/>
      <protection locked="0"/>
    </xf>
    <xf numFmtId="3" fontId="12" fillId="22" borderId="129" xfId="126" applyNumberFormat="1" applyFont="1" applyFill="1" applyBorder="1" applyAlignment="1" applyProtection="1">
      <alignment horizontal="right"/>
      <protection locked="0"/>
    </xf>
    <xf numFmtId="3" fontId="6" fillId="22" borderId="130" xfId="126" applyNumberFormat="1" applyFont="1" applyFill="1" applyBorder="1" applyAlignment="1" applyProtection="1">
      <alignment horizontal="right"/>
      <protection locked="0"/>
    </xf>
    <xf numFmtId="3" fontId="6" fillId="22" borderId="84" xfId="126" applyNumberFormat="1" applyFont="1" applyFill="1" applyBorder="1" applyAlignment="1" applyProtection="1">
      <alignment horizontal="right"/>
      <protection locked="0"/>
    </xf>
    <xf numFmtId="3" fontId="12" fillId="0" borderId="25" xfId="126" applyNumberFormat="1" applyFont="1" applyBorder="1" applyAlignment="1">
      <alignment horizontal="right"/>
    </xf>
    <xf numFmtId="3" fontId="12" fillId="22" borderId="111" xfId="126" applyNumberFormat="1" applyFont="1" applyFill="1" applyBorder="1" applyAlignment="1" applyProtection="1">
      <alignment horizontal="right"/>
      <protection locked="0"/>
    </xf>
    <xf numFmtId="3" fontId="12" fillId="22" borderId="107" xfId="126" applyNumberFormat="1" applyFont="1" applyFill="1" applyBorder="1" applyAlignment="1" applyProtection="1">
      <alignment horizontal="right"/>
      <protection locked="0"/>
    </xf>
    <xf numFmtId="3" fontId="12" fillId="22" borderId="27" xfId="126" applyNumberFormat="1" applyFont="1" applyFill="1" applyBorder="1" applyAlignment="1" applyProtection="1">
      <alignment horizontal="right"/>
      <protection locked="0"/>
    </xf>
  </cellXfs>
  <cellStyles count="143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nombre" xfId="121"/>
    <cellStyle name="Normal_REM 02-2002" xfId="122"/>
    <cellStyle name="Normal_REM 08-2002" xfId="123"/>
    <cellStyle name="Normal_REM 15-2002" xfId="142"/>
    <cellStyle name="Normal_REM 17-2002" xfId="124"/>
    <cellStyle name="Normal_REM 18-2002" xfId="125"/>
    <cellStyle name="Normal_REM 18A-2002" xfId="126"/>
    <cellStyle name="Normal_REM18A-18" xfId="127"/>
    <cellStyle name="Normal_SBM-09V1.1" xfId="128"/>
    <cellStyle name="Notas" xfId="129" builtinId="10" customBuiltin="1"/>
    <cellStyle name="Notas 2" xfId="130"/>
    <cellStyle name="Notas 2 2" xfId="131"/>
    <cellStyle name="Notas 2 2 2 2" xfId="141"/>
    <cellStyle name="Notas 3" xfId="132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/>
    <cellStyle name="Título 2" xfId="138" builtinId="17" customBuiltin="1"/>
    <cellStyle name="Título 3" xfId="139" builtinId="18" customBuiltin="1"/>
    <cellStyle name="Total" xfId="140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rina Barraza" refreshedDate="45202.375476851848" createdVersion="6" refreshedVersion="6" minRefreshableVersion="3" recordCount="38605">
  <cacheSource type="worksheet">
    <worksheetSource name="Tabla_SERIEBM_09_7"/>
  </cacheSource>
  <cacheFields count="58">
    <cacheField name="Mes" numFmtId="0">
      <sharedItems containsSemiMixedTypes="0" containsString="0" containsNumber="1" containsInteger="1" minValue="1" maxValue="8" count="8">
        <n v="7"/>
        <n v="5"/>
        <n v="3"/>
        <n v="8"/>
        <n v="2"/>
        <n v="6"/>
        <n v="4"/>
        <n v="1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Establecimiento" numFmtId="0">
      <sharedItems count="161">
        <s v="105301-Centro de Salud Familiar Las Compañías"/>
        <s v="105300-Centro de Salud Familiar Cardenal Caro"/>
        <s v="200740-SUR La Higuera"/>
        <s v="105307-Centro de Salud Familiar Monte Patria"/>
        <s v="105302-Centro de Salud Familiar Pedro Aguirre Cerda"/>
        <s v="105303-Centro de Salud Familiar San Juan"/>
        <s v="105306-Centro de Salud Familiar Paihuano"/>
        <s v="105308-Centro de Salud Familiar Punitaqui"/>
        <s v="105309-Centro de Salud Familiar Canela"/>
        <s v="105310-Centro de Salud Familiar Pichasca"/>
        <s v="105311-Centro de Salud Familiar Chañaral Alto"/>
        <s v="105312-Centro de Salud Familiar Carén"/>
        <s v="105313-Centro de Salud Familiar Dr. Emilio Schaffhauser"/>
        <s v="105315-Centro de Salud Familiar Cerrillos de Tamaya"/>
        <s v="105317-Centro de Salud Familiar Jorge Jordán Domic"/>
        <s v="105318-Centro de Salud Familiar El Palqui"/>
        <s v="105319-Centro de Salud Familiar Cardenal Raúl Silva Henríquez de La Serena"/>
        <s v="105322-Centro de Salud Familiar Marcos Macuada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402-Posta de Salud Rural El Romero"/>
        <s v="105405-Posta de Salud Rural Guanaqueros"/>
        <s v="105409-Posta de Salud Rural El Chañar"/>
        <s v="105411-Posta de Salud Rural Las Breas (Río Hurtado)"/>
        <s v="105410-Posta de Salud Rural Hurtado"/>
        <s v="105413-Posta de Salud Rural Samo Alto"/>
        <s v="105414-Posta de Salud Rural Serón"/>
        <s v="105415-Posta de Salud Rural Barraza"/>
        <s v="105416-Posta de Salud Rural Camarico (Ovalle)"/>
        <s v="105417-Posta de Salud Rural Alcones Bajo"/>
        <s v="105419-Posta de Salud Rural Las Sossas"/>
        <s v="105422-Posta de Salud Rural Hornillos"/>
        <s v="105425-Posta de Salud Rural Chilecito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4-Posta de Salud Rural San Marcos (Combarbalá)"/>
        <s v="105435-Posta de Salud Rural Tulahuén"/>
        <s v="105436-Posta de Salud Rural El Maitén"/>
        <s v="105437-Posta de Salud Rural Chalinga"/>
        <s v="105439-Posta de Salud Rural Cerro Blanco"/>
        <s v="105441-Posta de Salud Rural Manquehua"/>
        <s v="105442-Posta de Salud Rural San Pedro de Quiles"/>
        <s v="105443-Posta de Salud Rural Cárcamo"/>
        <s v="105444-Posta de Salud Rural Huintil"/>
        <s v="105445-Posta de Salud Rural Limáhuida"/>
        <s v="105446-Posta de Salud Rural Matancilla"/>
        <s v="105447-Posta de Salud Rural Peralillo Illapel"/>
        <s v="105448-Posta de Salud Rural Santa Virginia"/>
        <s v="105449-Posta de Salud Rural Tunga Norte"/>
        <s v="105450-Posta de Salud Rural Mincha Norte"/>
        <s v="105451-Posta de Salud Rural Agua Fría"/>
        <s v="105452-Posta de Salud Rural Cuncumén(Salamanca)"/>
        <s v="105453-Posta de Salud Rural Tranquilla"/>
        <s v="105454-Posta de Salud Rural Cunlagua"/>
        <s v="105455-CESFAM Valle Alto"/>
        <s v="105456-Posta de Salud Rural Llimpo"/>
        <s v="105457-Posta de Salud Rural San Agustín (Salamanca)"/>
        <s v="105458-Posta de Salud Rural Tahuinco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67-Posta de Salud Rural Diaguitas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482-Posta de Salud Rural Canela Alta"/>
        <s v="105483-Posta de Salud Rural Los Rulos"/>
        <s v="105484-Posta de Salud Rural Huentelauquén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1-Posta de Salud Rural Arboleda Grande"/>
        <s v="105503-Posta de Salud Rural Tabaqueros"/>
        <s v="105504-Posta de Salud Rural Socavón"/>
        <s v="105507-Posta de Salud Rural Huamalata"/>
        <s v="105508-Posta de Salud Rural El Parral de Quiles"/>
        <s v="105509-Posta de Salud Rural Gualliguaica"/>
        <s v="105510-Posta de Salud Rural Recoleta"/>
        <s v="105511-Posta de Salud Rural Los Cóndores"/>
        <s v="105700-Centro Comunitario de Salud Familiar Villa el Indio"/>
        <s v="105701-Centro Comunitario de Salud Familiar Villa Alemania"/>
        <s v="105702-Centro Comunitario de Salud Familiar Lambert"/>
        <s v="105722-Centro Comunitario de Salud Familiar San José de la Dehesa"/>
        <s v="105723-Centro Comunitario de Salud Familiar Limarí"/>
        <s v="105801-SAPU Las Compañías"/>
        <s v="105802-SAPU Pedro Aguirre Cerda"/>
        <s v="105803-SAPU San Juan"/>
        <s v="105804-SAPU Santa Cecilia"/>
        <s v="105805-SAR Tierras Blancas"/>
        <s v="105809-SAPU Canela"/>
        <s v="105817-SAPU Jorge Jordán Domic"/>
        <s v="105819-SAR Raúl Silva Henríquez"/>
        <s v="105822-SAR Marcos Macuada"/>
        <s v="105823-SAPU Dr. Sergio Aguilar"/>
        <s v="105825-SAPU Cardenal Caro"/>
        <s v="105826-SAR Emilio Schaffhauser"/>
        <s v="200105-SAPU Juan Pablo II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538-Centro de Salud Familiar San Isidro Calingasta"/>
        <s v="200569-Centro de Salud Familiar Fray Jorge"/>
        <s v="200720-SAR Monte Patria"/>
        <s v="200721-SAPU Fray Jorge"/>
        <s v="200737-SUR Paihuano"/>
        <s v="200741-SUR Tamaya"/>
        <s v="200742-SUR Sotaquí"/>
        <s v="200848-SAPU Lila Cortés"/>
        <s v="200928-SAPU El Sauce"/>
        <s v="201177-SUR Pan de Azúcar"/>
        <s v="201178-SUR Tongoy"/>
        <s v="201179-SUR Villa San Rafael"/>
        <s v="201180-SUR El Palqui"/>
        <s v="105304-Centro de Salud Familiar Santa Cecilia"/>
        <s v="105305-Centro de Salud Familiar Tierras Blancas"/>
        <s v="105314-Centro de Salud Familiar La Higuera"/>
        <s v="105321-Centro de Salud Familiar Tongoy"/>
        <s v="105505-Posta de Salud Rural Los Choros"/>
        <s v="105506-Posta de Salud Rural El Trapiche"/>
        <s v="200499-Centro de Salud Familiar Rural Pan de Azúcar"/>
        <s v="105407-Posta de Salud Rural Tambillo"/>
        <s v="105500-Posta de Salud Rural Caleta Hornos"/>
        <s v="200607-Centro de Salud Familiar Lila Cortés Godoy"/>
        <s v="105440-Posta de Salud Rural Divisadero"/>
      </sharedItems>
    </cacheField>
    <cacheField name="Comuna" numFmtId="0">
      <sharedItems count="14">
        <s v="04101-La Serena"/>
        <s v="04104-La Higuera"/>
        <s v="04303-Monte Patria"/>
        <s v="04102-Coquimbo"/>
        <s v="04105-Paihuano"/>
        <s v="04304-Punitaqui"/>
        <s v="04202-Canela"/>
        <s v="04305-Rio Hurtado"/>
        <s v="04301-Ovalle"/>
        <s v="04201-Illapel"/>
        <s v="04302-Combarbalá"/>
        <s v="04204-Salamanca"/>
        <s v="04106-Vicuña"/>
        <s v="04203-Los Vilos"/>
      </sharedItems>
    </cacheField>
    <cacheField name="CodigoPrestacion" numFmtId="0">
      <sharedItems count="320">
        <s v="18050100"/>
        <s v="18050400"/>
        <s v="18050500"/>
        <s v="18400900"/>
        <s v="80302067"/>
        <s v="80302068"/>
        <s v="80302023"/>
        <s v="80302032"/>
        <s v="80302040"/>
        <s v="80302047"/>
        <s v="80302048"/>
        <s v="80302057"/>
        <s v="80302075"/>
        <s v="80302064"/>
        <s v="80303024"/>
        <s v="80303026"/>
        <s v="80305019"/>
        <s v="80301011"/>
        <s v="80301014"/>
        <s v="80306002"/>
        <s v="80306011"/>
        <s v="80306042"/>
        <s v="80306048"/>
        <s v="80306051"/>
        <s v="80306061"/>
        <s v="81901019"/>
        <s v="82106006"/>
        <s v="82107003"/>
        <s v="81602221"/>
        <s v="81602222"/>
        <s v="80106002"/>
        <s v="80106006"/>
        <s v="80106017"/>
        <s v="80106007"/>
        <s v="80106008"/>
        <s v="80106010"/>
        <s v="80106013"/>
        <s v="80106014"/>
        <s v="80106015"/>
        <s v="80106022"/>
        <s v="80500011"/>
        <s v="80302063"/>
        <s v="82001015"/>
        <s v="81602217"/>
        <s v="81602224"/>
        <s v="81602231"/>
        <s v="80106005"/>
        <s v="80106024"/>
        <s v="80106023"/>
        <s v="80307011"/>
        <s v="80307012"/>
        <s v="80500008"/>
        <s v="18700250"/>
        <s v="18700350"/>
        <s v="18020500"/>
        <s v="18020900"/>
        <s v="18030000"/>
        <s v="18040200"/>
        <s v="18090000"/>
        <s v="80301036"/>
        <s v="80301038"/>
        <s v="80301041"/>
        <s v="80301045"/>
        <s v="80301059"/>
        <s v="80301075"/>
        <s v="80309010"/>
        <s v="80309022"/>
        <s v="80309028"/>
        <s v="80301087"/>
        <s v="80302005"/>
        <s v="80302013"/>
        <s v="80302060"/>
        <s v="80305020"/>
        <s v="80306001"/>
        <s v="80306038"/>
        <s v="80306079"/>
        <s v="80306081"/>
        <s v="80308004"/>
        <s v="80401060"/>
        <s v="81601115"/>
        <s v="81701001"/>
        <s v="81701009"/>
        <s v="81707038"/>
        <s v="81602213"/>
        <s v="80500009"/>
        <s v="18020400"/>
        <s v="18050200"/>
        <s v="18090200"/>
        <s v="80301034"/>
        <s v="80308044"/>
        <s v="80309013"/>
        <s v="80309014"/>
        <s v="80301085"/>
        <s v="80301086"/>
        <s v="80302015"/>
        <s v="80302024"/>
        <s v="80302034"/>
        <s v="80302035"/>
        <s v="80302042"/>
        <s v="80305070"/>
        <s v="80301015"/>
        <s v="80306169"/>
        <s v="80306078"/>
        <s v="80308001"/>
        <s v="80308005"/>
        <s v="81301025"/>
        <s v="81707001"/>
        <s v="81707002"/>
        <s v="81707030"/>
        <s v="81901022"/>
        <s v="81602202"/>
        <s v="81602206"/>
        <s v="80106020"/>
        <s v="18700270"/>
        <s v="18700330"/>
        <s v="18020200"/>
        <s v="18020300"/>
        <s v="18020700"/>
        <s v="80301068"/>
        <s v="80308035"/>
        <s v="80309020"/>
        <s v="80309024"/>
        <s v="80302008"/>
        <s v="80302030"/>
        <s v="80302059"/>
        <s v="80302076"/>
        <s v="80305030"/>
        <s v="80306007"/>
        <s v="80306008"/>
        <s v="80306075"/>
        <s v="80308018"/>
        <s v="80404002"/>
        <s v="81602225"/>
        <s v="81602240"/>
        <s v="18700230"/>
        <s v="80301072"/>
        <s v="80309016"/>
        <s v="80302028"/>
        <s v="80303027"/>
        <s v="80303028"/>
        <s v="80306005"/>
        <s v="80306170"/>
        <s v="80401070"/>
        <s v="80401151"/>
        <s v="80404006"/>
        <s v="80500014"/>
        <s v="18010100"/>
        <s v="18010200"/>
        <s v="18090100"/>
        <s v="18010500"/>
        <s v="18010601"/>
        <s v="18010800"/>
        <s v="18010900"/>
        <s v="18011001"/>
        <s v="18011002"/>
        <s v="18700290"/>
        <s v="18700310"/>
        <s v="80306018"/>
        <s v="80306059"/>
        <s v="80306080"/>
        <s v="81201029"/>
        <s v="81602232"/>
        <s v="18400400"/>
        <s v="80302045"/>
        <s v="80302051"/>
        <s v="80303015"/>
        <s v="80303025"/>
        <s v="80305007"/>
        <s v="18050300"/>
        <s v="80401010"/>
        <s v="80401052"/>
        <s v="80404003"/>
        <s v="80404012"/>
        <s v="81602203"/>
        <s v="18400700"/>
        <s v="80302012"/>
        <s v="80306070"/>
        <s v="80401051"/>
        <s v="18700260"/>
        <s v="18700280"/>
        <s v="18700300"/>
        <s v="18700340"/>
        <s v="80308010"/>
        <s v="18070300"/>
        <s v="81801023"/>
        <s v="18020600"/>
        <s v="80308012"/>
        <s v="81602201"/>
        <s v="80500010"/>
        <s v="81602223"/>
        <s v="80301065"/>
        <s v="80301067"/>
        <s v="80306004"/>
        <s v="80306117"/>
        <s v="80306026"/>
        <s v="18700100"/>
        <s v="80302026"/>
        <s v="81602205"/>
        <s v="81602207"/>
        <s v="80500001"/>
        <s v="80301083"/>
        <s v="80302065"/>
        <s v="80401009"/>
        <s v="18400500"/>
        <s v="80306076"/>
        <s v="80309023"/>
        <s v="80401110"/>
        <s v="18070100"/>
        <s v="80306066"/>
        <s v="80309004"/>
        <s v="80309015"/>
        <s v="80302022"/>
        <s v="80302069"/>
        <s v="80306045"/>
        <s v="80309008"/>
        <s v="81701006"/>
        <s v="80106011"/>
        <s v="18040100"/>
        <s v="80401002"/>
        <s v="80401013"/>
        <s v="80401014"/>
        <s v="80401031"/>
        <s v="80401045"/>
        <s v="80401054"/>
        <s v="80401056"/>
        <s v="80401059"/>
        <s v="81301026"/>
        <s v="81301029"/>
        <s v="80500016"/>
        <s v="80500017"/>
        <s v="80401032"/>
        <s v="80401033"/>
        <s v="80401042"/>
        <s v="80401043"/>
        <s v="80401046"/>
        <s v="80401053"/>
        <s v="80401055"/>
        <s v="80401062"/>
        <s v="82106005"/>
        <s v="82106004"/>
        <s v="80106012"/>
        <s v="80106021"/>
        <s v="18020800"/>
        <s v="80401001"/>
        <s v="81801042"/>
        <s v="80401028"/>
        <s v="80401029"/>
        <s v="80404005"/>
        <s v="80106009"/>
        <s v="18700110"/>
        <s v="80306052"/>
        <s v="81602212"/>
        <s v="80306064"/>
        <s v="80302050"/>
        <s v="81707004"/>
        <s v="81602204"/>
        <s v="80305170"/>
        <s v="80301042"/>
        <s v="80302033"/>
        <s v="80301002"/>
        <s v="80308031"/>
        <s v="80306074"/>
        <s v="82106007"/>
        <s v="80302025"/>
        <s v="80302054"/>
        <s v="80306047"/>
        <s v="80301026"/>
        <s v="80308022"/>
        <s v="80308030"/>
        <s v="80301039"/>
        <s v="80401048"/>
        <s v="80401057"/>
        <s v="80305004"/>
        <s v="80309021"/>
        <s v="18700240"/>
        <s v="80301077"/>
        <s v="80306041"/>
        <s v="81602241"/>
        <s v="81602242"/>
        <s v="80301058"/>
        <s v="80308013"/>
        <s v="80308024"/>
        <s v="80306012"/>
        <s v="80302019"/>
        <s v="80301028"/>
        <s v="80301030"/>
        <s v="80305005"/>
        <s v="80305012"/>
        <s v="80305027"/>
        <s v="80301040"/>
        <s v="80500007"/>
        <s v="80308034"/>
        <s v="80401047"/>
        <s v="18700140"/>
        <s v="81707036"/>
        <s v="80404007"/>
        <s v="80302062"/>
        <s v="81301030"/>
        <s v="80306057"/>
        <s v="80308040"/>
        <s v="80401058"/>
        <s v="80301044"/>
        <s v="80302039"/>
        <s v="80302031"/>
        <s v="81602216"/>
        <s v="80302053"/>
        <s v="80309012"/>
        <s v="80401008"/>
        <s v="80306023"/>
        <s v="81602211"/>
        <s v="80302020"/>
        <s v="80302056"/>
        <s v="80301035"/>
        <s v="80309040"/>
        <s v="80302021"/>
        <s v="80301078"/>
        <s v="81707032"/>
        <s v="81707035"/>
        <s v="80305010"/>
        <s v="80308029"/>
      </sharedItems>
    </cacheField>
    <cacheField name="fechaIngreso" numFmtId="14">
      <sharedItems containsSemiMixedTypes="0" containsNonDate="0" containsDate="1" containsString="0" minDate="2023-04-18T11:29:48" maxDate="2023-09-25T12:06:55"/>
    </cacheField>
    <cacheField name="Col01" numFmtId="0">
      <sharedItems containsString="0" containsBlank="1" containsNumber="1" containsInteger="1" minValue="0" maxValue="51373"/>
    </cacheField>
    <cacheField name="Col02" numFmtId="0">
      <sharedItems containsString="0" containsBlank="1" containsNumber="1" containsInteger="1" minValue="0" maxValue="3229"/>
    </cacheField>
    <cacheField name="Col03" numFmtId="0">
      <sharedItems containsString="0" containsBlank="1" containsNumber="1" containsInteger="1" minValue="0" maxValue="19872"/>
    </cacheField>
    <cacheField name="Col04" numFmtId="0">
      <sharedItems containsString="0" containsBlank="1" containsNumber="1" containsInteger="1" minValue="0" maxValue="3473"/>
    </cacheField>
    <cacheField name="Col05" numFmtId="0">
      <sharedItems containsString="0" containsBlank="1" containsNumber="1" containsInteger="1" minValue="0" maxValue="3205"/>
    </cacheField>
    <cacheField name="Col06" numFmtId="0">
      <sharedItems containsString="0" containsBlank="1" containsNumber="1" containsInteger="1" minValue="0" maxValue="399"/>
    </cacheField>
    <cacheField name="Col07" numFmtId="0">
      <sharedItems containsString="0" containsBlank="1" containsNumber="1" containsInteger="1" minValue="0" maxValue="120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8605">
  <r>
    <x v="0"/>
    <s v="5"/>
    <n v="2023"/>
    <s v="105301"/>
    <x v="0"/>
    <x v="0"/>
    <x v="0"/>
    <d v="2023-08-17T15:47:30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"/>
    <d v="2023-08-17T15:47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"/>
    <d v="2023-08-17T15:47:3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3"/>
    <d v="2023-08-17T15:47:30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4"/>
    <d v="2023-08-17T15:42:25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"/>
    <d v="2023-08-17T15:42:25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"/>
    <d v="2023-08-17T15:42:25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7"/>
    <d v="2023-08-17T15:42:25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8"/>
    <d v="2023-08-17T15:42:2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9"/>
    <d v="2023-08-17T15:42:25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0"/>
    <d v="2023-08-17T15:42:2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1"/>
    <d v="2023-08-17T15:42:2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2"/>
    <d v="2023-08-17T15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3"/>
    <d v="2023-08-17T15:42:25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4"/>
    <d v="2023-08-17T15:42:25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5"/>
    <d v="2023-08-17T15:42:2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6"/>
    <d v="2023-08-17T15:42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7"/>
    <d v="2023-08-17T15:4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8"/>
    <d v="2023-08-17T15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9"/>
    <d v="2023-08-17T15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20"/>
    <d v="2023-08-17T15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21"/>
    <d v="2023-08-17T15:42:2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22"/>
    <d v="2023-08-17T15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23"/>
    <d v="2023-08-17T15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24"/>
    <d v="2023-08-17T15:4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5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6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7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8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9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0"/>
    <d v="2023-06-22T13:21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1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2"/>
    <d v="2023-06-22T13:21:2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3"/>
    <d v="2023-06-22T13:21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4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5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6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7"/>
    <d v="2023-06-22T13:21:22"/>
    <n v="236"/>
    <n v="236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8"/>
    <d v="2023-06-22T13:21:22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39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40"/>
    <d v="2023-06-22T13:21:22"/>
    <n v="146"/>
    <n v="146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1"/>
    <d v="2023-04-18T14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2"/>
    <d v="2023-08-17T15:48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3"/>
    <d v="2023-08-17T15:48:1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4"/>
    <d v="2023-08-17T15:48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5"/>
    <d v="2023-08-17T15:48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30"/>
    <d v="2023-08-17T15:48:15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6"/>
    <d v="2023-08-17T15:48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7"/>
    <d v="2023-08-17T15:48:15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32"/>
    <d v="2023-08-17T15:48:15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37"/>
    <d v="2023-08-17T15:48:15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8"/>
    <d v="2023-08-17T15:48:1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9"/>
    <d v="2023-08-17T15:48:15"/>
    <n v="928"/>
    <m/>
    <n v="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0"/>
    <d v="2023-08-17T15:48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1"/>
    <d v="2023-08-17T15:48:1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2"/>
    <d v="2023-08-17T15:48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3"/>
    <d v="2023-09-15T11:5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4"/>
    <d v="2023-09-15T11:56:11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5"/>
    <d v="2023-09-15T11:56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6"/>
    <d v="2023-09-15T11:56:1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7"/>
    <d v="2023-09-15T11:56:1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8"/>
    <d v="2023-09-15T11:56:11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0"/>
    <d v="2023-09-15T11:56:11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2"/>
    <d v="2023-09-15T11:56:11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9"/>
    <d v="2023-09-15T12:07:50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0"/>
    <d v="2023-09-15T12:07:50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1"/>
    <d v="2023-09-15T12:07:50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2"/>
    <d v="2023-09-15T12:07:50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3"/>
    <d v="2023-09-15T12:0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4"/>
    <d v="2023-09-15T12:07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5"/>
    <d v="2023-09-15T12:07:50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6"/>
    <d v="2023-09-15T12:07:50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7"/>
    <d v="2023-09-15T12:07:50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8"/>
    <d v="2023-09-15T12:07:5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9"/>
    <d v="2023-09-15T12:07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0"/>
    <d v="2023-09-15T12:07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4"/>
    <d v="2023-09-15T12:07:50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"/>
    <d v="2023-09-15T12:07:50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6"/>
    <d v="2023-09-15T12:07:50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"/>
    <d v="2023-09-15T12:07:50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"/>
    <d v="2023-09-15T12:07:5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9"/>
    <d v="2023-09-15T12:07:50"/>
    <n v="0"/>
    <m/>
    <m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0"/>
    <d v="2023-09-15T12:07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1"/>
    <d v="2023-09-15T12:07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2"/>
    <d v="2023-09-15T12:07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1"/>
    <d v="2023-09-15T12:0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41"/>
    <d v="2023-09-15T12:07:5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3"/>
    <d v="2023-09-15T12:07:50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4"/>
    <d v="2023-09-15T12:07:5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5"/>
    <d v="2023-09-15T12:07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2"/>
    <d v="2023-09-15T12:07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3"/>
    <d v="2023-09-15T12:07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20"/>
    <d v="2023-09-15T12:07:5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4"/>
    <d v="2023-09-15T12:07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21"/>
    <d v="2023-09-15T12:07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22"/>
    <d v="2023-09-15T12:07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23"/>
    <d v="2023-09-15T12:07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24"/>
    <d v="2023-09-15T12:07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5"/>
    <d v="2023-09-15T12:07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6"/>
    <d v="2023-09-15T12:07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7"/>
    <d v="2023-09-15T12:07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8"/>
    <d v="2023-09-15T12:07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79"/>
    <d v="2023-09-15T12:07:50"/>
    <n v="21"/>
    <n v="0"/>
    <n v="21"/>
    <n v="0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0"/>
    <d v="2023-09-15T12:07:50"/>
    <n v="246"/>
    <n v="0"/>
    <n v="246"/>
    <n v="0"/>
    <n v="2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1"/>
    <d v="2023-09-15T12:07:50"/>
    <n v="246"/>
    <n v="0"/>
    <n v="246"/>
    <n v="0"/>
    <n v="2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2"/>
    <d v="2023-09-15T12:07:50"/>
    <n v="17"/>
    <m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42"/>
    <d v="2023-09-15T12:07:50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3"/>
    <d v="2023-09-15T12:07:50"/>
    <n v="28"/>
    <n v="0"/>
    <n v="28"/>
    <n v="2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30"/>
    <d v="2023-09-15T12:07:50"/>
    <n v="336"/>
    <n v="0"/>
    <n v="336"/>
    <n v="0"/>
    <n v="3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47"/>
    <d v="2023-09-15T12:07:50"/>
    <n v="34"/>
    <n v="0"/>
    <n v="34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32"/>
    <d v="2023-09-15T12:07:50"/>
    <n v="147"/>
    <n v="0"/>
    <n v="147"/>
    <n v="0"/>
    <n v="1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35"/>
    <d v="2023-09-15T12:07:50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37"/>
    <d v="2023-09-15T12:07:50"/>
    <n v="280"/>
    <n v="0"/>
    <n v="280"/>
    <n v="0"/>
    <n v="2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39"/>
    <d v="2023-09-15T12:07:50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48"/>
    <d v="2023-09-15T12:07:50"/>
    <n v="217"/>
    <n v="0"/>
    <n v="217"/>
    <n v="0"/>
    <n v="2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1"/>
    <d v="2023-09-15T12:07:50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4"/>
    <d v="2023-09-15T12:07:50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40"/>
    <d v="2023-09-15T12:07:50"/>
    <n v="59"/>
    <n v="0"/>
    <n v="59"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85"/>
    <d v="2023-09-15T12:07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4"/>
    <d v="2023-09-15T12:07:50"/>
    <n v="509"/>
    <n v="0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86"/>
    <d v="2023-09-15T12:52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3"/>
    <d v="2023-09-15T12:52:23"/>
    <n v="62"/>
    <n v="4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87"/>
    <d v="2023-09-15T12:52:2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88"/>
    <d v="2023-09-15T12:52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9"/>
    <d v="2023-09-15T12:52:5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0"/>
    <d v="2023-09-15T12:52:5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1"/>
    <d v="2023-09-15T12:52:52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2"/>
    <d v="2023-09-15T12:52:52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3"/>
    <d v="2023-09-15T12:52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89"/>
    <d v="2023-09-15T12:5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0"/>
    <d v="2023-09-15T12:52:52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1"/>
    <d v="2023-09-15T12:5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6"/>
    <d v="2023-09-15T12:52:52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2"/>
    <d v="2023-09-15T12:52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3"/>
    <d v="2023-09-15T12:5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8"/>
    <d v="2023-09-15T12:52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9"/>
    <d v="2023-09-15T12:52:52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70"/>
    <d v="2023-09-15T12:52:5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4"/>
    <d v="2023-09-15T12:5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"/>
    <d v="2023-09-15T12:52:52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"/>
    <d v="2023-09-15T12:52:52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6"/>
    <d v="2023-09-15T12:52:52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5"/>
    <d v="2023-09-15T12:52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7"/>
    <d v="2023-09-15T12:52:52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6"/>
    <d v="2023-09-15T12:52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7"/>
    <d v="2023-09-15T12:52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8"/>
    <d v="2023-09-15T12:52:5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8"/>
    <d v="2023-09-15T12:5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"/>
    <d v="2023-09-15T12:52:52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"/>
    <d v="2023-09-15T12:52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"/>
    <d v="2023-09-15T12:52:52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71"/>
    <d v="2023-09-15T12:5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1"/>
    <d v="2023-09-15T12:52:5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3"/>
    <d v="2023-09-15T12:52:52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4"/>
    <d v="2023-09-15T12:52:52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5"/>
    <d v="2023-09-15T12:52:5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99"/>
    <d v="2023-09-15T12:52:5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6"/>
    <d v="2023-09-15T12:52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0"/>
    <d v="2023-09-15T12:5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9"/>
    <d v="2023-09-15T12:52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20"/>
    <d v="2023-09-15T12:52:52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21"/>
    <d v="2023-09-15T12:52:5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22"/>
    <d v="2023-09-15T12:52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23"/>
    <d v="2023-09-15T12:5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24"/>
    <d v="2023-09-15T12:52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1"/>
    <d v="2023-09-15T12:52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2"/>
    <d v="2023-09-15T12:52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3"/>
    <d v="2023-09-15T12:5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77"/>
    <d v="2023-09-15T12:52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4"/>
    <d v="2023-09-15T12:52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5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80"/>
    <d v="2023-09-15T12:52:52"/>
    <n v="259"/>
    <m/>
    <n v="259"/>
    <m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6"/>
    <d v="2023-09-15T12:52:5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7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8"/>
    <d v="2023-09-15T12:52:5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09"/>
    <d v="2023-09-15T12:52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2"/>
    <d v="2023-09-15T12:52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0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1"/>
    <d v="2023-09-15T12:5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3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4"/>
    <d v="2023-09-15T12:5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0"/>
    <d v="2023-09-15T12:52:52"/>
    <n v="642"/>
    <m/>
    <n v="642"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7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2"/>
    <d v="2023-09-15T12:52:52"/>
    <n v="442"/>
    <m/>
    <n v="442"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3"/>
    <d v="2023-09-15T12:5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5"/>
    <d v="2023-09-15T12:5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6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7"/>
    <d v="2023-09-15T12:52:52"/>
    <n v="546"/>
    <m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8"/>
    <d v="2023-09-15T12:52:5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2"/>
    <d v="2023-09-15T12:5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39"/>
    <d v="2023-09-15T12:52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8"/>
    <d v="2023-09-15T12:52:52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9"/>
    <d v="2023-09-15T12:52:52"/>
    <n v="884"/>
    <m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0"/>
    <d v="2023-09-15T12:52:5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1"/>
    <d v="2023-09-15T12:5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84"/>
    <d v="2023-09-15T12:5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40"/>
    <d v="2023-09-15T12:52:52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3"/>
    <d v="2023-09-15T12:52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4"/>
    <d v="2023-09-15T12:52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5"/>
    <d v="2023-09-15T12:5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6"/>
    <d v="2023-09-15T12:52:52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4"/>
    <d v="2023-09-15T12:52:52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17"/>
    <d v="2023-09-15T12:52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5"/>
    <d v="2023-09-15T12:52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6"/>
    <d v="2023-09-15T12:52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7"/>
    <d v="2023-09-15T12:52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58"/>
    <d v="2023-09-15T12:52:52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0"/>
    <d v="2023-09-15T12:52:52"/>
    <n v="642"/>
    <n v="0"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1"/>
    <d v="2023-09-15T12:5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5"/>
    <x v="3"/>
    <x v="2"/>
    <d v="2023-09-15T12:52:52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88"/>
    <d v="2023-09-15T12:5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61"/>
    <d v="2023-09-15T12:54:5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62"/>
    <d v="2023-09-15T12:54:52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63"/>
    <d v="2023-09-15T12:54:5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18"/>
    <d v="2023-09-15T12:5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19"/>
    <d v="2023-09-15T12:54:5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0"/>
    <d v="2023-09-15T12:54:52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0"/>
    <d v="2023-09-15T12:54:52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66"/>
    <d v="2023-09-15T12:54:52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1"/>
    <d v="2023-09-15T12:54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2"/>
    <d v="2023-09-15T12:54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68"/>
    <d v="2023-09-15T12:5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69"/>
    <d v="2023-09-15T12:54:5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2"/>
    <d v="2023-09-15T12:5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70"/>
    <d v="2023-09-15T12:54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4"/>
    <d v="2023-09-15T12:54:5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4"/>
    <d v="2023-09-15T12:54:5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3"/>
    <d v="2023-09-15T12:5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7"/>
    <d v="2023-09-15T12:54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6"/>
    <d v="2023-09-15T12:54:52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8"/>
    <d v="2023-09-15T12:5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"/>
    <d v="2023-09-15T12:54:5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0"/>
    <d v="2023-09-15T12:5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1"/>
    <d v="2023-09-15T12:54:52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4"/>
    <d v="2023-09-15T12:54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71"/>
    <d v="2023-09-15T12:5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5"/>
    <d v="2023-09-15T12:54:52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3"/>
    <d v="2023-09-15T12:54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4"/>
    <d v="2023-09-15T12:54:5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5"/>
    <d v="2023-09-15T12:54:5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99"/>
    <d v="2023-09-15T12:54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6"/>
    <d v="2023-09-15T12:5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6"/>
    <d v="2023-09-15T12:54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00"/>
    <d v="2023-09-15T12:5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73"/>
    <d v="2023-09-15T12:5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7"/>
    <d v="2023-09-15T12:5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8"/>
    <d v="2023-09-15T12:54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74"/>
    <d v="2023-09-15T12:54:5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21"/>
    <d v="2023-09-15T12:54:5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24"/>
    <d v="2023-09-15T12:54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01"/>
    <d v="2023-09-15T12:5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29"/>
    <d v="2023-09-15T12:5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30"/>
    <d v="2023-09-15T12:5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31"/>
    <d v="2023-09-15T12:54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80"/>
    <d v="2023-09-15T12:54:5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82"/>
    <d v="2023-09-15T12:54:5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09"/>
    <d v="2023-09-15T12:54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42"/>
    <d v="2023-09-15T12:54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29"/>
    <d v="2023-09-15T12:54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32"/>
    <d v="2023-09-15T12:54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33"/>
    <d v="2023-09-15T12:54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30"/>
    <d v="2023-09-15T12:54:5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47"/>
    <d v="2023-09-15T12:54:5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37"/>
    <d v="2023-09-15T12:54:52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38"/>
    <d v="2023-09-15T12:54:5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12"/>
    <d v="2023-09-15T12:54:5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48"/>
    <d v="2023-09-15T12:54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49"/>
    <d v="2023-09-15T12:54:52"/>
    <n v="358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50"/>
    <d v="2023-09-15T12:54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40"/>
    <d v="2023-09-15T12:54:5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54"/>
    <d v="2023-09-15T12:54:5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17"/>
    <d v="2023-09-15T12:5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55"/>
    <d v="2023-09-15T12:5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56"/>
    <d v="2023-09-15T12:54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57"/>
    <d v="2023-09-15T12:54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58"/>
    <d v="2023-09-15T12:54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0"/>
    <d v="2023-09-15T12:54:52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"/>
    <d v="2023-09-15T12:54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3"/>
    <d v="2023-09-15T12:54:5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6"/>
    <x v="4"/>
    <x v="134"/>
    <d v="2023-09-15T12:54:52"/>
    <n v="141"/>
    <n v="26"/>
    <n v="104"/>
    <n v="11"/>
    <n v="141"/>
    <n v="2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88"/>
    <d v="2023-09-15T12:55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1"/>
    <d v="2023-09-15T12:55:32"/>
    <n v="541"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2"/>
    <d v="2023-09-15T12:55:32"/>
    <n v="1109"/>
    <m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3"/>
    <d v="2023-09-15T12:55:3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5"/>
    <d v="2023-09-15T12:5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5"/>
    <d v="2023-09-15T12:55:32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0"/>
    <d v="2023-09-15T12:55:32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1"/>
    <d v="2023-09-15T12:55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6"/>
    <d v="2023-09-15T12:55:32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6"/>
    <d v="2023-09-15T12:55:32"/>
    <n v="1131"/>
    <m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7"/>
    <d v="2023-09-15T12:55:3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2"/>
    <d v="2023-09-15T12:55:32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3"/>
    <d v="2023-09-15T12:55:32"/>
    <n v="961"/>
    <m/>
    <n v="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9"/>
    <d v="2023-09-15T12:55:32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"/>
    <d v="2023-09-15T12:55:32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6"/>
    <d v="2023-09-15T12:55:32"/>
    <n v="926"/>
    <m/>
    <n v="9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7"/>
    <d v="2023-09-15T12:5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7"/>
    <d v="2023-09-15T12:55:32"/>
    <n v="646"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6"/>
    <d v="2023-09-15T12:55:32"/>
    <n v="1130"/>
    <m/>
    <n v="1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8"/>
    <d v="2023-09-15T12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"/>
    <d v="2023-09-15T12:55:32"/>
    <n v="1280"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0"/>
    <d v="2023-09-15T12:55:3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1"/>
    <d v="2023-09-15T12:55:32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24"/>
    <d v="2023-09-15T12:55:3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71"/>
    <d v="2023-09-15T12:55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25"/>
    <d v="2023-09-15T12:55:32"/>
    <n v="439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1"/>
    <d v="2023-09-15T12:5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"/>
    <d v="2023-09-15T12:55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"/>
    <d v="2023-09-15T12:55:32"/>
    <n v="865"/>
    <m/>
    <n v="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"/>
    <d v="2023-09-15T12:55:32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8"/>
    <d v="2023-09-15T12:55:32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9"/>
    <d v="2023-09-15T12:55:3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99"/>
    <d v="2023-09-15T12:55:32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6"/>
    <d v="2023-09-15T12:55:3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0"/>
    <d v="2023-09-15T12:5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20"/>
    <d v="2023-09-15T12:55:32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74"/>
    <d v="2023-09-15T12:55:32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22"/>
    <d v="2023-09-15T12:55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23"/>
    <d v="2023-09-15T12:55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24"/>
    <d v="2023-09-15T12:55:32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1"/>
    <d v="2023-09-15T12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77"/>
    <d v="2023-09-15T12:55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04"/>
    <d v="2023-09-15T12:55:3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2"/>
    <d v="2023-09-15T12:55:32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3"/>
    <d v="2023-09-15T12:55:3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31"/>
    <d v="2023-09-15T12:55:3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4"/>
    <d v="2023-09-15T12:55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79"/>
    <d v="2023-09-15T12:55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80"/>
    <d v="2023-09-15T12:55:32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82"/>
    <d v="2023-09-15T12:55:32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2"/>
    <d v="2023-09-15T12:55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30"/>
    <d v="2023-09-15T12:55:32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7"/>
    <d v="2023-09-15T12:55:3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32"/>
    <d v="2023-09-15T12:55:3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37"/>
    <d v="2023-09-15T12:55:3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8"/>
    <d v="2023-09-15T12:55:32"/>
    <n v="78"/>
    <m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9"/>
    <d v="2023-09-15T12:55:32"/>
    <n v="485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50"/>
    <d v="2023-09-15T12:55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40"/>
    <d v="2023-09-15T12:55:3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5"/>
    <d v="2023-09-15T12:55:32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6"/>
    <d v="2023-09-15T12:55:32"/>
    <n v="2871"/>
    <n v="0"/>
    <n v="2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7"/>
    <d v="2023-09-15T12:55:32"/>
    <n v="5595"/>
    <n v="0"/>
    <n v="5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8"/>
    <d v="2023-09-15T12:55:32"/>
    <n v="1353"/>
    <n v="0"/>
    <n v="1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49"/>
    <d v="2023-09-15T12:55:3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0"/>
    <d v="2023-09-15T12:55:32"/>
    <n v="478"/>
    <n v="0"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1"/>
    <d v="2023-09-15T12:55:3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2"/>
    <d v="2023-09-15T12:55:32"/>
    <n v="2682"/>
    <n v="0"/>
    <n v="2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3"/>
    <d v="2023-09-15T12:55:3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4"/>
    <d v="2023-09-15T12:55:3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52"/>
    <d v="2023-09-15T12:55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13"/>
    <d v="2023-09-15T12:55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5"/>
    <d v="2023-09-15T12:55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56"/>
    <d v="2023-09-15T12:55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14"/>
    <d v="2023-09-15T12:55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53"/>
    <d v="2023-09-15T12:55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85"/>
    <d v="2023-09-15T12:55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54"/>
    <d v="2023-09-15T12:55:32"/>
    <n v="353"/>
    <n v="0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55"/>
    <d v="2023-09-15T12:55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58"/>
    <d v="2023-09-15T12:55:3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0"/>
    <d v="2023-09-15T12:55:32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1"/>
    <d v="2023-09-15T12:55:3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2"/>
    <d v="2023-09-15T12:55:32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"/>
    <x v="2"/>
    <x v="3"/>
    <d v="2023-09-15T12:55:32"/>
    <n v="84"/>
    <n v="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61"/>
    <d v="2023-09-15T13:00:25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62"/>
    <d v="2023-09-15T13:00:2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65"/>
    <d v="2023-09-15T13:00:2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90"/>
    <d v="2023-09-15T13:00:2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66"/>
    <d v="2023-09-15T13:00:25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69"/>
    <d v="2023-09-15T13:00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"/>
    <d v="2023-09-15T13:0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6"/>
    <d v="2023-09-15T13:00:25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7"/>
    <d v="2023-09-15T13:00:25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96"/>
    <d v="2023-09-15T13:00:25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9"/>
    <d v="2023-09-15T13:00:25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0"/>
    <d v="2023-09-15T13:00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1"/>
    <d v="2023-09-15T13:00:25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2"/>
    <d v="2023-09-15T13:00:2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71"/>
    <d v="2023-09-15T13:0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25"/>
    <d v="2023-09-15T13:00:25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3"/>
    <d v="2023-09-15T13:0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4"/>
    <d v="2023-09-15T13:00:2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"/>
    <d v="2023-09-15T13:00:25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6"/>
    <d v="2023-09-15T13:0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27"/>
    <d v="2023-09-15T13:0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20"/>
    <d v="2023-09-15T13:00:2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7"/>
    <d v="2023-09-15T13:00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74"/>
    <d v="2023-09-15T13:00:25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8"/>
    <d v="2023-09-15T13:0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24"/>
    <d v="2023-09-15T13:00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9"/>
    <d v="2023-09-15T13:00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77"/>
    <d v="2023-09-15T13:0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31"/>
    <d v="2023-09-15T13:00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44"/>
    <d v="2023-09-15T13:00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60"/>
    <d v="2023-09-15T13:00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80"/>
    <d v="2023-09-15T13:00:25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81"/>
    <d v="2023-09-15T13:00:2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82"/>
    <d v="2023-09-15T13:00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08"/>
    <d v="2023-09-15T13:00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25"/>
    <d v="2023-09-15T13:00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28"/>
    <d v="2023-09-15T13:00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3"/>
    <d v="2023-09-15T13:00:2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4"/>
    <d v="2023-09-15T13:00:2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32"/>
    <d v="2023-09-15T13:00:2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5"/>
    <d v="2023-09-15T13:00:2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61"/>
    <d v="2023-09-15T13:00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0"/>
    <d v="2023-09-15T13:00:25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6"/>
    <d v="2023-09-15T13:00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7"/>
    <d v="2023-09-15T13:00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2"/>
    <d v="2023-09-15T13:00:25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3"/>
    <d v="2023-09-15T13:00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6"/>
    <d v="2023-09-15T13:00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7"/>
    <d v="2023-09-15T13:00:25"/>
    <n v="223"/>
    <m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8"/>
    <d v="2023-09-15T13:00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9"/>
    <d v="2023-09-15T13:00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9"/>
    <d v="2023-09-15T13:00:25"/>
    <n v="562"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0"/>
    <d v="2023-09-15T13:00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1"/>
    <d v="2023-09-15T13:0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84"/>
    <d v="2023-09-15T13:0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40"/>
    <d v="2023-09-15T13:00:2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4"/>
    <d v="2023-09-15T13:00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2"/>
    <d v="2023-09-15T13:00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13"/>
    <d v="2023-09-15T13:00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5"/>
    <d v="2023-09-15T13:00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56"/>
    <d v="2023-09-15T13:0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14"/>
    <d v="2023-09-15T13:00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3"/>
    <d v="2023-09-15T13:0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62"/>
    <d v="2023-09-15T13:00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16"/>
    <d v="2023-09-15T13:00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4"/>
    <d v="2023-09-15T13:00:25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17"/>
    <d v="2023-09-15T13:00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6"/>
    <d v="2023-09-15T13:00:2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57"/>
    <d v="2023-09-15T13:00:25"/>
    <n v="39"/>
    <n v="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0"/>
    <d v="2023-09-15T13:00:2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1"/>
    <d v="2023-09-15T13:00:2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2"/>
    <d v="2023-09-15T13:00:25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86"/>
    <d v="2023-09-15T13:00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7"/>
    <x v="5"/>
    <x v="3"/>
    <d v="2023-09-15T13:00:25"/>
    <n v="15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88"/>
    <d v="2023-09-15T16:5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9"/>
    <d v="2023-09-15T16:51:3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0"/>
    <d v="2023-09-15T16:51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1"/>
    <d v="2023-09-15T16:51:3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2"/>
    <d v="2023-09-15T16:51:32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3"/>
    <d v="2023-09-15T16:51:3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5"/>
    <d v="2023-09-15T16:51:32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0"/>
    <d v="2023-09-15T16:51:32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1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6"/>
    <d v="2023-09-15T16:51:32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3"/>
    <d v="2023-09-15T16:51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9"/>
    <d v="2023-09-15T16:51:3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70"/>
    <d v="2023-09-15T16:51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4"/>
    <d v="2023-09-15T16:51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"/>
    <d v="2023-09-15T16:51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6"/>
    <d v="2023-09-15T16:51:32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5"/>
    <d v="2023-09-15T16:5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23"/>
    <d v="2023-09-15T16:51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7"/>
    <d v="2023-09-15T16:51:32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6"/>
    <d v="2023-09-15T16:51:32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8"/>
    <d v="2023-09-15T16:51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8"/>
    <d v="2023-09-15T16:51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3"/>
    <d v="2023-09-15T16:51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"/>
    <d v="2023-09-15T16:51:32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"/>
    <d v="2023-09-15T16:51:3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4"/>
    <d v="2023-09-15T16:51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1"/>
    <d v="2023-09-15T16:51:32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2"/>
    <d v="2023-09-15T16:51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71"/>
    <d v="2023-09-15T16:51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25"/>
    <d v="2023-09-15T16:51:3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41"/>
    <d v="2023-09-15T16:51:32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5"/>
    <d v="2023-09-15T16:51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4"/>
    <d v="2023-09-15T16:51:3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6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5"/>
    <d v="2023-09-15T16:51:32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38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39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7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99"/>
    <d v="2023-09-15T16:51:3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"/>
    <d v="2023-09-15T16:51:3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26"/>
    <d v="2023-09-15T16:51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7"/>
    <d v="2023-09-15T16:51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0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27"/>
    <d v="2023-09-15T16:51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20"/>
    <d v="2023-09-15T16:51:3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74"/>
    <d v="2023-09-15T16:51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22"/>
    <d v="2023-09-15T16:51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24"/>
    <d v="2023-09-15T16:51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1"/>
    <d v="2023-09-15T16:51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2"/>
    <d v="2023-09-15T16:5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77"/>
    <d v="2023-09-15T16:51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4"/>
    <d v="2023-09-15T16:51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44"/>
    <d v="2023-09-15T16:51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80"/>
    <d v="2023-09-15T16:51:32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81"/>
    <d v="2023-09-15T16:51:32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6"/>
    <d v="2023-09-15T16:51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7"/>
    <d v="2023-09-15T16:51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08"/>
    <d v="2023-09-15T16:51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42"/>
    <d v="2023-09-15T16:51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28"/>
    <d v="2023-09-15T16:51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44"/>
    <d v="2023-09-15T16:51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0"/>
    <d v="2023-09-15T16:51:3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46"/>
    <d v="2023-09-15T16:51:3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1"/>
    <d v="2023-09-15T16:51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2"/>
    <d v="2023-09-15T16:51:32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4"/>
    <d v="2023-09-15T16:51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5"/>
    <d v="2023-09-15T16:51:3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6"/>
    <d v="2023-09-15T16:51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7"/>
    <d v="2023-09-15T16:51:32"/>
    <n v="240"/>
    <m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8"/>
    <d v="2023-09-15T16:51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12"/>
    <d v="2023-09-15T16:51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9"/>
    <d v="2023-09-15T16:51:3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49"/>
    <d v="2023-09-15T16:51:32"/>
    <n v="623"/>
    <m/>
    <n v="623"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0"/>
    <d v="2023-09-15T16:51:32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1"/>
    <d v="2023-09-15T16:51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84"/>
    <d v="2023-09-15T16:51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40"/>
    <d v="2023-09-15T16:51:32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45"/>
    <d v="2023-09-15T16:51:32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54"/>
    <d v="2023-09-15T16:51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16"/>
    <d v="2023-09-15T16:51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4"/>
    <d v="2023-09-15T16:51:32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5"/>
    <d v="2023-09-15T16:5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6"/>
    <d v="2023-09-15T16:5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57"/>
    <d v="2023-09-15T16:5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0"/>
    <d v="2023-09-15T16:51:3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2"/>
    <d v="2023-09-15T16:51:32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86"/>
    <d v="2023-09-15T16:51:3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168"/>
    <d v="2023-09-15T16:51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8"/>
    <x v="6"/>
    <x v="3"/>
    <d v="2023-09-15T16:51:32"/>
    <n v="63"/>
    <n v="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66"/>
    <d v="2023-09-22T10:24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42"/>
    <d v="2023-09-22T10:24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69"/>
    <d v="2023-09-22T10:24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70"/>
    <d v="2023-09-22T10:2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71"/>
    <d v="2023-09-22T10:24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72"/>
    <d v="2023-09-22T10:24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80"/>
    <d v="2023-09-22T10:24:21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08"/>
    <d v="2023-09-22T10:2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73"/>
    <d v="2023-09-22T10:24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11"/>
    <d v="2023-09-22T10:24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45"/>
    <d v="2023-09-22T10:24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32"/>
    <d v="2023-09-22T10:24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37"/>
    <d v="2023-09-22T10:24:21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38"/>
    <d v="2023-09-22T10:24:2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12"/>
    <d v="2023-09-22T10:2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39"/>
    <d v="2023-09-22T10:2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51"/>
    <d v="2023-09-22T10:24:2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40"/>
    <d v="2023-09-22T10:24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116"/>
    <d v="2023-09-22T10:2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54"/>
    <d v="2023-09-22T10:24:21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56"/>
    <d v="2023-09-22T10:24:2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9"/>
    <x v="7"/>
    <x v="2"/>
    <d v="2023-09-22T10:24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42"/>
    <d v="2023-09-22T10:24:5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43"/>
    <d v="2023-09-22T10:24:5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80"/>
    <d v="2023-09-22T10:24:54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81"/>
    <d v="2023-09-22T10:24:54"/>
    <n v="803"/>
    <m/>
    <n v="803"/>
    <m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82"/>
    <d v="2023-09-22T10:24:5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25"/>
    <d v="2023-09-22T10:2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42"/>
    <d v="2023-09-22T10:2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28"/>
    <d v="2023-09-22T10:24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30"/>
    <d v="2023-09-22T10:24:54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47"/>
    <d v="2023-09-22T10:24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32"/>
    <d v="2023-09-22T10:24:54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36"/>
    <d v="2023-09-22T10:24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37"/>
    <d v="2023-09-22T10:24:54"/>
    <n v="749"/>
    <m/>
    <n v="749"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38"/>
    <d v="2023-09-22T10:24:5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12"/>
    <d v="2023-09-22T10:24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48"/>
    <d v="2023-09-22T10:24:54"/>
    <n v="46"/>
    <m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49"/>
    <d v="2023-09-22T10:24:54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50"/>
    <d v="2023-09-22T10:24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84"/>
    <d v="2023-09-22T10:24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40"/>
    <d v="2023-09-22T10:24:54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45"/>
    <d v="2023-09-22T10:24:5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53"/>
    <d v="2023-09-22T10:24:5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54"/>
    <d v="2023-09-22T10:24:54"/>
    <n v="966"/>
    <n v="0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17"/>
    <d v="2023-09-22T10:24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55"/>
    <d v="2023-09-22T10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56"/>
    <d v="2023-09-22T10:24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57"/>
    <d v="2023-09-22T10:24:5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58"/>
    <d v="2023-09-22T10:24:5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0"/>
    <d v="2023-09-22T10:24:54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"/>
    <d v="2023-09-22T10:24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2"/>
    <d v="2023-09-22T10:24:54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174"/>
    <d v="2023-09-22T10:24:54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3"/>
    <d v="2023-09-22T10:24:54"/>
    <n v="32"/>
    <n v="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"/>
    <x v="2"/>
    <x v="87"/>
    <d v="2023-09-22T10:24:5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43"/>
    <d v="2023-09-22T10:25:2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80"/>
    <d v="2023-09-22T10:25:2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82"/>
    <d v="2023-09-22T10:25:26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08"/>
    <d v="2023-09-22T10:25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29"/>
    <d v="2023-09-22T10:25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0"/>
    <d v="2023-09-22T10:25:26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47"/>
    <d v="2023-09-22T10:25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1"/>
    <d v="2023-09-22T10:25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2"/>
    <d v="2023-09-22T10:25:2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3"/>
    <d v="2023-09-22T10:25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4"/>
    <d v="2023-09-22T10:25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6"/>
    <d v="2023-09-22T10:25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7"/>
    <d v="2023-09-22T10:25:26"/>
    <n v="315"/>
    <m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8"/>
    <d v="2023-09-22T10:25:26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12"/>
    <d v="2023-09-22T10:25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9"/>
    <d v="2023-09-22T10:25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48"/>
    <d v="2023-09-22T10:25:26"/>
    <n v="18"/>
    <m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49"/>
    <d v="2023-09-22T10:25:26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40"/>
    <d v="2023-09-22T10:25:26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45"/>
    <d v="2023-09-22T10:25:26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53"/>
    <d v="2023-09-22T10:2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16"/>
    <d v="2023-09-22T10:25:2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54"/>
    <d v="2023-09-22T10:25:26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56"/>
    <d v="2023-09-22T10:25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57"/>
    <d v="2023-09-22T10:2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58"/>
    <d v="2023-09-22T10:25:2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0"/>
    <d v="2023-09-22T10:25:26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"/>
    <d v="2023-09-22T10:25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2"/>
    <d v="2023-09-22T10:25:2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168"/>
    <d v="2023-09-22T10:2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3"/>
    <d v="2023-09-22T10:25:26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1"/>
    <x v="2"/>
    <x v="87"/>
    <d v="2023-09-22T10:25:2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88"/>
    <d v="2023-09-22T10:26:0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9"/>
    <d v="2023-09-22T10:26:02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0"/>
    <d v="2023-09-22T10:26:02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1"/>
    <d v="2023-09-22T10:26:02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2"/>
    <d v="2023-09-22T10:26:02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3"/>
    <d v="2023-09-22T10:26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5"/>
    <d v="2023-09-22T10:26:02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90"/>
    <d v="2023-09-22T10:26:0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6"/>
    <d v="2023-09-22T10:26:02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93"/>
    <d v="2023-09-22T10:26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8"/>
    <d v="2023-09-22T10:26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9"/>
    <d v="2023-09-22T10:26:0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75"/>
    <d v="2023-09-22T10:26:02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4"/>
    <d v="2023-09-22T10:26:02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"/>
    <d v="2023-09-22T10:26:02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6"/>
    <d v="2023-09-22T10:26:02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7"/>
    <d v="2023-09-22T10:26:02"/>
    <n v="0"/>
    <m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8"/>
    <d v="2023-09-22T10:26:0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9"/>
    <d v="2023-09-22T10:26:02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0"/>
    <d v="2023-09-22T10:26:0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1"/>
    <d v="2023-09-22T10:26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2"/>
    <d v="2023-09-22T10:26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41"/>
    <d v="2023-09-22T10:26:02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3"/>
    <d v="2023-09-22T10:26:02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4"/>
    <d v="2023-09-22T10:26:02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5"/>
    <d v="2023-09-22T10:26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6"/>
    <d v="2023-09-22T10:26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8"/>
    <d v="2023-09-22T10:26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9"/>
    <d v="2023-09-22T10:26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20"/>
    <d v="2023-09-22T10:26:0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74"/>
    <d v="2023-09-22T10:26:0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22"/>
    <d v="2023-09-22T10:2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23"/>
    <d v="2023-09-22T10:2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24"/>
    <d v="2023-09-22T10:26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76"/>
    <d v="2023-09-22T10:26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77"/>
    <d v="2023-09-22T10:26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77"/>
    <d v="2023-09-22T10:2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78"/>
    <d v="2023-09-22T10:26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80"/>
    <d v="2023-09-22T10:26:02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42"/>
    <d v="2023-09-22T10:26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30"/>
    <d v="2023-09-22T10:26:02"/>
    <n v="262"/>
    <m/>
    <n v="26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32"/>
    <d v="2023-09-22T10:26:0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37"/>
    <d v="2023-09-22T10:26:02"/>
    <n v="176"/>
    <m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39"/>
    <d v="2023-09-22T10:26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48"/>
    <d v="2023-09-22T10:26:0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49"/>
    <d v="2023-09-22T10:26:02"/>
    <n v="7365"/>
    <m/>
    <n v="7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0"/>
    <d v="2023-09-22T10:26:02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1"/>
    <d v="2023-09-22T10:26:0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84"/>
    <d v="2023-09-22T10:26:0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40"/>
    <d v="2023-09-22T10:26:0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78"/>
    <d v="2023-09-22T10:26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79"/>
    <d v="2023-09-22T10:26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80"/>
    <d v="2023-09-22T10:26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181"/>
    <d v="2023-09-22T10:26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4"/>
    <d v="2023-09-22T10:26:02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5"/>
    <d v="2023-09-22T10:26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58"/>
    <d v="2023-09-22T10:26:0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0"/>
    <d v="2023-09-22T10:26:02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2"/>
    <d v="2023-09-22T10:26:0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2"/>
    <x v="0"/>
    <x v="87"/>
    <d v="2023-09-22T10:26:0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182"/>
    <d v="2023-09-22T10:26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80"/>
    <d v="2023-09-22T10:26:55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81"/>
    <d v="2023-09-22T10:26:5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30"/>
    <d v="2023-09-22T10:26:5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32"/>
    <d v="2023-09-22T10:26:5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37"/>
    <d v="2023-09-22T10:26:5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38"/>
    <d v="2023-09-22T10:26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39"/>
    <d v="2023-09-22T10:26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49"/>
    <d v="2023-09-22T10:26:55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50"/>
    <d v="2023-09-22T10:26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51"/>
    <d v="2023-09-22T10:26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84"/>
    <d v="2023-09-22T10:26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151"/>
    <d v="2023-09-22T10:26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54"/>
    <d v="2023-09-22T10:26:55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0"/>
    <d v="2023-09-22T10:26:5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2"/>
    <d v="2023-09-22T10:26:5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183"/>
    <d v="2023-09-22T10:26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3"/>
    <x v="8"/>
    <x v="3"/>
    <d v="2023-09-22T10:26:55"/>
    <n v="65"/>
    <n v="2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80"/>
    <d v="2023-09-22T10:27:35"/>
    <n v="227"/>
    <m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81"/>
    <d v="2023-09-22T10:27:35"/>
    <n v="244"/>
    <m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82"/>
    <d v="2023-09-22T10:27:35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184"/>
    <d v="2023-09-22T10:2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30"/>
    <d v="2023-09-22T10:27:35"/>
    <n v="262"/>
    <m/>
    <n v="262"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32"/>
    <d v="2023-09-22T10:27:35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37"/>
    <d v="2023-09-22T10:27:35"/>
    <n v="221"/>
    <m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38"/>
    <d v="2023-09-22T10:27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112"/>
    <d v="2023-09-22T10:27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48"/>
    <d v="2023-09-22T10:27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49"/>
    <d v="2023-09-22T10:27:35"/>
    <n v="831"/>
    <m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50"/>
    <d v="2023-09-22T10:27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51"/>
    <d v="2023-09-22T10:27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84"/>
    <d v="2023-09-22T10:27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40"/>
    <d v="2023-09-22T10:27:3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54"/>
    <d v="2023-09-22T10:27:35"/>
    <n v="510"/>
    <n v="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185"/>
    <d v="2023-09-22T10:2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58"/>
    <d v="2023-09-22T10:27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0"/>
    <d v="2023-09-22T10:27:35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2"/>
    <d v="2023-09-22T10:27:35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183"/>
    <d v="2023-09-22T10:27:35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3"/>
    <d v="2023-09-22T10:27:35"/>
    <n v="63"/>
    <n v="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4"/>
    <x v="8"/>
    <x v="87"/>
    <d v="2023-09-22T10:27:3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43"/>
    <d v="2023-09-22T10:29:2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31"/>
    <d v="2023-09-22T10:29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80"/>
    <d v="2023-09-22T10:29:2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81"/>
    <d v="2023-09-22T10:29:24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30"/>
    <d v="2023-09-22T10:29:24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2"/>
    <d v="2023-09-22T10:30:1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3"/>
    <d v="2023-09-22T10:3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6"/>
    <d v="2023-09-22T10:30:11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93"/>
    <d v="2023-09-22T10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8"/>
    <d v="2023-09-22T10:3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9"/>
    <d v="2023-09-22T10:30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70"/>
    <d v="2023-09-22T10:30:1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"/>
    <d v="2023-09-22T10:30:11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"/>
    <d v="2023-09-22T10:30:11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"/>
    <d v="2023-09-22T10:30:11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96"/>
    <d v="2023-09-22T10:30:11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8"/>
    <d v="2023-09-22T10:30:1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9"/>
    <d v="2023-09-22T10:30:11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0"/>
    <d v="2023-09-22T10:30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2"/>
    <d v="2023-09-22T10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1"/>
    <d v="2023-09-22T10:30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3"/>
    <d v="2023-09-22T10:30:11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4"/>
    <d v="2023-09-22T10:30:11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5"/>
    <d v="2023-09-22T10:30:1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6"/>
    <d v="2023-09-22T10:3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00"/>
    <d v="2023-09-22T10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9"/>
    <d v="2023-09-22T10:30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0"/>
    <d v="2023-09-22T10:30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74"/>
    <d v="2023-09-22T10:30:1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1"/>
    <d v="2023-09-22T10:30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2"/>
    <d v="2023-09-22T10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3"/>
    <d v="2023-09-22T10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4"/>
    <d v="2023-09-22T10:30:1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01"/>
    <d v="2023-09-22T10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29"/>
    <d v="2023-09-22T10:30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86"/>
    <d v="2023-09-22T10:30:1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77"/>
    <d v="2023-09-22T10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78"/>
    <d v="2023-09-22T10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44"/>
    <d v="2023-09-22T10:3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80"/>
    <d v="2023-09-22T10:30:11"/>
    <n v="207"/>
    <m/>
    <n v="207"/>
    <m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81"/>
    <d v="2023-09-22T10:30:11"/>
    <n v="190"/>
    <m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5"/>
    <d v="2023-09-22T10:30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87"/>
    <d v="2023-09-22T10:30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10"/>
    <d v="2023-09-22T10:30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11"/>
    <d v="2023-09-22T10:30:1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32"/>
    <d v="2023-09-22T10:29:2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37"/>
    <d v="2023-09-22T10:29:24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48"/>
    <d v="2023-09-22T10:29:24"/>
    <n v="68"/>
    <m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49"/>
    <d v="2023-09-22T10:29:24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50"/>
    <d v="2023-09-22T10:29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51"/>
    <d v="2023-09-22T10:29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84"/>
    <d v="2023-09-22T10:29:24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88"/>
    <d v="2023-09-22T10:2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40"/>
    <d v="2023-09-22T10:29:2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45"/>
    <d v="2023-09-22T10:29:24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53"/>
    <d v="2023-09-22T10:2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52"/>
    <d v="2023-09-22T10:29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13"/>
    <d v="2023-09-22T10:29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56"/>
    <d v="2023-09-22T10:2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114"/>
    <d v="2023-09-22T10:29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53"/>
    <d v="2023-09-22T10:29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54"/>
    <d v="2023-09-22T10:29:24"/>
    <n v="255"/>
    <n v="0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58"/>
    <d v="2023-09-22T10:29:24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0"/>
    <d v="2023-09-22T10:29:24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2"/>
    <d v="2023-09-22T10:29:2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5"/>
    <x v="2"/>
    <x v="3"/>
    <d v="2023-09-22T10:29:24"/>
    <n v="36"/>
    <n v="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88"/>
    <d v="2023-09-22T10:30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9"/>
    <d v="2023-09-22T10:30:11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61"/>
    <d v="2023-09-22T10:30:11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4"/>
    <d v="2023-09-22T10:30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5"/>
    <d v="2023-09-22T10:30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61"/>
    <d v="2023-09-22T10:30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89"/>
    <d v="2023-09-22T10:30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30"/>
    <d v="2023-09-22T10:30:11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32"/>
    <d v="2023-09-22T10:30:11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37"/>
    <d v="2023-09-22T10:30:11"/>
    <n v="298"/>
    <m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39"/>
    <d v="2023-09-22T10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8"/>
    <d v="2023-09-22T10:30:1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9"/>
    <d v="2023-09-22T10:30:11"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0"/>
    <d v="2023-09-22T10:30:1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1"/>
    <d v="2023-09-22T10:30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84"/>
    <d v="2023-09-22T10:30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40"/>
    <d v="2023-09-22T10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54"/>
    <d v="2023-09-22T10:30:1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2"/>
    <d v="2023-09-22T10:30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13"/>
    <d v="2023-09-22T10:30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4"/>
    <d v="2023-09-22T10:30:11"/>
    <n v="397"/>
    <n v="0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117"/>
    <d v="2023-09-22T10:30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6"/>
    <d v="2023-09-22T10:30:1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7"/>
    <d v="2023-09-22T10:30:11"/>
    <n v="29"/>
    <n v="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58"/>
    <d v="2023-09-22T10:30:11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0"/>
    <d v="2023-09-22T10:30:11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2"/>
    <d v="2023-09-22T10:30:11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3"/>
    <d v="2023-09-22T10:30:11"/>
    <n v="37"/>
    <n v="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6"/>
    <x v="0"/>
    <x v="87"/>
    <d v="2023-09-22T10:30:1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8"/>
    <d v="2023-09-22T10:31:54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9"/>
    <d v="2023-09-22T10:31:54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0"/>
    <d v="2023-09-22T10:31:5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1"/>
    <d v="2023-09-22T10:31:54"/>
    <n v="1495"/>
    <m/>
    <n v="1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2"/>
    <d v="2023-09-22T10:31:54"/>
    <n v="2262"/>
    <m/>
    <n v="2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3"/>
    <d v="2023-09-22T10:31:5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90"/>
    <d v="2023-09-22T10:31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91"/>
    <d v="2023-09-22T10:31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9"/>
    <d v="2023-09-22T10:31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5"/>
    <d v="2023-09-22T10:31:54"/>
    <n v="1788"/>
    <m/>
    <n v="1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90"/>
    <d v="2023-09-22T10:31:54"/>
    <n v="1796"/>
    <m/>
    <n v="1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36"/>
    <d v="2023-09-22T10:31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6"/>
    <d v="2023-09-22T10:31:54"/>
    <n v="2422"/>
    <m/>
    <n v="2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93"/>
    <d v="2023-09-22T10:31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9"/>
    <d v="2023-09-22T10:31:54"/>
    <n v="1446"/>
    <m/>
    <n v="1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75"/>
    <d v="2023-09-22T10:31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70"/>
    <d v="2023-09-22T10:31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"/>
    <d v="2023-09-22T10:31:5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"/>
    <d v="2023-09-22T10:31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6"/>
    <d v="2023-09-22T10:31:54"/>
    <n v="2191"/>
    <m/>
    <n v="2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95"/>
    <d v="2023-09-22T10:31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7"/>
    <d v="2023-09-22T10:31:54"/>
    <n v="5010"/>
    <m/>
    <n v="5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96"/>
    <d v="2023-09-22T10:31:54"/>
    <n v="2581"/>
    <m/>
    <n v="2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"/>
    <d v="2023-09-22T10:31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9"/>
    <d v="2023-09-22T10:31:54"/>
    <n v="2956"/>
    <m/>
    <n v="2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0"/>
    <d v="2023-09-22T10:31:54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1"/>
    <d v="2023-09-22T10:31:54"/>
    <n v="1665"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24"/>
    <d v="2023-09-22T10:31:5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71"/>
    <d v="2023-09-22T10:31:5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25"/>
    <d v="2023-09-22T10:31:54"/>
    <n v="1408"/>
    <m/>
    <n v="1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3"/>
    <d v="2023-09-22T10:31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"/>
    <d v="2023-09-22T10:31:54"/>
    <n v="1820"/>
    <m/>
    <n v="1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"/>
    <d v="2023-09-22T10:31:54"/>
    <n v="1615"/>
    <m/>
    <n v="1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6"/>
    <d v="2023-09-22T10:31:5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92"/>
    <d v="2023-09-22T10:31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0"/>
    <d v="2023-09-22T10:31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27"/>
    <d v="2023-09-22T10:31:5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28"/>
    <d v="2023-09-22T10:31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20"/>
    <d v="2023-09-22T10:31:54"/>
    <n v="655"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93"/>
    <d v="2023-09-22T10:31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94"/>
    <d v="2023-09-22T10:31:54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74"/>
    <d v="2023-09-22T10:31:54"/>
    <n v="436"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22"/>
    <d v="2023-09-22T10:31:5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23"/>
    <d v="2023-09-22T10:31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82"/>
    <d v="2023-09-22T10:31:54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2"/>
    <d v="2023-09-22T10:31:54"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3"/>
    <d v="2023-09-22T10:31:54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31"/>
    <d v="2023-09-22T10:31:5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0"/>
    <d v="2023-09-22T10:31:54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2"/>
    <d v="2023-09-22T10:31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30"/>
    <d v="2023-09-22T10:31:54"/>
    <n v="333"/>
    <m/>
    <n v="333"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6"/>
    <d v="2023-09-22T10:31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7"/>
    <d v="2023-09-22T10:31:54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32"/>
    <d v="2023-09-22T10:31:5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37"/>
    <d v="2023-09-22T10:31:54"/>
    <n v="365"/>
    <m/>
    <n v="365"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38"/>
    <d v="2023-09-22T10:31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39"/>
    <d v="2023-09-22T10:31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8"/>
    <d v="2023-09-22T10:31:5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9"/>
    <d v="2023-09-22T10:31:54"/>
    <n v="823"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0"/>
    <d v="2023-09-22T10:31:5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1"/>
    <d v="2023-09-22T10:31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4"/>
    <d v="2023-09-22T10:31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40"/>
    <d v="2023-09-22T10:31:54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6"/>
    <d v="2023-09-22T10:31:54"/>
    <n v="4096"/>
    <n v="0"/>
    <n v="4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7"/>
    <d v="2023-09-22T10:31:54"/>
    <n v="17638"/>
    <n v="0"/>
    <n v="17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8"/>
    <d v="2023-09-22T10:31:54"/>
    <n v="3435"/>
    <n v="0"/>
    <n v="3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49"/>
    <d v="2023-09-22T10:31:54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0"/>
    <d v="2023-09-22T10:31:54"/>
    <n v="1329"/>
    <n v="0"/>
    <n v="1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1"/>
    <d v="2023-09-22T10:31:54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2"/>
    <d v="2023-09-22T10:31:54"/>
    <n v="6007"/>
    <n v="0"/>
    <n v="6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3"/>
    <d v="2023-09-22T10:31:54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2"/>
    <d v="2023-09-22T10:31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13"/>
    <d v="2023-09-22T10:31:5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5"/>
    <d v="2023-09-22T10:31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56"/>
    <d v="2023-09-22T10:31:5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4"/>
    <d v="2023-09-22T10:31:54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5"/>
    <d v="2023-09-22T10:31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58"/>
    <d v="2023-09-22T10:31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0"/>
    <d v="2023-09-22T10:31:54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"/>
    <d v="2023-09-22T10:31:54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2"/>
    <d v="2023-09-22T10:31:54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6"/>
    <d v="2023-09-22T10:31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83"/>
    <d v="2023-09-22T10:31:5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3"/>
    <d v="2023-09-22T10:31:54"/>
    <n v="73"/>
    <n v="2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87"/>
    <d v="2023-09-22T10:31:5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7"/>
    <x v="8"/>
    <x v="195"/>
    <d v="2023-09-22T10:31:54"/>
    <n v="31"/>
    <n v="13"/>
    <n v="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88"/>
    <d v="2023-09-22T10:33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59"/>
    <d v="2023-09-22T10:33:4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0"/>
    <d v="2023-09-22T10:33:45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1"/>
    <d v="2023-09-22T10:33:45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2"/>
    <d v="2023-09-22T10:33:4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3"/>
    <d v="2023-09-22T10:3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89"/>
    <d v="2023-09-22T10:3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0"/>
    <d v="2023-09-22T10:33:45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6"/>
    <d v="2023-09-22T10:33:45"/>
    <n v="0"/>
    <m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2"/>
    <d v="2023-09-22T10:3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8"/>
    <d v="2023-09-22T10:3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9"/>
    <d v="2023-09-22T10:33:45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70"/>
    <d v="2023-09-22T10:33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4"/>
    <d v="2023-09-22T10:33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4"/>
    <d v="2023-09-22T10:33:45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5"/>
    <d v="2023-09-22T10:33:45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6"/>
    <d v="2023-09-22T10:33:45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5"/>
    <d v="2023-09-22T10:3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96"/>
    <d v="2023-09-22T10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23"/>
    <d v="2023-09-22T10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7"/>
    <d v="2023-09-22T10:33:45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6"/>
    <d v="2023-09-22T10:33:45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7"/>
    <d v="2023-09-22T10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8"/>
    <d v="2023-09-22T10:3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8"/>
    <d v="2023-09-22T10:3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63"/>
    <d v="2023-09-22T10:3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"/>
    <d v="2023-09-22T10:33:45"/>
    <n v="0"/>
    <m/>
    <m/>
    <n v="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0"/>
    <d v="2023-09-22T10:33:4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1"/>
    <d v="2023-09-22T10:33:45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71"/>
    <d v="2023-09-22T10:33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25"/>
    <d v="2023-09-22T10:33:45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41"/>
    <d v="2023-09-22T10:33:4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3"/>
    <d v="2023-09-22T10:33:4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4"/>
    <d v="2023-09-22T10:33:45"/>
    <n v="0"/>
    <m/>
    <m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5"/>
    <d v="2023-09-22T10:33:45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99"/>
    <d v="2023-09-22T10:33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6"/>
    <d v="2023-09-22T10:33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00"/>
    <d v="2023-09-22T10:33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9"/>
    <d v="2023-09-22T10:33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20"/>
    <d v="2023-09-22T10:33:4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21"/>
    <d v="2023-09-22T10:33:45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22"/>
    <d v="2023-09-22T10:3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23"/>
    <d v="2023-09-22T10:3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24"/>
    <d v="2023-09-22T10:33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01"/>
    <d v="2023-09-22T10:33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02"/>
    <d v="2023-09-22T10:33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77"/>
    <d v="2023-09-22T10:33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42"/>
    <d v="2023-09-22T10:33:4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43"/>
    <d v="2023-09-22T10:33:4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80"/>
    <d v="2023-09-22T10:33:45"/>
    <n v="156"/>
    <m/>
    <n v="156"/>
    <m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81"/>
    <d v="2023-09-22T10:33:45"/>
    <n v="43"/>
    <m/>
    <n v="4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82"/>
    <d v="2023-09-22T10:33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08"/>
    <d v="2023-09-22T10:33:45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87"/>
    <d v="2023-09-22T10:33:45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73"/>
    <d v="2023-09-22T10:33:4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97"/>
    <d v="2023-09-22T10:33:4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98"/>
    <d v="2023-09-22T10:33:45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44"/>
    <d v="2023-09-22T10:33:4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32"/>
    <d v="2023-09-22T10:33:4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45"/>
    <d v="2023-09-22T10:33:45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35"/>
    <d v="2023-09-22T10:33:45"/>
    <n v="7"/>
    <m/>
    <n v="7"/>
    <n v="7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99"/>
    <d v="2023-09-22T10:33:4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40"/>
    <d v="2023-09-22T10:33:4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53"/>
    <d v="2023-09-22T10:33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116"/>
    <d v="2023-09-22T10:33:45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54"/>
    <d v="2023-09-22T10:33:4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56"/>
    <d v="2023-09-22T10:33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57"/>
    <d v="2023-09-22T10:33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8"/>
    <x v="3"/>
    <x v="3"/>
    <d v="2023-09-22T10:33:45"/>
    <n v="71"/>
    <n v="2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80"/>
    <d v="2023-09-22T10:34:23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81"/>
    <d v="2023-09-22T10:34:23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30"/>
    <d v="2023-09-22T10:34:2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32"/>
    <d v="2023-09-22T10:34:2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37"/>
    <d v="2023-09-22T10:34:23"/>
    <n v="149"/>
    <m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38"/>
    <d v="2023-09-22T10:34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112"/>
    <d v="2023-09-22T10:34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39"/>
    <d v="2023-09-22T10:34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48"/>
    <d v="2023-09-22T10:34:23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49"/>
    <d v="2023-09-22T10:34:23"/>
    <n v="316"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50"/>
    <d v="2023-09-22T10:34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40"/>
    <d v="2023-09-22T10:34:2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54"/>
    <d v="2023-09-22T10:34:23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58"/>
    <d v="2023-09-22T10:34:2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0"/>
    <d v="2023-09-22T10:34:2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2"/>
    <d v="2023-09-22T10:34:2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3"/>
    <d v="2023-09-22T10:34:23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19"/>
    <x v="8"/>
    <x v="87"/>
    <d v="2023-09-22T10:34:2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88"/>
    <d v="2023-09-22T10:34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9"/>
    <d v="2023-09-22T10:34:58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60"/>
    <d v="2023-09-22T10:34:58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61"/>
    <d v="2023-09-22T10:34:58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62"/>
    <d v="2023-09-22T10:34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90"/>
    <d v="2023-09-22T10:34:5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66"/>
    <d v="2023-09-22T10:34:58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200"/>
    <d v="2023-09-22T10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69"/>
    <d v="2023-09-22T10:34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70"/>
    <d v="2023-09-22T10:34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4"/>
    <d v="2023-09-22T10:34:58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"/>
    <d v="2023-09-22T10:34:5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6"/>
    <d v="2023-09-22T10:34:58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7"/>
    <d v="2023-09-22T10:34:58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8"/>
    <d v="2023-09-22T10:34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9"/>
    <d v="2023-09-22T10:34:58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0"/>
    <d v="2023-09-22T10:34:5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1"/>
    <d v="2023-09-22T10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25"/>
    <d v="2023-09-22T10:34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3"/>
    <d v="2023-09-22T10:34:5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201"/>
    <d v="2023-09-22T10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4"/>
    <d v="2023-09-22T10:34:5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5"/>
    <d v="2023-09-22T10:34:58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6"/>
    <d v="2023-09-22T10:34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00"/>
    <d v="2023-09-22T10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9"/>
    <d v="2023-09-22T10:34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20"/>
    <d v="2023-09-22T10:34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74"/>
    <d v="2023-09-22T10:34:58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21"/>
    <d v="2023-09-22T10:34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58"/>
    <d v="2023-09-22T10:3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24"/>
    <d v="2023-09-22T10:34:5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29"/>
    <d v="2023-09-22T10:34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77"/>
    <d v="2023-09-22T10:3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78"/>
    <d v="2023-09-22T10:3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31"/>
    <d v="2023-09-22T10:34:5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80"/>
    <d v="2023-09-22T10:34:58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42"/>
    <d v="2023-09-22T10:3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87"/>
    <d v="2023-09-22T10:34:5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10"/>
    <d v="2023-09-22T10:34:58"/>
    <n v="16"/>
    <m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32"/>
    <d v="2023-09-22T10:34:58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45"/>
    <d v="2023-09-22T10:34:58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30"/>
    <d v="2023-09-22T10:34:58"/>
    <n v="406"/>
    <m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32"/>
    <d v="2023-09-22T10:34:58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37"/>
    <d v="2023-09-22T10:34:58"/>
    <n v="574"/>
    <m/>
    <n v="574"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39"/>
    <d v="2023-09-22T10:34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48"/>
    <d v="2023-09-22T10:34:58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49"/>
    <d v="2023-09-22T10:34:58"/>
    <n v="908"/>
    <m/>
    <n v="908"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0"/>
    <d v="2023-09-22T10:34:58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1"/>
    <d v="2023-09-22T10:34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84"/>
    <d v="2023-09-22T10:34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2"/>
    <d v="2023-09-22T10:3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13"/>
    <d v="2023-09-22T10:34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55"/>
    <d v="2023-09-22T10:34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56"/>
    <d v="2023-09-22T10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14"/>
    <d v="2023-09-22T10:3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4"/>
    <d v="2023-09-22T10:34:58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5"/>
    <d v="2023-09-22T10:34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6"/>
    <d v="2023-09-22T10:34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7"/>
    <d v="2023-09-22T10:34:58"/>
    <n v="29"/>
    <n v="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58"/>
    <d v="2023-09-22T10:34:58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0"/>
    <d v="2023-09-22T10:34:58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2"/>
    <d v="2023-09-22T10:34:5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3"/>
    <d v="2023-09-22T10:34:58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87"/>
    <d v="2023-09-22T10:34:58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0"/>
    <x v="0"/>
    <x v="195"/>
    <d v="2023-09-22T10:34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88"/>
    <d v="2023-09-22T10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59"/>
    <d v="2023-09-22T10:35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61"/>
    <d v="2023-09-22T10:35:2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62"/>
    <d v="2023-09-22T10:35:29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63"/>
    <d v="2023-09-22T10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90"/>
    <d v="2023-09-22T10:35:29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66"/>
    <d v="2023-09-22T10:35:29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69"/>
    <d v="2023-09-22T10:35:2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4"/>
    <d v="2023-09-22T10:35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6"/>
    <d v="2023-09-22T10:35:29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7"/>
    <d v="2023-09-22T10:35:29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96"/>
    <d v="2023-09-22T10:35:29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9"/>
    <d v="2023-09-22T10:35:29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0"/>
    <d v="2023-09-22T10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1"/>
    <d v="2023-09-22T10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2"/>
    <d v="2023-09-22T10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71"/>
    <d v="2023-09-22T10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25"/>
    <d v="2023-09-22T10:35:2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3"/>
    <d v="2023-09-22T10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4"/>
    <d v="2023-09-22T10:35:2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5"/>
    <d v="2023-09-22T10:35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99"/>
    <d v="2023-09-22T10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6"/>
    <d v="2023-09-22T10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00"/>
    <d v="2023-09-22T10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9"/>
    <d v="2023-09-22T10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0"/>
    <d v="2023-09-22T10:35:2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57"/>
    <d v="2023-09-22T10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1"/>
    <d v="2023-09-22T10:35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58"/>
    <d v="2023-09-22T10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4"/>
    <d v="2023-09-22T10:35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02"/>
    <d v="2023-09-22T10:35:2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69"/>
    <d v="2023-09-22T10:35:29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71"/>
    <d v="2023-09-22T10:35:29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79"/>
    <d v="2023-09-22T10:35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80"/>
    <d v="2023-09-22T10:35:29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82"/>
    <d v="2023-09-22T10:35:29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08"/>
    <d v="2023-09-22T10:35:2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5"/>
    <d v="2023-09-22T10:35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42"/>
    <d v="2023-09-22T10:35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30"/>
    <d v="2023-09-22T10:35:29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32"/>
    <d v="2023-09-22T10:35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37"/>
    <d v="2023-09-22T10:35:29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38"/>
    <d v="2023-09-22T10:3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39"/>
    <d v="2023-09-22T10:35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48"/>
    <d v="2023-09-22T10:35:29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49"/>
    <d v="2023-09-22T10:35:29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50"/>
    <d v="2023-09-22T10:35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40"/>
    <d v="2023-09-22T10:35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53"/>
    <d v="2023-09-22T10:35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54"/>
    <d v="2023-09-22T10:35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03"/>
    <d v="2023-09-22T10:35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16"/>
    <d v="2023-09-22T10:35:2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85"/>
    <d v="2023-09-22T10:35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54"/>
    <d v="2023-09-22T10:35:29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17"/>
    <d v="2023-09-22T10:35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55"/>
    <d v="2023-09-22T10:35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58"/>
    <d v="2023-09-22T10:35:29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0"/>
    <d v="2023-09-22T10:35:29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2"/>
    <d v="2023-09-22T10:35:2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1"/>
    <x v="9"/>
    <x v="195"/>
    <d v="2023-09-22T10:3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88"/>
    <d v="2023-09-22T10:36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59"/>
    <d v="2023-09-22T10:36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0"/>
    <d v="2023-09-22T10:36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1"/>
    <d v="2023-09-22T10:36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2"/>
    <d v="2023-09-22T10:36:0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3"/>
    <d v="2023-09-22T10:36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5"/>
    <d v="2023-09-22T10:36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6"/>
    <d v="2023-09-22T10:36:0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7"/>
    <d v="2023-09-22T10:36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8"/>
    <d v="2023-09-22T10:36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9"/>
    <d v="2023-09-22T10:36:0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70"/>
    <d v="2023-09-22T10:36:0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4"/>
    <d v="2023-09-22T10:36:08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5"/>
    <d v="2023-09-22T10:36:0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6"/>
    <d v="2023-09-22T10:36:0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7"/>
    <d v="2023-09-22T10:36:0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8"/>
    <d v="2023-09-22T10:36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9"/>
    <d v="2023-09-22T10:36:08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0"/>
    <d v="2023-09-22T10:36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1"/>
    <d v="2023-09-22T10:36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2"/>
    <d v="2023-09-22T10:36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71"/>
    <d v="2023-09-22T10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41"/>
    <d v="2023-09-22T10:36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3"/>
    <d v="2023-09-22T10:36:0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4"/>
    <d v="2023-09-22T10:36:0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5"/>
    <d v="2023-09-22T10:36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20"/>
    <d v="2023-09-22T10:36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74"/>
    <d v="2023-09-22T10:36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22"/>
    <d v="2023-09-22T10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23"/>
    <d v="2023-09-22T10:36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24"/>
    <d v="2023-09-22T10:36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204"/>
    <d v="2023-09-22T10:36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80"/>
    <d v="2023-09-22T10:36:0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82"/>
    <d v="2023-09-22T10:36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42"/>
    <d v="2023-09-22T10:36:0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30"/>
    <d v="2023-09-22T10:36:0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47"/>
    <d v="2023-09-22T10:36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32"/>
    <d v="2023-09-22T10:36:08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37"/>
    <d v="2023-09-22T10:36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38"/>
    <d v="2023-09-22T10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39"/>
    <d v="2023-09-22T10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49"/>
    <d v="2023-09-22T10:36:08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50"/>
    <d v="2023-09-22T10:36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51"/>
    <d v="2023-09-22T10:36:0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40"/>
    <d v="2023-09-22T10:36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54"/>
    <d v="2023-09-22T10:36:0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55"/>
    <d v="2023-09-22T10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0"/>
    <d v="2023-09-22T10:36:0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1"/>
    <d v="2023-09-22T10:36:0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2"/>
    <d v="2023-09-22T10:36:08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2"/>
    <x v="0"/>
    <x v="3"/>
    <d v="2023-09-22T10:36:0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59"/>
    <d v="2023-09-22T10:41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0"/>
    <d v="2023-09-22T10:41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1"/>
    <d v="2023-09-22T10:41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2"/>
    <d v="2023-09-22T10:41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5"/>
    <d v="2023-09-22T10:41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90"/>
    <d v="2023-09-22T10:41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6"/>
    <d v="2023-09-22T10:41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7"/>
    <d v="2023-09-22T10:41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8"/>
    <d v="2023-09-22T10:41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9"/>
    <d v="2023-09-22T10:41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70"/>
    <d v="2023-09-22T10:41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4"/>
    <d v="2023-09-22T10:41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5"/>
    <d v="2023-09-22T10:41:3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6"/>
    <d v="2023-09-22T10:41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7"/>
    <d v="2023-09-22T10:41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8"/>
    <d v="2023-09-22T10:41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9"/>
    <d v="2023-09-22T10:41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10"/>
    <d v="2023-09-22T10:41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11"/>
    <d v="2023-09-22T10:41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41"/>
    <d v="2023-09-22T10:41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13"/>
    <d v="2023-09-22T10:41:3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14"/>
    <d v="2023-09-22T10:41:3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15"/>
    <d v="2023-09-22T10:41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20"/>
    <d v="2023-09-22T10:41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74"/>
    <d v="2023-09-22T10:41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80"/>
    <d v="2023-09-22T10:41:37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42"/>
    <d v="2023-09-22T10:41:3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30"/>
    <d v="2023-09-22T10:41:3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47"/>
    <d v="2023-09-22T10:41:3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32"/>
    <d v="2023-09-22T10:41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37"/>
    <d v="2023-09-22T10:41:3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39"/>
    <d v="2023-09-22T10:4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49"/>
    <d v="2023-09-22T10:41:3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50"/>
    <d v="2023-09-22T10:4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51"/>
    <d v="2023-09-22T10:41:3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54"/>
    <d v="2023-09-22T10:41:3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55"/>
    <d v="2023-09-22T10:4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0"/>
    <d v="2023-09-22T10:41:3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1"/>
    <d v="2023-09-22T10:41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3"/>
    <x v="0"/>
    <x v="2"/>
    <d v="2023-09-22T10:41:3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88"/>
    <d v="2023-09-22T10:4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59"/>
    <d v="2023-09-22T10:42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0"/>
    <d v="2023-09-22T10:42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1"/>
    <d v="2023-09-22T10:42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2"/>
    <d v="2023-09-22T10:42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5"/>
    <d v="2023-09-22T10:42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90"/>
    <d v="2023-09-22T10:4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91"/>
    <d v="2023-09-22T10:42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6"/>
    <d v="2023-09-22T10:4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7"/>
    <d v="2023-09-22T10:42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8"/>
    <d v="2023-09-22T10:4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9"/>
    <d v="2023-09-22T10:4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70"/>
    <d v="2023-09-22T10:4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4"/>
    <d v="2023-09-22T10:42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5"/>
    <d v="2023-09-22T10:42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6"/>
    <d v="2023-09-22T10:42:1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7"/>
    <d v="2023-09-22T10:42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8"/>
    <d v="2023-09-22T10:42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9"/>
    <d v="2023-09-22T10:42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10"/>
    <d v="2023-09-22T10:42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41"/>
    <d v="2023-09-22T10:42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13"/>
    <d v="2023-09-22T10:42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14"/>
    <d v="2023-09-22T10:42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15"/>
    <d v="2023-09-22T10:42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20"/>
    <d v="2023-09-22T10:4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24"/>
    <d v="2023-09-22T10:4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80"/>
    <d v="2023-09-22T10:42:1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82"/>
    <d v="2023-09-22T10:42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30"/>
    <d v="2023-09-22T10:42:1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47"/>
    <d v="2023-09-22T10:42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32"/>
    <d v="2023-09-22T10:42:1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34"/>
    <d v="2023-09-22T10:42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37"/>
    <d v="2023-09-22T10:42:1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39"/>
    <d v="2023-09-22T10:42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49"/>
    <d v="2023-09-22T10:42:1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50"/>
    <d v="2023-09-22T10:42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152"/>
    <d v="2023-09-22T10:42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54"/>
    <d v="2023-09-22T10:42:1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0"/>
    <d v="2023-09-22T10:42:1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1"/>
    <d v="2023-09-22T10:42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2"/>
    <d v="2023-09-22T10:42:1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4"/>
    <x v="0"/>
    <x v="3"/>
    <d v="2023-09-22T10:42:1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59"/>
    <d v="2023-09-22T10:47:59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0"/>
    <d v="2023-09-22T10:47:5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1"/>
    <d v="2023-09-22T10:47:5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2"/>
    <d v="2023-09-22T10:47:5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3"/>
    <d v="2023-09-22T10:47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90"/>
    <d v="2023-09-22T10:47:5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6"/>
    <d v="2023-09-22T10:47:59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92"/>
    <d v="2023-09-22T10:4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93"/>
    <d v="2023-09-22T10:47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9"/>
    <d v="2023-09-22T10:47:5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70"/>
    <d v="2023-09-22T10:47:5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4"/>
    <d v="2023-09-22T10:47:59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5"/>
    <d v="2023-09-22T10:47:59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6"/>
    <d v="2023-09-22T10:47:59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7"/>
    <d v="2023-09-22T10:47:59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96"/>
    <d v="2023-09-22T10:47:5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8"/>
    <d v="2023-09-22T10:47:5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63"/>
    <d v="2023-09-22T10:47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9"/>
    <d v="2023-09-22T10:47:59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0"/>
    <d v="2023-09-22T10:47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1"/>
    <d v="2023-09-22T10:47:59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71"/>
    <d v="2023-09-22T10:47:5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25"/>
    <d v="2023-09-22T10:47:5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41"/>
    <d v="2023-09-22T10:47:5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3"/>
    <d v="2023-09-22T10:47:59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4"/>
    <d v="2023-09-22T10:47:59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5"/>
    <d v="2023-09-22T10:47:5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99"/>
    <d v="2023-09-22T10:47:5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6"/>
    <d v="2023-09-22T10:47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20"/>
    <d v="2023-09-22T10:47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21"/>
    <d v="2023-09-22T10:47:5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58"/>
    <d v="2023-09-22T10:4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03"/>
    <d v="2023-09-22T10:4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04"/>
    <d v="2023-09-22T10:4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80"/>
    <d v="2023-09-22T10:47:59"/>
    <n v="11"/>
    <m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30"/>
    <d v="2023-09-22T10:47:59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31"/>
    <d v="2023-09-22T10:47:5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36"/>
    <d v="2023-09-22T10:4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37"/>
    <d v="2023-09-22T10:47:59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38"/>
    <d v="2023-09-22T10:47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49"/>
    <d v="2023-09-22T10:47:59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50"/>
    <d v="2023-09-22T10:47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40"/>
    <d v="2023-09-22T10:47:59"/>
    <n v="52"/>
    <m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46"/>
    <d v="2023-09-22T10:47:59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47"/>
    <d v="2023-09-22T10:47:59"/>
    <n v="348"/>
    <n v="0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48"/>
    <d v="2023-09-22T10:47:5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49"/>
    <d v="2023-09-22T10:47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50"/>
    <d v="2023-09-22T10:47:5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51"/>
    <d v="2023-09-22T10:4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52"/>
    <d v="2023-09-22T10:47:5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54"/>
    <d v="2023-09-22T10:47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0"/>
    <d v="2023-09-22T10:47:59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25"/>
    <x v="3"/>
    <x v="168"/>
    <d v="2023-09-22T10:47:5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61"/>
    <d v="2023-09-22T11:0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62"/>
    <d v="2023-09-22T11:0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6"/>
    <d v="2023-09-22T11:05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7"/>
    <d v="2023-09-22T11:05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96"/>
    <d v="2023-09-22T11:05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9"/>
    <d v="2023-09-22T11:05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11"/>
    <d v="2023-09-22T11:0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125"/>
    <d v="2023-09-22T11:05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14"/>
    <d v="2023-09-22T11:05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21"/>
    <d v="2023-09-22T11:0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24"/>
    <d v="2023-09-22T11:0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80"/>
    <d v="2023-09-22T11:05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30"/>
    <d v="2023-09-22T11:05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32"/>
    <d v="2023-09-22T11:05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36"/>
    <d v="2023-09-22T11:05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37"/>
    <d v="2023-09-22T11:05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38"/>
    <d v="2023-09-22T11:05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49"/>
    <d v="2023-09-22T11:05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61"/>
    <d v="2023-09-22T11:04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62"/>
    <d v="2023-09-22T11:04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90"/>
    <d v="2023-09-22T11:04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66"/>
    <d v="2023-09-22T11:04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93"/>
    <d v="2023-09-22T11:0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69"/>
    <d v="2023-09-22T11:04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4"/>
    <d v="2023-09-22T11:0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6"/>
    <d v="2023-09-22T11:04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7"/>
    <d v="2023-09-22T11:04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96"/>
    <d v="2023-09-22T11:0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9"/>
    <d v="2023-09-22T11:04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1"/>
    <d v="2023-09-22T11:0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25"/>
    <d v="2023-09-22T11:04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4"/>
    <d v="2023-09-22T11:04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5"/>
    <d v="2023-09-22T11:0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39"/>
    <d v="2023-09-22T11:0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20"/>
    <d v="2023-09-22T11:0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80"/>
    <d v="2023-09-22T11:04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82"/>
    <d v="2023-09-22T11:04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08"/>
    <d v="2023-09-22T11:04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28"/>
    <d v="2023-09-22T11:04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30"/>
    <d v="2023-09-22T11:04:1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31"/>
    <d v="2023-09-22T11:04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37"/>
    <d v="2023-09-22T11:04:1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38"/>
    <d v="2023-09-22T11:04:1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12"/>
    <d v="2023-09-22T11:04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49"/>
    <d v="2023-09-22T11:04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40"/>
    <d v="2023-09-22T11:04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16"/>
    <d v="2023-09-22T11:04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54"/>
    <d v="2023-09-22T11:04:1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56"/>
    <d v="2023-09-22T11:04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57"/>
    <d v="2023-09-22T11:04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0"/>
    <d v="2023-09-22T11:04:1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8"/>
    <x v="7"/>
    <x v="168"/>
    <d v="2023-09-22T11:04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66"/>
    <d v="2023-09-22T11:0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96"/>
    <d v="2023-09-22T11:04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9"/>
    <d v="2023-09-22T11:04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14"/>
    <d v="2023-09-22T11:0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80"/>
    <d v="2023-09-22T11:04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81"/>
    <d v="2023-09-22T11:04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30"/>
    <d v="2023-09-22T11:04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36"/>
    <d v="2023-09-22T11:04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37"/>
    <d v="2023-09-22T11:04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38"/>
    <d v="2023-09-22T11:04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112"/>
    <d v="2023-09-22T11:04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49"/>
    <d v="2023-09-22T11:0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40"/>
    <d v="2023-09-22T11:04:4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54"/>
    <d v="2023-09-22T11:04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0"/>
    <d v="2023-09-22T11:04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7"/>
    <x v="87"/>
    <d v="2023-09-22T11:04:4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61"/>
    <d v="2023-09-22T11:05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62"/>
    <d v="2023-09-22T11:0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90"/>
    <d v="2023-09-22T11:05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66"/>
    <d v="2023-09-22T11:05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92"/>
    <d v="2023-09-22T11:0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69"/>
    <d v="2023-09-22T11:05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40"/>
    <d v="2023-09-22T11:05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54"/>
    <d v="2023-09-22T11:0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0"/>
    <d v="2023-09-22T11:05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7"/>
    <x v="7"/>
    <x v="2"/>
    <d v="2023-09-22T11:05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205"/>
    <d v="2023-09-22T11:0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80"/>
    <d v="2023-09-22T11:06:19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82"/>
    <d v="2023-09-22T11:06:1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30"/>
    <d v="2023-09-22T11:06:1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36"/>
    <d v="2023-09-22T11:06:19"/>
    <n v="4"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37"/>
    <d v="2023-09-22T11:06:19"/>
    <n v="53"/>
    <m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38"/>
    <d v="2023-09-22T11:06:19"/>
    <n v="6"/>
    <m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112"/>
    <d v="2023-09-22T11:06:1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49"/>
    <d v="2023-09-22T11:06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50"/>
    <d v="2023-09-22T11:06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40"/>
    <d v="2023-09-22T11:06:19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54"/>
    <d v="2023-09-22T11:06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0"/>
    <d v="2023-09-22T11:0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7"/>
    <x v="87"/>
    <d v="2023-09-22T11:06:19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61"/>
    <d v="2023-09-22T11:0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62"/>
    <d v="2023-09-22T11:06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205"/>
    <d v="2023-09-22T11:06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6"/>
    <d v="2023-09-22T11:06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7"/>
    <d v="2023-09-22T11:06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96"/>
    <d v="2023-09-22T11:06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9"/>
    <d v="2023-09-22T11:06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11"/>
    <d v="2023-09-22T11:0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125"/>
    <d v="2023-09-22T11:06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14"/>
    <d v="2023-09-22T11:06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15"/>
    <d v="2023-09-22T11:0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20"/>
    <d v="2023-09-22T11:0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21"/>
    <d v="2023-09-22T11:0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101"/>
    <d v="2023-09-22T11:0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80"/>
    <d v="2023-09-22T11:0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81"/>
    <d v="2023-09-22T11:06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30"/>
    <d v="2023-09-22T11:0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33"/>
    <d v="2023-09-22T11:0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36"/>
    <d v="2023-09-22T11:0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37"/>
    <d v="2023-09-22T11:06:5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38"/>
    <d v="2023-09-22T11:06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112"/>
    <d v="2023-09-22T11:06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54"/>
    <d v="2023-09-22T11:06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0"/>
    <d v="2023-09-22T11:0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7"/>
    <x v="87"/>
    <d v="2023-09-22T11:06:5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80"/>
    <d v="2023-09-22T11:07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81"/>
    <d v="2023-09-22T11:07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30"/>
    <d v="2023-09-22T11:07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47"/>
    <d v="2023-09-22T11:07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33"/>
    <d v="2023-09-22T11:07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36"/>
    <d v="2023-09-22T11:07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37"/>
    <d v="2023-09-22T11:07:3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38"/>
    <d v="2023-09-22T11:07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40"/>
    <d v="2023-09-22T11:07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54"/>
    <d v="2023-09-22T11:07:3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0"/>
    <d v="2023-09-22T11:07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8"/>
    <x v="1"/>
    <d v="2023-09-22T11:07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0"/>
    <d v="2023-09-22T11:08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47"/>
    <d v="2023-09-22T11:08:0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2"/>
    <d v="2023-09-22T11:08:02"/>
    <n v="60"/>
    <m/>
    <n v="60"/>
    <n v="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3"/>
    <d v="2023-09-22T11:08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6"/>
    <d v="2023-09-22T11:08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7"/>
    <d v="2023-09-22T11:08:02"/>
    <n v="33"/>
    <m/>
    <n v="33"/>
    <n v="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8"/>
    <d v="2023-09-22T11:08:02"/>
    <n v="9"/>
    <m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39"/>
    <d v="2023-09-22T11:08:02"/>
    <n v="7"/>
    <m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199"/>
    <d v="2023-09-22T11:08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40"/>
    <d v="2023-09-22T11:08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0"/>
    <d v="2023-09-22T11:08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1"/>
    <d v="2023-09-22T11:08:0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8"/>
    <x v="2"/>
    <d v="2023-09-22T11:08:0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3"/>
    <x v="8"/>
    <x v="30"/>
    <d v="2023-09-22T11:08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3"/>
    <x v="8"/>
    <x v="37"/>
    <d v="2023-09-22T11:08:3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3"/>
    <x v="8"/>
    <x v="0"/>
    <d v="2023-09-22T11:08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81"/>
    <d v="2023-09-22T11:09:1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30"/>
    <d v="2023-09-22T11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34"/>
    <d v="2023-09-22T11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37"/>
    <d v="2023-09-22T11:09:1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38"/>
    <d v="2023-09-22T11:0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49"/>
    <d v="2023-09-22T11:09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199"/>
    <d v="2023-09-22T11:0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40"/>
    <d v="2023-09-22T11:09:1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54"/>
    <d v="2023-09-22T11:09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4"/>
    <x v="8"/>
    <x v="0"/>
    <d v="2023-09-22T11:09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182"/>
    <d v="2023-09-22T11:10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30"/>
    <d v="2023-09-22T11:10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37"/>
    <d v="2023-09-22T11:10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48"/>
    <d v="2023-09-22T11:10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151"/>
    <d v="2023-09-22T11:10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58"/>
    <d v="2023-09-22T11:10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5"/>
    <x v="8"/>
    <x v="0"/>
    <d v="2023-09-22T11:10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82"/>
    <d v="2023-09-22T11:11:11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30"/>
    <d v="2023-09-22T11:11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32"/>
    <d v="2023-09-22T11:11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36"/>
    <d v="2023-09-22T11:11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37"/>
    <d v="2023-09-22T11:11:1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38"/>
    <d v="2023-09-22T11:11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49"/>
    <d v="2023-09-22T11:11:1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40"/>
    <d v="2023-09-22T11:11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54"/>
    <d v="2023-09-22T11:11:1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0"/>
    <d v="2023-09-22T11:11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6"/>
    <x v="2"/>
    <x v="2"/>
    <d v="2023-09-22T11:11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79"/>
    <d v="2023-09-22T11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82"/>
    <d v="2023-09-22T11:11:4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30"/>
    <d v="2023-09-22T11:11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37"/>
    <d v="2023-09-22T11:11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49"/>
    <d v="2023-09-22T11:11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51"/>
    <d v="2023-09-22T11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40"/>
    <d v="2023-09-22T11:11:4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85"/>
    <d v="2023-09-22T11:1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54"/>
    <d v="2023-09-22T11:11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7"/>
    <x v="2"/>
    <x v="0"/>
    <d v="2023-09-22T11:11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82"/>
    <d v="2023-09-22T11:12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30"/>
    <d v="2023-09-22T11:1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36"/>
    <d v="2023-09-22T11:1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37"/>
    <d v="2023-09-22T11:12:1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38"/>
    <d v="2023-09-22T11:1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49"/>
    <d v="2023-09-22T11:12:15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40"/>
    <d v="2023-09-22T11:1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54"/>
    <d v="2023-09-22T11:12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8"/>
    <x v="2"/>
    <x v="0"/>
    <d v="2023-09-22T11:12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79"/>
    <d v="2023-09-22T11:1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82"/>
    <d v="2023-09-22T11:12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42"/>
    <d v="2023-09-22T11:1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30"/>
    <d v="2023-09-22T11:12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37"/>
    <d v="2023-09-22T11:12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38"/>
    <d v="2023-09-22T11:1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49"/>
    <d v="2023-09-22T11:12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84"/>
    <d v="2023-09-22T11:12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40"/>
    <d v="2023-09-22T11:12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85"/>
    <d v="2023-09-22T11:12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54"/>
    <d v="2023-09-22T11:12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55"/>
    <d v="2023-09-22T11:12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9"/>
    <x v="2"/>
    <x v="0"/>
    <d v="2023-09-22T11:12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81"/>
    <d v="2023-09-22T11:13:2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30"/>
    <d v="2023-09-22T11:13:2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37"/>
    <d v="2023-09-22T11:13:2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38"/>
    <d v="2023-09-22T11:13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112"/>
    <d v="2023-09-22T11:13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49"/>
    <d v="2023-09-22T11:13:2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50"/>
    <d v="2023-09-22T11:1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40"/>
    <d v="2023-09-22T11:13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54"/>
    <d v="2023-09-22T11:13:21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0"/>
    <x v="2"/>
    <x v="0"/>
    <d v="2023-09-22T11:13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79"/>
    <d v="2023-09-22T11:13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80"/>
    <d v="2023-09-22T11:13:5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82"/>
    <d v="2023-09-22T11:13:5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28"/>
    <d v="2023-09-22T11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30"/>
    <d v="2023-09-22T11:13:54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32"/>
    <d v="2023-09-22T11:13:5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33"/>
    <d v="2023-09-22T11:13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36"/>
    <d v="2023-09-22T11:13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37"/>
    <d v="2023-09-22T11:13:54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38"/>
    <d v="2023-09-22T11:13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49"/>
    <d v="2023-09-22T11:13:5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199"/>
    <d v="2023-09-22T11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51"/>
    <d v="2023-09-22T11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84"/>
    <d v="2023-09-22T11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40"/>
    <d v="2023-09-22T11:13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85"/>
    <d v="2023-09-22T11:13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54"/>
    <d v="2023-09-22T11:13:5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56"/>
    <d v="2023-09-22T11:13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57"/>
    <d v="2023-09-22T11:1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0"/>
    <d v="2023-09-22T11:13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1"/>
    <x v="2"/>
    <x v="2"/>
    <d v="2023-09-22T11:13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42"/>
    <x v="10"/>
    <x v="37"/>
    <d v="2023-09-22T11:14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42"/>
    <x v="10"/>
    <x v="38"/>
    <d v="2023-09-22T11:14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42"/>
    <x v="10"/>
    <x v="112"/>
    <d v="2023-09-22T11:14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42"/>
    <x v="10"/>
    <x v="40"/>
    <d v="2023-09-22T11:14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61"/>
    <d v="2023-09-22T11:15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105"/>
    <d v="2023-09-22T11:15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80"/>
    <d v="2023-09-22T11:15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30"/>
    <d v="2023-09-22T11:15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37"/>
    <d v="2023-09-22T11:15:0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48"/>
    <d v="2023-09-22T11:15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49"/>
    <d v="2023-09-22T11:15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115"/>
    <d v="2023-09-22T11:1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54"/>
    <d v="2023-09-22T11:15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58"/>
    <d v="2023-09-22T11:15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0"/>
    <d v="2023-09-22T11:15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3"/>
    <x v="10"/>
    <x v="3"/>
    <d v="2023-09-22T11:15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79"/>
    <d v="2023-09-22T11:1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80"/>
    <d v="2023-09-22T11:15:3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81"/>
    <d v="2023-09-22T11:15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29"/>
    <d v="2023-09-22T11:15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0"/>
    <d v="2023-09-22T11:15:3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3"/>
    <d v="2023-09-22T11:1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4"/>
    <d v="2023-09-22T11:15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6"/>
    <d v="2023-09-22T11:1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7"/>
    <d v="2023-09-22T11:15:3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8"/>
    <d v="2023-09-22T11:15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112"/>
    <d v="2023-09-22T11:1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49"/>
    <d v="2023-09-22T11:15:3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50"/>
    <d v="2023-09-22T11:15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51"/>
    <d v="2023-09-22T11:1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40"/>
    <d v="2023-09-22T11:15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85"/>
    <d v="2023-09-22T11:1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54"/>
    <d v="2023-09-22T11:15:39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56"/>
    <d v="2023-09-22T11:1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57"/>
    <d v="2023-09-22T11:15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0"/>
    <d v="2023-09-22T11:15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4"/>
    <x v="2"/>
    <x v="3"/>
    <d v="2023-09-22T11:1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82"/>
    <d v="2023-09-22T11:16:1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30"/>
    <d v="2023-09-22T11:1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37"/>
    <d v="2023-09-22T11:16:1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49"/>
    <d v="2023-09-22T11:16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40"/>
    <d v="2023-09-22T11:16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54"/>
    <d v="2023-09-22T11:16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0"/>
    <d v="2023-09-22T11:16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5"/>
    <x v="2"/>
    <x v="3"/>
    <d v="2023-09-22T11:16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30"/>
    <d v="2023-09-22T11:16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32"/>
    <d v="2023-09-22T11:16:42"/>
    <n v="12"/>
    <m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37"/>
    <d v="2023-09-22T11:16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39"/>
    <d v="2023-09-22T11:16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199"/>
    <d v="2023-09-22T11:16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40"/>
    <d v="2023-09-22T11:16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0"/>
    <d v="2023-09-22T11:16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46"/>
    <x v="8"/>
    <x v="2"/>
    <d v="2023-09-22T11:16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47"/>
    <x v="8"/>
    <x v="30"/>
    <d v="2023-09-22T11:17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54"/>
    <d v="2023-09-22T11:18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58"/>
    <d v="2023-09-22T11:18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0"/>
    <d v="2023-09-22T11:18:5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2"/>
    <d v="2023-09-22T11:18:5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3"/>
    <d v="2023-09-22T11:18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30"/>
    <d v="2023-09-22T11:1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32"/>
    <d v="2023-09-22T11:19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37"/>
    <d v="2023-09-22T11:19:2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47"/>
    <x v="8"/>
    <x v="37"/>
    <d v="2023-09-22T11:17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47"/>
    <x v="8"/>
    <x v="0"/>
    <d v="2023-09-22T11:17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80"/>
    <d v="2023-09-22T11:18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30"/>
    <d v="2023-09-22T11:18:5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32"/>
    <d v="2023-09-22T11:18:5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36"/>
    <d v="2023-09-22T11:1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37"/>
    <d v="2023-09-22T11:18:5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48"/>
    <x v="10"/>
    <x v="48"/>
    <d v="2023-09-22T11:18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38"/>
    <d v="2023-09-22T11:1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112"/>
    <d v="2023-09-22T11:1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40"/>
    <d v="2023-09-22T11:19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0"/>
    <d v="2023-09-22T11:19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9"/>
    <x v="5"/>
    <x v="2"/>
    <d v="2023-09-22T11:19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59"/>
    <d v="2023-09-22T11:20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62"/>
    <d v="2023-09-22T11:20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65"/>
    <d v="2023-09-22T11:20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205"/>
    <d v="2023-09-22T11:20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69"/>
    <d v="2023-09-22T11:20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6"/>
    <d v="2023-09-22T11:20:0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7"/>
    <d v="2023-09-22T11:20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96"/>
    <d v="2023-09-22T11:20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9"/>
    <d v="2023-09-22T11:20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11"/>
    <d v="2023-09-22T11:20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125"/>
    <d v="2023-09-22T11:20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14"/>
    <d v="2023-09-22T11:20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99"/>
    <d v="2023-09-22T11:2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20"/>
    <d v="2023-09-22T11:20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21"/>
    <d v="2023-09-22T11:20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24"/>
    <d v="2023-09-22T11:2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169"/>
    <d v="2023-09-22T11:2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206"/>
    <d v="2023-09-22T11:20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80"/>
    <d v="2023-09-22T11:20:0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30"/>
    <d v="2023-09-22T11:20:0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32"/>
    <d v="2023-09-22T11:2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34"/>
    <d v="2023-09-22T11:20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36"/>
    <d v="2023-09-22T11:20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37"/>
    <d v="2023-09-22T11:20:0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48"/>
    <d v="2023-09-22T11:20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49"/>
    <d v="2023-09-22T11:20:0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51"/>
    <d v="2023-09-22T11:20:09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84"/>
    <d v="2023-09-22T11:20:09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54"/>
    <d v="2023-09-22T11:20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58"/>
    <d v="2023-09-22T11:20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0"/>
    <d v="2023-09-22T11:20:0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0"/>
    <x v="9"/>
    <x v="2"/>
    <d v="2023-09-22T11:20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61"/>
    <d v="2023-09-22T11:2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62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65"/>
    <d v="2023-09-22T11:2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205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69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6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7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96"/>
    <d v="2023-09-22T11:20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9"/>
    <d v="2023-09-22T11:2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11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125"/>
    <d v="2023-09-22T11:20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14"/>
    <d v="2023-09-22T11:20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99"/>
    <d v="2023-09-22T11:2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16"/>
    <d v="2023-09-22T11:2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20"/>
    <d v="2023-09-22T11:2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169"/>
    <d v="2023-09-22T11:2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206"/>
    <d v="2023-09-22T11:2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80"/>
    <d v="2023-09-22T11:20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81"/>
    <d v="2023-09-22T11:2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82"/>
    <d v="2023-09-22T11:2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30"/>
    <d v="2023-09-22T11:20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37"/>
    <d v="2023-09-22T11:2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48"/>
    <d v="2023-09-22T11:20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49"/>
    <d v="2023-09-22T11:20:42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54"/>
    <d v="2023-09-22T11:20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58"/>
    <d v="2023-09-22T11:20:4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1"/>
    <x v="9"/>
    <x v="0"/>
    <d v="2023-09-22T11:20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59"/>
    <d v="2023-09-22T11:21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61"/>
    <d v="2023-09-22T11:21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62"/>
    <d v="2023-09-22T11:21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65"/>
    <d v="2023-09-22T11:2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205"/>
    <d v="2023-09-22T11:21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69"/>
    <d v="2023-09-22T11:21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6"/>
    <d v="2023-09-22T11:21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7"/>
    <d v="2023-09-22T11:21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96"/>
    <d v="2023-09-22T11:21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9"/>
    <d v="2023-09-22T11:21:1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11"/>
    <d v="2023-09-22T11:21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14"/>
    <d v="2023-09-22T11:21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99"/>
    <d v="2023-09-22T11:21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21"/>
    <d v="2023-09-22T11:2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24"/>
    <d v="2023-09-22T11:2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169"/>
    <d v="2023-09-22T11:2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206"/>
    <d v="2023-09-22T11:2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80"/>
    <d v="2023-09-22T11:21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30"/>
    <d v="2023-09-22T11:21:1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46"/>
    <d v="2023-09-22T11:21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35"/>
    <d v="2023-09-22T11:21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37"/>
    <d v="2023-09-22T11:21:15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38"/>
    <d v="2023-09-22T11:2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112"/>
    <d v="2023-09-22T11:21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48"/>
    <d v="2023-09-22T11:21:1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49"/>
    <d v="2023-09-22T11:21:1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50"/>
    <d v="2023-09-22T11:21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40"/>
    <d v="2023-09-22T11:21:1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54"/>
    <d v="2023-09-22T11:21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58"/>
    <d v="2023-09-22T11:21:1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0"/>
    <d v="2023-09-22T11:21:1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2"/>
    <x v="9"/>
    <x v="86"/>
    <d v="2023-09-22T11:21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61"/>
    <d v="2023-09-22T11:21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62"/>
    <d v="2023-09-22T11:21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65"/>
    <d v="2023-09-22T11:21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205"/>
    <d v="2023-09-22T11:2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69"/>
    <d v="2023-09-22T11:2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6"/>
    <d v="2023-09-22T11:2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7"/>
    <d v="2023-09-22T11:2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96"/>
    <d v="2023-09-22T11:2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9"/>
    <d v="2023-09-22T11:21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11"/>
    <d v="2023-09-22T11:21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21"/>
    <d v="2023-09-22T11:21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169"/>
    <d v="2023-09-22T11:21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206"/>
    <d v="2023-09-22T11:21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80"/>
    <d v="2023-09-22T11:2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82"/>
    <d v="2023-09-22T11:21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0"/>
    <d v="2023-09-22T11:21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3"/>
    <d v="2023-09-22T11:2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4"/>
    <d v="2023-09-22T11:2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5"/>
    <d v="2023-09-22T11:2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6"/>
    <d v="2023-09-22T11:21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7"/>
    <d v="2023-09-22T11:21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38"/>
    <d v="2023-09-22T11:21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48"/>
    <d v="2023-09-22T11:21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49"/>
    <d v="2023-09-22T11:21:5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40"/>
    <d v="2023-09-22T11:21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54"/>
    <d v="2023-09-22T11:21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58"/>
    <d v="2023-09-22T11:2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3"/>
    <x v="9"/>
    <x v="0"/>
    <d v="2023-09-22T11:21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61"/>
    <d v="2023-09-22T11:3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62"/>
    <d v="2023-09-22T11:30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205"/>
    <d v="2023-09-22T11:30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6"/>
    <d v="2023-09-22T11:30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96"/>
    <d v="2023-09-22T11:3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9"/>
    <d v="2023-09-22T11:30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14"/>
    <d v="2023-09-22T11:30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99"/>
    <d v="2023-09-22T11:3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20"/>
    <d v="2023-09-22T11:3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80"/>
    <d v="2023-09-22T11:30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42"/>
    <d v="2023-09-22T11:3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30"/>
    <d v="2023-09-22T11:30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37"/>
    <d v="2023-09-22T11:30:2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48"/>
    <d v="2023-09-22T11:30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49"/>
    <d v="2023-09-22T11:30:2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54"/>
    <d v="2023-09-22T11:30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55"/>
    <d v="2023-09-22T11:30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58"/>
    <d v="2023-09-22T11:30:2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4"/>
    <x v="9"/>
    <x v="0"/>
    <d v="2023-09-22T11:30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59"/>
    <d v="2023-09-22T12:30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61"/>
    <d v="2023-09-22T12:30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62"/>
    <d v="2023-09-22T12:30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205"/>
    <d v="2023-09-22T12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69"/>
    <d v="2023-09-22T12:30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6"/>
    <d v="2023-09-22T12:30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7"/>
    <d v="2023-09-22T12:30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96"/>
    <d v="2023-09-22T12:30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9"/>
    <d v="2023-09-22T12:30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11"/>
    <d v="2023-09-22T12:30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125"/>
    <d v="2023-09-22T12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14"/>
    <d v="2023-09-22T12:3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20"/>
    <d v="2023-09-22T12:3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169"/>
    <d v="2023-09-22T12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206"/>
    <d v="2023-09-22T12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80"/>
    <d v="2023-09-22T12:30:4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81"/>
    <d v="2023-09-22T12:30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82"/>
    <d v="2023-09-22T12:30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30"/>
    <d v="2023-09-22T12:3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35"/>
    <d v="2023-09-22T12:3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37"/>
    <d v="2023-09-22T12:30:4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48"/>
    <d v="2023-09-22T12:30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49"/>
    <d v="2023-09-22T12:30:4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50"/>
    <d v="2023-09-22T12:30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51"/>
    <d v="2023-09-22T12:30:41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54"/>
    <d v="2023-09-22T12:30:4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58"/>
    <d v="2023-09-22T12:30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5"/>
    <x v="9"/>
    <x v="0"/>
    <d v="2023-09-22T12:30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61"/>
    <d v="2023-09-22T12:32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62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205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69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6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96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9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11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169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206"/>
    <d v="2023-09-22T12:32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80"/>
    <d v="2023-09-22T12:32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82"/>
    <d v="2023-09-22T12:32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30"/>
    <d v="2023-09-22T12:32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37"/>
    <d v="2023-09-22T12:32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48"/>
    <d v="2023-09-22T12:32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49"/>
    <d v="2023-09-22T12:32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54"/>
    <d v="2023-09-22T12:32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58"/>
    <d v="2023-09-22T12:32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6"/>
    <x v="9"/>
    <x v="0"/>
    <d v="2023-09-22T12:32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81"/>
    <d v="2023-09-22T12:32:5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106"/>
    <d v="2023-09-22T12:32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107"/>
    <d v="2023-09-22T12:32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25"/>
    <d v="2023-09-22T12:3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29"/>
    <d v="2023-09-22T12:32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0"/>
    <d v="2023-09-22T12:32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46"/>
    <d v="2023-09-22T12:32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1"/>
    <d v="2023-09-22T12:3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2"/>
    <d v="2023-09-22T12:32:5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6"/>
    <d v="2023-09-22T12:32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7"/>
    <d v="2023-09-22T12:32:5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8"/>
    <d v="2023-09-22T12:32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112"/>
    <d v="2023-09-22T12:3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39"/>
    <d v="2023-09-22T12:3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48"/>
    <d v="2023-09-22T12:32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40"/>
    <d v="2023-09-22T12:32:5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116"/>
    <d v="2023-09-22T12:32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54"/>
    <d v="2023-09-22T12:32:5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117"/>
    <d v="2023-09-22T12:3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56"/>
    <d v="2023-09-22T12:32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57"/>
    <d v="2023-09-22T12:32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58"/>
    <d v="2023-09-22T12:3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0"/>
    <d v="2023-09-22T12:32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2"/>
    <d v="2023-09-22T12:32:5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86"/>
    <d v="2023-09-22T12:32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57"/>
    <x v="6"/>
    <x v="168"/>
    <d v="2023-09-22T12:3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82"/>
    <d v="2023-09-22T12:33:3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30"/>
    <d v="2023-09-22T12:3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37"/>
    <d v="2023-09-22T12:33:3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38"/>
    <d v="2023-09-22T12:33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40"/>
    <d v="2023-09-22T12:33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54"/>
    <d v="2023-09-22T12:33:3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58"/>
    <x v="6"/>
    <x v="0"/>
    <d v="2023-09-22T12:33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80"/>
    <d v="2023-09-22T12:34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29"/>
    <d v="2023-09-22T12:34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30"/>
    <d v="2023-09-22T12:34:2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35"/>
    <d v="2023-09-22T12:3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39"/>
    <d v="2023-09-22T12:3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48"/>
    <d v="2023-09-22T12:34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40"/>
    <d v="2023-09-22T12:34:2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54"/>
    <d v="2023-09-22T12:34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56"/>
    <d v="2023-09-22T12:34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57"/>
    <d v="2023-09-22T12:34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58"/>
    <d v="2023-09-22T12:34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0"/>
    <d v="2023-09-22T12:34:25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9"/>
    <x v="11"/>
    <x v="207"/>
    <d v="2023-09-22T12:34:25"/>
    <n v="5"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80"/>
    <d v="2023-09-22T12:35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45"/>
    <d v="2023-09-22T12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30"/>
    <d v="2023-09-22T12:35:0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33"/>
    <d v="2023-09-22T12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35"/>
    <d v="2023-09-22T12:3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48"/>
    <d v="2023-09-22T12:35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40"/>
    <d v="2023-09-22T12:35:0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54"/>
    <d v="2023-09-22T12:35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56"/>
    <d v="2023-09-22T12:3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57"/>
    <d v="2023-09-22T12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58"/>
    <d v="2023-09-22T12:35:0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0"/>
    <d v="2023-09-22T12:35:0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207"/>
    <d v="2023-09-22T12:35:02"/>
    <n v="5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60"/>
    <x v="11"/>
    <x v="3"/>
    <d v="2023-09-22T12:35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80"/>
    <d v="2023-09-22T12:3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30"/>
    <d v="2023-09-22T12:35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39"/>
    <d v="2023-09-22T12:3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48"/>
    <d v="2023-09-22T12:3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40"/>
    <d v="2023-09-22T12:35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54"/>
    <d v="2023-09-22T12:35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58"/>
    <d v="2023-09-22T12:35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0"/>
    <d v="2023-09-22T12:35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61"/>
    <x v="11"/>
    <x v="3"/>
    <d v="2023-09-22T12:35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88"/>
    <d v="2023-09-22T12:36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59"/>
    <d v="2023-09-22T12:36:3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0"/>
    <d v="2023-09-22T12:36:3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1"/>
    <d v="2023-09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2"/>
    <d v="2023-09-22T12:36:3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3"/>
    <d v="2023-09-22T12:36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5"/>
    <d v="2023-09-22T12:36:3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90"/>
    <d v="2023-09-22T12:36:3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6"/>
    <d v="2023-09-22T12:36:30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92"/>
    <d v="2023-09-22T12:36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9"/>
    <d v="2023-09-22T12:36:3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4"/>
    <d v="2023-09-22T12:36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6"/>
    <d v="2023-09-22T12:36:3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7"/>
    <d v="2023-09-22T12:36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96"/>
    <d v="2023-09-22T12:36:30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9"/>
    <d v="2023-09-22T12:36:30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0"/>
    <d v="2023-09-22T12:36:3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1"/>
    <d v="2023-09-22T12:36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2"/>
    <d v="2023-09-22T12:36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71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25"/>
    <d v="2023-09-22T12:36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4"/>
    <d v="2023-09-22T12:36:30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5"/>
    <d v="2023-09-22T12:36:3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99"/>
    <d v="2023-09-22T12:36:3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6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20"/>
    <d v="2023-09-22T12:36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21"/>
    <d v="2023-09-22T12:36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208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75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77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80"/>
    <d v="2023-09-22T12:36:3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82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30"/>
    <d v="2023-09-22T12:36:3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32"/>
    <d v="2023-09-22T12:36:3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35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37"/>
    <d v="2023-09-22T12:36:3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39"/>
    <d v="2023-09-22T12:36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48"/>
    <d v="2023-09-22T12:36:30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46"/>
    <d v="2023-09-22T12:36:30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47"/>
    <d v="2023-09-22T12:36:30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48"/>
    <d v="2023-09-22T12:36:30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49"/>
    <d v="2023-09-22T12:36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50"/>
    <d v="2023-09-22T12:36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51"/>
    <d v="2023-09-22T12:36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152"/>
    <d v="2023-09-22T12:36:30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54"/>
    <d v="2023-09-22T12:36:3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58"/>
    <d v="2023-09-22T12:36:30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0"/>
    <d v="2023-09-22T12:36:3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2"/>
    <d v="2023-09-22T12:36:30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62"/>
    <x v="11"/>
    <x v="3"/>
    <d v="2023-09-22T12:36:30"/>
    <n v="39"/>
    <n v="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80"/>
    <d v="2023-09-22T12:37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30"/>
    <d v="2023-09-22T12:37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34"/>
    <d v="2023-09-22T12:3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35"/>
    <d v="2023-09-22T12:37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48"/>
    <d v="2023-09-22T12:3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40"/>
    <d v="2023-09-22T12:37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54"/>
    <d v="2023-09-22T12:37:1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58"/>
    <d v="2023-09-22T12:37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0"/>
    <d v="2023-09-22T12:37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207"/>
    <d v="2023-09-22T12:37:13"/>
    <n v="8"/>
    <n v="1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63"/>
    <x v="11"/>
    <x v="3"/>
    <d v="2023-09-22T12:37:1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80"/>
    <d v="2023-09-22T12:39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29"/>
    <d v="2023-09-22T12:3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30"/>
    <d v="2023-09-22T12:39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34"/>
    <d v="2023-09-22T12:3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35"/>
    <d v="2023-09-22T12:39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38"/>
    <d v="2023-09-22T12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48"/>
    <d v="2023-09-22T12:3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40"/>
    <d v="2023-09-22T12:39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54"/>
    <d v="2023-09-22T12:39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56"/>
    <d v="2023-09-22T12:39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57"/>
    <d v="2023-09-22T12:3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58"/>
    <d v="2023-09-22T12:3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0"/>
    <d v="2023-09-22T12:39:4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207"/>
    <d v="2023-09-22T12:39:42"/>
    <n v="3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64"/>
    <x v="11"/>
    <x v="3"/>
    <d v="2023-09-22T12:3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80"/>
    <d v="2023-09-22T12:40:2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30"/>
    <d v="2023-09-22T12:40:2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34"/>
    <d v="2023-09-22T12:40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35"/>
    <d v="2023-09-22T12:40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38"/>
    <d v="2023-09-22T12:40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48"/>
    <d v="2023-09-22T12:40:2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40"/>
    <d v="2023-09-22T12:40:2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54"/>
    <d v="2023-09-22T12:40:2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58"/>
    <d v="2023-09-22T12:40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0"/>
    <d v="2023-09-22T12:40:25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207"/>
    <d v="2023-09-22T12:40:25"/>
    <n v="17"/>
    <m/>
    <n v="10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65"/>
    <x v="11"/>
    <x v="3"/>
    <d v="2023-09-22T12:40:25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80"/>
    <d v="2023-09-22T12:43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0"/>
    <d v="2023-09-22T12:43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47"/>
    <d v="2023-09-22T12:4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2"/>
    <d v="2023-09-22T12:43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4"/>
    <d v="2023-09-22T12:4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6"/>
    <d v="2023-09-22T12:43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7"/>
    <d v="2023-09-22T12:43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8"/>
    <d v="2023-09-22T12:4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112"/>
    <d v="2023-09-22T12:43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54"/>
    <d v="2023-09-22T12:43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0"/>
    <d v="2023-09-22T12:43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1"/>
    <d v="2023-09-22T12:4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2"/>
    <d v="2023-09-22T12:43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66"/>
    <x v="10"/>
    <x v="3"/>
    <d v="2023-09-22T12:43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80"/>
    <d v="2023-09-22T12:44:1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82"/>
    <d v="2023-09-22T12:44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0"/>
    <d v="2023-09-22T12:44:1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2"/>
    <d v="2023-09-22T12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4"/>
    <d v="2023-09-22T12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6"/>
    <d v="2023-09-22T12:44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7"/>
    <d v="2023-09-22T12:44:10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8"/>
    <d v="2023-09-22T12:44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112"/>
    <d v="2023-09-22T12:44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48"/>
    <d v="2023-09-22T12:44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49"/>
    <d v="2023-09-22T12:44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84"/>
    <d v="2023-09-22T12:44:1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54"/>
    <d v="2023-09-22T12:44:1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58"/>
    <d v="2023-09-22T12:44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0"/>
    <d v="2023-09-22T12:44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2"/>
    <d v="2023-09-22T12:44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67"/>
    <x v="10"/>
    <x v="3"/>
    <d v="2023-09-22T12:44:1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68"/>
    <x v="10"/>
    <x v="30"/>
    <d v="2023-09-22T12:46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68"/>
    <x v="10"/>
    <x v="37"/>
    <d v="2023-09-22T12:46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68"/>
    <x v="10"/>
    <x v="0"/>
    <d v="2023-09-22T12:46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69"/>
    <x v="10"/>
    <x v="48"/>
    <d v="2023-09-22T12:46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69"/>
    <x v="10"/>
    <x v="199"/>
    <d v="2023-09-22T12:4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69"/>
    <x v="10"/>
    <x v="58"/>
    <d v="2023-09-22T12:46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69"/>
    <x v="10"/>
    <x v="3"/>
    <d v="2023-09-22T12:46:5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80"/>
    <d v="2023-09-22T12:47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82"/>
    <d v="2023-09-22T12:4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30"/>
    <d v="2023-09-22T12:47:3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46"/>
    <d v="2023-09-22T12:47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32"/>
    <d v="2023-09-22T12:4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33"/>
    <d v="2023-09-22T12:4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36"/>
    <d v="2023-09-22T12:4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37"/>
    <d v="2023-09-22T12:47:31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48"/>
    <d v="2023-09-22T12:47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199"/>
    <d v="2023-09-22T12:4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54"/>
    <d v="2023-09-22T12:47:3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58"/>
    <d v="2023-09-22T12:47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0"/>
    <d v="2023-09-22T12:47:3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2"/>
    <d v="2023-09-22T12:4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86"/>
    <d v="2023-09-22T12:47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70"/>
    <x v="10"/>
    <x v="3"/>
    <d v="2023-09-22T12:47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61"/>
    <d v="2023-09-22T12:48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80"/>
    <d v="2023-09-22T12:48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30"/>
    <d v="2023-09-22T12:48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37"/>
    <d v="2023-09-22T12:48:1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49"/>
    <d v="2023-09-22T12:4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40"/>
    <d v="2023-09-22T12:48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54"/>
    <d v="2023-09-22T12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0"/>
    <d v="2023-09-22T12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71"/>
    <x v="10"/>
    <x v="3"/>
    <d v="2023-09-22T12:4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80"/>
    <d v="2023-09-22T12:52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30"/>
    <d v="2023-09-22T12:5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37"/>
    <d v="2023-09-22T12:52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199"/>
    <d v="2023-09-22T12:5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40"/>
    <d v="2023-09-22T12:52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54"/>
    <d v="2023-09-22T12:52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80"/>
    <d v="2023-09-22T12:51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30"/>
    <d v="2023-09-22T12:51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37"/>
    <d v="2023-09-22T12:51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38"/>
    <d v="2023-09-22T12:5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54"/>
    <d v="2023-09-22T12:51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0"/>
    <d v="2023-09-22T12:51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0"/>
    <d v="2023-09-22T12:5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72"/>
    <x v="10"/>
    <x v="3"/>
    <d v="2023-09-22T12:52:4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73"/>
    <x v="10"/>
    <x v="3"/>
    <d v="2023-09-22T12:51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88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60"/>
    <d v="2023-09-22T14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61"/>
    <d v="2023-09-22T14:48:2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62"/>
    <d v="2023-09-22T14:48:2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63"/>
    <d v="2023-09-22T14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09"/>
    <d v="2023-09-22T14:4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90"/>
    <d v="2023-09-22T14:4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10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66"/>
    <d v="2023-09-22T14:48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21"/>
    <d v="2023-09-22T14:48:2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92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11"/>
    <d v="2023-09-22T14:48:2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7"/>
    <d v="2023-09-22T14:48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9"/>
    <d v="2023-09-22T14:48:2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0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12"/>
    <d v="2023-09-22T14:48:2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1"/>
    <d v="2023-09-22T14:4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25"/>
    <d v="2023-09-22T14:48:2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4"/>
    <d v="2023-09-22T14:4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5"/>
    <d v="2023-09-22T14:48:2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99"/>
    <d v="2023-09-22T14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6"/>
    <d v="2023-09-22T14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00"/>
    <d v="2023-09-22T14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0"/>
    <d v="2023-09-22T14:4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1"/>
    <d v="2023-09-22T14:4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4"/>
    <d v="2023-09-22T14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101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75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80"/>
    <d v="2023-09-22T14:48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82"/>
    <d v="2023-09-22T14:4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30"/>
    <d v="2023-09-22T14:48:2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32"/>
    <d v="2023-09-22T14:48:2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37"/>
    <d v="2023-09-22T14:48:2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48"/>
    <d v="2023-09-22T14:48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49"/>
    <d v="2023-09-22T14:48:24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50"/>
    <d v="2023-09-22T14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40"/>
    <d v="2023-09-22T14:4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54"/>
    <d v="2023-09-22T14:48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58"/>
    <d v="2023-09-22T14:48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0"/>
    <d v="2023-09-22T14:48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2"/>
    <d v="2023-09-22T14:48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74"/>
    <x v="12"/>
    <x v="3"/>
    <d v="2023-09-22T14:48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59"/>
    <d v="2023-09-22T14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60"/>
    <d v="2023-09-22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61"/>
    <d v="2023-09-22T14:49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62"/>
    <d v="2023-09-22T14:49:1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09"/>
    <d v="2023-09-22T14:49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90"/>
    <d v="2023-09-22T14:49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66"/>
    <d v="2023-09-22T14:49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21"/>
    <d v="2023-09-22T14:49:1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4"/>
    <d v="2023-09-22T14:49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11"/>
    <d v="2023-09-22T14:49:1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7"/>
    <d v="2023-09-22T14:49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9"/>
    <d v="2023-09-22T14:49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0"/>
    <d v="2023-09-22T14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12"/>
    <d v="2023-09-22T14:49:1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1"/>
    <d v="2023-09-22T14:49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25"/>
    <d v="2023-09-22T14:49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4"/>
    <d v="2023-09-22T14:49:1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5"/>
    <d v="2023-09-22T14:49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99"/>
    <d v="2023-09-22T14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16"/>
    <d v="2023-09-22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0"/>
    <d v="2023-09-22T14:49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1"/>
    <d v="2023-09-22T14:49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13"/>
    <d v="2023-09-22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4"/>
    <d v="2023-09-22T14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77"/>
    <d v="2023-09-22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80"/>
    <d v="2023-09-22T14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82"/>
    <d v="2023-09-22T14:49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30"/>
    <d v="2023-09-22T14:49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32"/>
    <d v="2023-09-22T14:49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37"/>
    <d v="2023-09-22T14:49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48"/>
    <d v="2023-09-22T14:49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49"/>
    <d v="2023-09-22T14:49:1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50"/>
    <d v="2023-09-22T14:49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40"/>
    <d v="2023-09-22T14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54"/>
    <d v="2023-09-22T14:49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58"/>
    <d v="2023-09-22T14:49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0"/>
    <d v="2023-09-22T14:49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2"/>
    <d v="2023-09-22T14:49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75"/>
    <x v="12"/>
    <x v="3"/>
    <d v="2023-09-22T14:49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88"/>
    <d v="2023-09-22T14:50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60"/>
    <d v="2023-09-22T14:50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62"/>
    <d v="2023-09-22T14:50:0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63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09"/>
    <d v="2023-09-22T14:50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90"/>
    <d v="2023-09-22T14:50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66"/>
    <d v="2023-09-22T14:50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21"/>
    <d v="2023-09-22T14:50:0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92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75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4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11"/>
    <d v="2023-09-22T14:50:0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7"/>
    <d v="2023-09-22T14:50:0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9"/>
    <d v="2023-09-22T14:50:0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12"/>
    <d v="2023-09-22T14:50:0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1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25"/>
    <d v="2023-09-22T14:50:0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4"/>
    <d v="2023-09-22T14:50:0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5"/>
    <d v="2023-09-22T14:50:0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99"/>
    <d v="2023-09-22T14:50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6"/>
    <d v="2023-09-22T14:50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00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0"/>
    <d v="2023-09-22T14:50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1"/>
    <d v="2023-09-22T14:50:0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4"/>
    <d v="2023-09-22T14:50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101"/>
    <d v="2023-09-22T14:50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80"/>
    <d v="2023-09-22T14:50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82"/>
    <d v="2023-09-22T14:50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30"/>
    <d v="2023-09-22T14:50:0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32"/>
    <d v="2023-09-22T14:50:0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37"/>
    <d v="2023-09-22T14:50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48"/>
    <d v="2023-09-22T14:50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49"/>
    <d v="2023-09-22T14:50:0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50"/>
    <d v="2023-09-22T14:50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40"/>
    <d v="2023-09-22T14:50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54"/>
    <d v="2023-09-22T14:50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58"/>
    <d v="2023-09-22T14:50:0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0"/>
    <d v="2023-09-22T14:50:0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2"/>
    <d v="2023-09-22T14:50:0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76"/>
    <x v="12"/>
    <x v="3"/>
    <d v="2023-09-22T14:50:05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209"/>
    <d v="2023-09-22T14:50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214"/>
    <d v="2023-09-22T14:50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210"/>
    <d v="2023-09-22T14:50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21"/>
    <d v="2023-09-22T14:50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92"/>
    <d v="2023-09-22T14:50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93"/>
    <d v="2023-09-22T14:50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4"/>
    <d v="2023-09-22T14:50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7"/>
    <d v="2023-09-22T14:50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9"/>
    <d v="2023-09-22T14:50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1"/>
    <d v="2023-09-22T14:50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25"/>
    <d v="2023-09-22T14:50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4"/>
    <d v="2023-09-22T14:50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5"/>
    <d v="2023-09-22T14:50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6"/>
    <d v="2023-09-22T14:50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19"/>
    <d v="2023-09-22T14:50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30"/>
    <d v="2023-09-22T14:50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37"/>
    <d v="2023-09-22T14:50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48"/>
    <d v="2023-09-22T14:50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50"/>
    <d v="2023-09-22T14:50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58"/>
    <d v="2023-09-22T14:50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77"/>
    <x v="12"/>
    <x v="0"/>
    <d v="2023-09-22T14:50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61"/>
    <d v="2023-09-22T14:51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62"/>
    <d v="2023-09-22T14:51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09"/>
    <d v="2023-09-22T14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65"/>
    <d v="2023-09-22T14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90"/>
    <d v="2023-09-22T14:51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66"/>
    <d v="2023-09-22T14:51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121"/>
    <d v="2023-09-22T14:51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11"/>
    <d v="2023-09-22T14:5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7"/>
    <d v="2023-09-22T14:5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9"/>
    <d v="2023-09-22T14:51:3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12"/>
    <d v="2023-09-22T14:51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11"/>
    <d v="2023-09-22T14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125"/>
    <d v="2023-09-22T14:51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14"/>
    <d v="2023-09-22T14:51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15"/>
    <d v="2023-09-22T14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99"/>
    <d v="2023-09-22T14:5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16"/>
    <d v="2023-09-22T14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0"/>
    <d v="2023-09-22T14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1"/>
    <d v="2023-09-22T14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4"/>
    <d v="2023-09-22T14:5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75"/>
    <d v="2023-09-22T14:5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80"/>
    <d v="2023-09-22T14:5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81"/>
    <d v="2023-09-22T14:51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30"/>
    <d v="2023-09-22T14:51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32"/>
    <d v="2023-09-22T14:51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37"/>
    <d v="2023-09-22T14:51:3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48"/>
    <d v="2023-09-22T14:51:35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49"/>
    <d v="2023-09-22T14:51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50"/>
    <d v="2023-09-22T14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40"/>
    <d v="2023-09-22T14:51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54"/>
    <d v="2023-09-22T14:51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58"/>
    <d v="2023-09-22T14:51:3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0"/>
    <d v="2023-09-22T14:51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2"/>
    <d v="2023-09-22T14:5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78"/>
    <x v="12"/>
    <x v="3"/>
    <d v="2023-09-22T14:51:35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60"/>
    <d v="2023-09-22T14:5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61"/>
    <d v="2023-09-22T14:54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62"/>
    <d v="2023-09-22T14:54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63"/>
    <d v="2023-09-22T14:5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209"/>
    <d v="2023-09-22T14:54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90"/>
    <d v="2023-09-22T14:54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210"/>
    <d v="2023-09-22T14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66"/>
    <d v="2023-09-22T14:54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21"/>
    <d v="2023-09-22T14:54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92"/>
    <d v="2023-09-22T14:5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211"/>
    <d v="2023-09-22T14:54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7"/>
    <d v="2023-09-22T14:54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9"/>
    <d v="2023-09-22T14:54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0"/>
    <d v="2023-09-22T14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212"/>
    <d v="2023-09-22T14:54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1"/>
    <d v="2023-09-22T14:54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25"/>
    <d v="2023-09-22T14:54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4"/>
    <d v="2023-09-22T14:54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5"/>
    <d v="2023-09-22T14:54:4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99"/>
    <d v="2023-09-22T14:5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6"/>
    <d v="2023-09-22T14:5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127"/>
    <d v="2023-09-22T14:5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20"/>
    <d v="2023-09-22T14:5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21"/>
    <d v="2023-09-22T14:5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80"/>
    <d v="2023-09-22T14:54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82"/>
    <d v="2023-09-22T14:5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30"/>
    <d v="2023-09-22T14:54:4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37"/>
    <d v="2023-09-22T14:54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48"/>
    <d v="2023-09-22T14:54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49"/>
    <d v="2023-09-22T14:54:4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50"/>
    <d v="2023-09-22T14:5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40"/>
    <d v="2023-09-22T14:54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54"/>
    <d v="2023-09-22T14:54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58"/>
    <d v="2023-09-22T14:54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0"/>
    <d v="2023-09-22T14:54:4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79"/>
    <x v="12"/>
    <x v="3"/>
    <d v="2023-09-22T14:54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61"/>
    <d v="2023-09-22T14:55:2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62"/>
    <d v="2023-09-22T14:55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63"/>
    <d v="2023-09-22T14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09"/>
    <d v="2023-09-22T14:55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90"/>
    <d v="2023-09-22T14:55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66"/>
    <d v="2023-09-22T14:55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121"/>
    <d v="2023-09-22T14:55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68"/>
    <d v="2023-09-22T14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4"/>
    <d v="2023-09-22T14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11"/>
    <d v="2023-09-22T14:55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7"/>
    <d v="2023-09-22T14:55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9"/>
    <d v="2023-09-22T14:55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10"/>
    <d v="2023-09-22T14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12"/>
    <d v="2023-09-22T14:55:2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11"/>
    <d v="2023-09-22T14:55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125"/>
    <d v="2023-09-22T14:55:2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14"/>
    <d v="2023-09-22T14:55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15"/>
    <d v="2023-09-22T14:55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99"/>
    <d v="2023-09-22T14:55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0"/>
    <d v="2023-09-22T14:5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1"/>
    <d v="2023-09-22T14:5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4"/>
    <d v="2023-09-22T14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75"/>
    <d v="2023-09-22T14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80"/>
    <d v="2023-09-22T14:5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82"/>
    <d v="2023-09-22T14:55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30"/>
    <d v="2023-09-22T14:55:2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32"/>
    <d v="2023-09-22T14:55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37"/>
    <d v="2023-09-22T14:55:2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48"/>
    <d v="2023-09-22T14:55:2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49"/>
    <d v="2023-09-22T14:55:2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50"/>
    <d v="2023-09-22T14:55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40"/>
    <d v="2023-09-22T14:55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54"/>
    <d v="2023-09-22T14:55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58"/>
    <d v="2023-09-22T14:5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0"/>
    <d v="2023-09-22T14:55:2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2"/>
    <d v="2023-09-22T14:55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80"/>
    <x v="12"/>
    <x v="3"/>
    <d v="2023-09-22T14:5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61"/>
    <d v="2023-09-22T14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62"/>
    <d v="2023-09-22T14:56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209"/>
    <d v="2023-09-22T14:56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90"/>
    <d v="2023-09-22T14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66"/>
    <d v="2023-09-22T14:5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121"/>
    <d v="2023-09-22T14:5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211"/>
    <d v="2023-09-22T14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7"/>
    <d v="2023-09-22T14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9"/>
    <d v="2023-09-22T14:56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212"/>
    <d v="2023-09-22T14:56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11"/>
    <d v="2023-09-22T14:56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125"/>
    <d v="2023-09-22T14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14"/>
    <d v="2023-09-22T14:56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15"/>
    <d v="2023-09-22T14:56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99"/>
    <d v="2023-09-22T14:5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20"/>
    <d v="2023-09-22T14:5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24"/>
    <d v="2023-09-22T14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101"/>
    <d v="2023-09-22T14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30"/>
    <d v="2023-09-22T14:56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37"/>
    <d v="2023-09-22T14:56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48"/>
    <d v="2023-09-22T14:5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49"/>
    <d v="2023-09-22T14:5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50"/>
    <d v="2023-09-22T14:5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58"/>
    <d v="2023-09-22T14:5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0"/>
    <d v="2023-09-22T14:56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81"/>
    <x v="12"/>
    <x v="3"/>
    <d v="2023-09-22T14:5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30"/>
    <d v="2023-09-22T14:58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35"/>
    <d v="2023-09-22T14:58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37"/>
    <d v="2023-09-22T14:58:50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38"/>
    <d v="2023-09-22T14:58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48"/>
    <d v="2023-09-22T14:58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49"/>
    <d v="2023-09-22T14:58:50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40"/>
    <d v="2023-09-22T14:58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58"/>
    <d v="2023-09-22T14:58:5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0"/>
    <d v="2023-09-22T14:58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82"/>
    <x v="4"/>
    <x v="3"/>
    <d v="2023-09-22T14:58:5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30"/>
    <d v="2023-09-22T14:59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32"/>
    <d v="2023-09-22T14:5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36"/>
    <d v="2023-09-22T14:5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37"/>
    <d v="2023-09-22T14:59:2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38"/>
    <d v="2023-09-22T14:59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48"/>
    <d v="2023-09-22T14:59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49"/>
    <d v="2023-09-22T14:59:2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50"/>
    <d v="2023-09-22T14:5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51"/>
    <d v="2023-09-22T14:5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40"/>
    <d v="2023-09-22T14:59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58"/>
    <d v="2023-09-22T14:59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0"/>
    <d v="2023-09-22T14:59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2"/>
    <d v="2023-09-22T14:59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83"/>
    <x v="4"/>
    <x v="3"/>
    <d v="2023-09-22T14:59:29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80"/>
    <d v="2023-09-22T15:02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81"/>
    <d v="2023-09-22T15:02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109"/>
    <d v="2023-09-22T15:0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1"/>
    <d v="2023-09-22T15:0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2"/>
    <d v="2023-09-22T15:04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3"/>
    <d v="2023-09-22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5"/>
    <d v="2023-09-22T15:0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90"/>
    <d v="2023-09-22T15:04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6"/>
    <d v="2023-09-22T15:04:4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92"/>
    <d v="2023-09-22T15:0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9"/>
    <d v="2023-09-22T15:04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6"/>
    <d v="2023-09-22T15:04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7"/>
    <d v="2023-09-22T15:04:4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96"/>
    <d v="2023-09-22T15:04:4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9"/>
    <d v="2023-09-22T15:04:4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1"/>
    <d v="2023-09-22T15:04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25"/>
    <d v="2023-09-22T15:04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4"/>
    <d v="2023-09-22T15:04:4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5"/>
    <d v="2023-09-22T15:04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99"/>
    <d v="2023-09-22T15:0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72"/>
    <d v="2023-09-22T15:0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20"/>
    <d v="2023-09-22T15:04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21"/>
    <d v="2023-09-22T15:04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42"/>
    <d v="2023-09-22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215"/>
    <d v="2023-09-22T15:04:4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81"/>
    <d v="2023-09-22T15:04:44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30"/>
    <d v="2023-09-22T15:04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32"/>
    <d v="2023-09-22T15:04:4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37"/>
    <d v="2023-09-22T15:04:4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38"/>
    <d v="2023-09-22T15:04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49"/>
    <d v="2023-09-22T15:04:4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48"/>
    <d v="2023-09-22T15:04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49"/>
    <d v="2023-09-22T15:04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50"/>
    <d v="2023-09-22T15:04:4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152"/>
    <d v="2023-09-22T15:04:4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30"/>
    <d v="2023-09-22T15:02:1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32"/>
    <d v="2023-09-22T15:02:1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36"/>
    <d v="2023-09-22T15:02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37"/>
    <d v="2023-09-22T15:02:17"/>
    <n v="334"/>
    <m/>
    <n v="334"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38"/>
    <d v="2023-09-22T15:02:1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112"/>
    <d v="2023-09-22T15:0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39"/>
    <d v="2023-09-22T15:02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48"/>
    <d v="2023-09-22T15:02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49"/>
    <d v="2023-09-22T15:02:17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40"/>
    <d v="2023-09-22T15:02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54"/>
    <d v="2023-09-22T15:02:1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117"/>
    <d v="2023-09-22T15:02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58"/>
    <d v="2023-09-22T15:02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0"/>
    <d v="2023-09-22T15:02:17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84"/>
    <x v="4"/>
    <x v="2"/>
    <d v="2023-09-22T15:02:1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59"/>
    <d v="2023-09-22T15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54"/>
    <d v="2023-09-22T15:04:44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0"/>
    <d v="2023-09-22T15:0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2"/>
    <d v="2023-09-22T15:04:4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85"/>
    <x v="13"/>
    <x v="3"/>
    <d v="2023-09-22T15:04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1"/>
    <d v="2023-09-22T15:33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2"/>
    <d v="2023-09-22T15:33:5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3"/>
    <d v="2023-09-22T15:3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5"/>
    <d v="2023-09-22T15:33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90"/>
    <d v="2023-09-22T15:33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6"/>
    <d v="2023-09-22T15:33:5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92"/>
    <d v="2023-09-22T15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93"/>
    <d v="2023-09-22T15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9"/>
    <d v="2023-09-22T15:33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6"/>
    <d v="2023-09-22T15:33:5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7"/>
    <d v="2023-09-22T15:33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96"/>
    <d v="2023-09-22T15:33:5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9"/>
    <d v="2023-09-22T15:33:5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1"/>
    <d v="2023-09-22T15:33:5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71"/>
    <d v="2023-09-22T15:3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25"/>
    <d v="2023-09-22T15:33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3"/>
    <d v="2023-09-22T15:3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65"/>
    <d v="2023-09-22T15:3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4"/>
    <d v="2023-09-22T15:33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5"/>
    <d v="2023-09-22T15:3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99"/>
    <d v="2023-09-22T15:3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72"/>
    <d v="2023-09-22T15:3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20"/>
    <d v="2023-09-22T15:3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21"/>
    <d v="2023-09-22T15:3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81"/>
    <d v="2023-09-22T15:33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30"/>
    <d v="2023-09-22T15:33:5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33"/>
    <d v="2023-09-22T15:3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36"/>
    <d v="2023-09-22T15:3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37"/>
    <d v="2023-09-22T15:33:5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38"/>
    <d v="2023-09-22T15:3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112"/>
    <d v="2023-09-22T15:3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49"/>
    <d v="2023-09-22T15:33:58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50"/>
    <d v="2023-09-22T15:3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40"/>
    <d v="2023-09-22T15:3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54"/>
    <d v="2023-09-22T15:33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86"/>
    <x v="13"/>
    <x v="0"/>
    <d v="2023-09-22T15:33:5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88"/>
    <d v="2023-09-22T15:3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59"/>
    <d v="2023-09-22T15:34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1"/>
    <d v="2023-09-22T15:34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2"/>
    <d v="2023-09-22T15:34:4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3"/>
    <d v="2023-09-22T15:3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5"/>
    <d v="2023-09-22T15:34:4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90"/>
    <d v="2023-09-22T15:34:4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6"/>
    <d v="2023-09-22T15:34:4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92"/>
    <d v="2023-09-22T15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93"/>
    <d v="2023-09-22T15:3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9"/>
    <d v="2023-09-22T15:34:4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6"/>
    <d v="2023-09-22T15:34:4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7"/>
    <d v="2023-09-22T15:34:48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96"/>
    <d v="2023-09-22T15:34:4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9"/>
    <d v="2023-09-22T15:34:48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1"/>
    <d v="2023-09-22T15:34:4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71"/>
    <d v="2023-09-22T15:34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25"/>
    <d v="2023-09-22T15:34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65"/>
    <d v="2023-09-22T15:3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4"/>
    <d v="2023-09-22T15:34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5"/>
    <d v="2023-09-22T15:34:4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99"/>
    <d v="2023-09-22T15:34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72"/>
    <d v="2023-09-22T15:34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00"/>
    <d v="2023-09-22T15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20"/>
    <d v="2023-09-22T15:34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21"/>
    <d v="2023-09-22T15:34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22"/>
    <d v="2023-09-22T15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01"/>
    <d v="2023-09-22T15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75"/>
    <d v="2023-09-22T15:3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76"/>
    <d v="2023-09-22T15:3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77"/>
    <d v="2023-09-22T15:3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142"/>
    <d v="2023-09-22T15:34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30"/>
    <d v="2023-09-22T15:34:48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37"/>
    <d v="2023-09-22T15:34:4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49"/>
    <d v="2023-09-22T15:34:48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50"/>
    <d v="2023-09-22T15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0"/>
    <d v="2023-09-22T15:34:4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87"/>
    <x v="13"/>
    <x v="3"/>
    <d v="2023-09-22T15:34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61"/>
    <d v="2023-09-22T15:53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62"/>
    <d v="2023-09-22T15:53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65"/>
    <d v="2023-09-22T15:53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90"/>
    <d v="2023-09-22T15:53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66"/>
    <d v="2023-09-22T15:53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69"/>
    <d v="2023-09-22T15:5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6"/>
    <d v="2023-09-22T15:53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7"/>
    <d v="2023-09-22T15:53:5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96"/>
    <d v="2023-09-22T15:53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9"/>
    <d v="2023-09-22T15:53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11"/>
    <d v="2023-09-22T15:53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71"/>
    <d v="2023-09-22T15:5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125"/>
    <d v="2023-09-22T15:5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13"/>
    <d v="2023-09-22T15:5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14"/>
    <d v="2023-09-22T15:53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15"/>
    <d v="2023-09-22T15:53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99"/>
    <d v="2023-09-22T15:53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20"/>
    <d v="2023-09-22T15:53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21"/>
    <d v="2023-09-22T15:53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24"/>
    <d v="2023-09-22T15:53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30"/>
    <d v="2023-09-22T15:53:5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33"/>
    <d v="2023-09-22T15:5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36"/>
    <d v="2023-09-22T15:5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37"/>
    <d v="2023-09-22T15:53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49"/>
    <d v="2023-09-22T15:53:5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88"/>
    <x v="13"/>
    <x v="0"/>
    <d v="2023-09-22T15:53:5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81"/>
    <d v="2023-09-22T15:54:3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30"/>
    <d v="2023-09-22T15:54:3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46"/>
    <d v="2023-09-22T15:54:3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33"/>
    <d v="2023-09-22T15:5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36"/>
    <d v="2023-09-22T15:5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37"/>
    <d v="2023-09-22T15:54:38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38"/>
    <d v="2023-09-22T15:54:3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112"/>
    <d v="2023-09-22T15:5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48"/>
    <d v="2023-09-22T15:5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40"/>
    <d v="2023-09-22T15:54:3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54"/>
    <d v="2023-09-22T15:54:3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58"/>
    <d v="2023-09-22T15:5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0"/>
    <d v="2023-09-22T15:54:3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89"/>
    <x v="6"/>
    <x v="86"/>
    <d v="2023-09-22T15:54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0"/>
    <x v="6"/>
    <x v="81"/>
    <d v="2023-09-22T16:02:0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0"/>
    <x v="6"/>
    <x v="30"/>
    <d v="2023-09-22T16:02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0"/>
    <x v="6"/>
    <x v="37"/>
    <d v="2023-09-22T16:02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0"/>
    <x v="6"/>
    <x v="54"/>
    <d v="2023-09-22T16:02:0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90"/>
    <x v="6"/>
    <x v="0"/>
    <d v="2023-09-22T16:02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25"/>
    <d v="2023-09-22T16:03:1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30"/>
    <d v="2023-09-22T16:03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46"/>
    <d v="2023-09-22T16:03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31"/>
    <d v="2023-09-22T16:0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32"/>
    <d v="2023-09-22T16:03:1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36"/>
    <d v="2023-09-22T16:0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37"/>
    <d v="2023-09-22T16:03:1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38"/>
    <d v="2023-09-22T16:03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40"/>
    <d v="2023-09-22T16:03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117"/>
    <d v="2023-09-22T16:03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0"/>
    <d v="2023-09-22T16:03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2"/>
    <d v="2023-09-22T16:03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86"/>
    <d v="2023-09-22T16:0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91"/>
    <x v="6"/>
    <x v="168"/>
    <d v="2023-09-22T16:03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59"/>
    <d v="2023-09-22T16:0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61"/>
    <d v="2023-09-22T16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62"/>
    <d v="2023-09-22T16:0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65"/>
    <d v="2023-09-22T16:03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205"/>
    <d v="2023-09-22T16:03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69"/>
    <d v="2023-09-22T16:0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6"/>
    <d v="2023-09-22T16:03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7"/>
    <d v="2023-09-22T16:03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96"/>
    <d v="2023-09-22T16:03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9"/>
    <d v="2023-09-22T16:03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11"/>
    <d v="2023-09-22T16:0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125"/>
    <d v="2023-09-22T16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14"/>
    <d v="2023-09-22T16:0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99"/>
    <d v="2023-09-22T16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20"/>
    <d v="2023-09-22T16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169"/>
    <d v="2023-09-22T16:0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206"/>
    <d v="2023-09-22T16:03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80"/>
    <d v="2023-09-22T16:03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82"/>
    <d v="2023-09-22T16:03:5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30"/>
    <d v="2023-09-22T16:03:5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32"/>
    <d v="2023-09-22T16:03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37"/>
    <d v="2023-09-22T16:03:5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38"/>
    <d v="2023-09-22T16:03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48"/>
    <d v="2023-09-22T16:0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49"/>
    <d v="2023-09-22T16:03:58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40"/>
    <d v="2023-09-22T16:03:5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54"/>
    <d v="2023-09-22T16:03:5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58"/>
    <d v="2023-09-22T16:03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0"/>
    <d v="2023-09-22T16:03:5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92"/>
    <x v="9"/>
    <x v="2"/>
    <d v="2023-09-22T16:03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61"/>
    <d v="2023-09-22T16:0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62"/>
    <d v="2023-09-22T16:04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65"/>
    <d v="2023-09-22T16:04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205"/>
    <d v="2023-09-22T16:04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69"/>
    <d v="2023-09-22T16:04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6"/>
    <d v="2023-09-22T16:04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7"/>
    <d v="2023-09-22T16:0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96"/>
    <d v="2023-09-22T16:04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9"/>
    <d v="2023-09-22T16:04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11"/>
    <d v="2023-09-22T16:04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125"/>
    <d v="2023-09-22T16:0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14"/>
    <d v="2023-09-22T16:04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20"/>
    <d v="2023-09-22T16:0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21"/>
    <d v="2023-09-22T16:0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24"/>
    <d v="2023-09-22T16:04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169"/>
    <d v="2023-09-22T16:0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206"/>
    <d v="2023-09-22T16:04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80"/>
    <d v="2023-09-22T16:04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81"/>
    <d v="2023-09-22T16:04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30"/>
    <d v="2023-09-22T16:04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37"/>
    <d v="2023-09-22T16:04:3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38"/>
    <d v="2023-09-22T16:04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48"/>
    <d v="2023-09-22T16:04:3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49"/>
    <d v="2023-09-22T16:04:3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54"/>
    <d v="2023-09-22T16:04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58"/>
    <d v="2023-09-22T16:04:3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93"/>
    <x v="9"/>
    <x v="0"/>
    <d v="2023-09-22T16:04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59"/>
    <d v="2023-09-22T16:05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61"/>
    <d v="2023-09-22T16:05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62"/>
    <d v="2023-09-22T16:05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65"/>
    <d v="2023-09-22T16:05:1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205"/>
    <d v="2023-09-22T16:05:1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69"/>
    <d v="2023-09-22T16:05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6"/>
    <d v="2023-09-22T16:05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7"/>
    <d v="2023-09-22T16:05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96"/>
    <d v="2023-09-22T16:05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11"/>
    <d v="2023-09-22T16:05:1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125"/>
    <d v="2023-09-22T16:05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14"/>
    <d v="2023-09-22T16:05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99"/>
    <d v="2023-09-22T16:05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16"/>
    <d v="2023-09-22T16:05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19"/>
    <d v="2023-09-22T16:05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20"/>
    <d v="2023-09-22T16:05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21"/>
    <d v="2023-09-22T16:05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24"/>
    <d v="2023-09-22T16:05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169"/>
    <d v="2023-09-22T16:05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206"/>
    <d v="2023-09-22T16:05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80"/>
    <d v="2023-09-22T16:05:1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81"/>
    <d v="2023-09-22T16:05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82"/>
    <d v="2023-09-22T16:05:1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45"/>
    <d v="2023-09-22T16:05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30"/>
    <d v="2023-09-22T16:05:1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32"/>
    <d v="2023-09-22T16:05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35"/>
    <d v="2023-09-22T16:05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37"/>
    <d v="2023-09-22T16:05:13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38"/>
    <d v="2023-09-22T16:05:1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48"/>
    <d v="2023-09-22T16:05:13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49"/>
    <d v="2023-09-22T16:05:13"/>
    <n v="88"/>
    <m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51"/>
    <d v="2023-09-22T16:05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84"/>
    <d v="2023-09-22T16:05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40"/>
    <d v="2023-09-22T16:05:1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54"/>
    <d v="2023-09-22T16:05:1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56"/>
    <d v="2023-09-22T16:05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57"/>
    <d v="2023-09-22T16:0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58"/>
    <d v="2023-09-22T16:05:1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0"/>
    <d v="2023-09-22T16:05:1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94"/>
    <x v="9"/>
    <x v="2"/>
    <d v="2023-09-22T16:05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81"/>
    <d v="2023-09-22T16:06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30"/>
    <d v="2023-09-22T16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46"/>
    <d v="2023-09-22T16:0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47"/>
    <d v="2023-09-22T16:06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36"/>
    <d v="2023-09-22T16:06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37"/>
    <d v="2023-09-22T16:06:1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38"/>
    <d v="2023-09-22T16:06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40"/>
    <d v="2023-09-22T16:06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54"/>
    <d v="2023-09-22T16:06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0"/>
    <d v="2023-09-22T16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1"/>
    <d v="2023-09-22T16:06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95"/>
    <x v="6"/>
    <x v="86"/>
    <d v="2023-09-22T16:0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82"/>
    <d v="2023-09-22T16:06:4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30"/>
    <d v="2023-09-22T16:06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37"/>
    <d v="2023-09-22T16:06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38"/>
    <d v="2023-09-22T16:0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112"/>
    <d v="2023-09-22T16:0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49"/>
    <d v="2023-09-22T16:06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50"/>
    <d v="2023-09-22T16:06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51"/>
    <d v="2023-09-22T16:0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84"/>
    <d v="2023-09-22T16:0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40"/>
    <d v="2023-09-22T16:06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54"/>
    <d v="2023-09-22T16:06:4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96"/>
    <x v="2"/>
    <x v="0"/>
    <d v="2023-09-22T16:06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80"/>
    <d v="2023-09-22T16:07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30"/>
    <d v="2023-09-22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37"/>
    <d v="2023-09-22T16:07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199"/>
    <d v="2023-09-22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40"/>
    <d v="2023-09-22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54"/>
    <d v="2023-09-22T16:07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0"/>
    <d v="2023-09-22T16:07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97"/>
    <x v="10"/>
    <x v="3"/>
    <d v="2023-09-22T16:07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80"/>
    <d v="2023-09-22T16:08:0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29"/>
    <d v="2023-09-22T16:0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0"/>
    <d v="2023-09-22T16:08:07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3"/>
    <d v="2023-09-22T16:0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4"/>
    <d v="2023-09-22T16:0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5"/>
    <d v="2023-09-22T16:0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8"/>
    <d v="2023-09-22T16:08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9"/>
    <d v="2023-09-22T16:0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48"/>
    <d v="2023-09-22T16:08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40"/>
    <d v="2023-09-22T16:08:0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54"/>
    <d v="2023-09-22T16:08:0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56"/>
    <d v="2023-09-22T16:08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57"/>
    <d v="2023-09-22T16:0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58"/>
    <d v="2023-09-22T16:08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0"/>
    <d v="2023-09-22T16:08:07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207"/>
    <d v="2023-09-22T16:08:07"/>
    <n v="10"/>
    <m/>
    <n v="3"/>
    <n v="2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98"/>
    <x v="11"/>
    <x v="3"/>
    <d v="2023-09-22T16:08:07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80"/>
    <d v="2023-09-22T16:08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29"/>
    <d v="2023-09-22T16:0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30"/>
    <d v="2023-09-22T16:08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48"/>
    <d v="2023-09-22T16:08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40"/>
    <d v="2023-09-22T16:08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54"/>
    <d v="2023-09-22T16:08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56"/>
    <d v="2023-09-22T16:08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57"/>
    <d v="2023-09-22T16:0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58"/>
    <d v="2023-09-22T16:08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0"/>
    <d v="2023-09-22T16:08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207"/>
    <d v="2023-09-22T16:08:44"/>
    <n v="5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9"/>
    <x v="11"/>
    <x v="3"/>
    <d v="2023-09-22T16:08:4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0"/>
    <x v="6"/>
    <x v="81"/>
    <d v="2023-09-22T16:09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0"/>
    <x v="6"/>
    <x v="30"/>
    <d v="2023-09-22T16:09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0"/>
    <x v="6"/>
    <x v="37"/>
    <d v="2023-09-22T16:09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0"/>
    <x v="6"/>
    <x v="38"/>
    <d v="2023-09-22T16:09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0"/>
    <x v="6"/>
    <x v="54"/>
    <d v="2023-09-22T16:09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0"/>
    <x v="6"/>
    <x v="0"/>
    <d v="2023-09-22T16:09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61"/>
    <d v="2023-09-22T16:09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62"/>
    <d v="2023-09-22T16:09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65"/>
    <d v="2023-09-22T16:09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205"/>
    <d v="2023-09-22T16:09:5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69"/>
    <d v="2023-09-22T16:09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6"/>
    <d v="2023-09-22T16:09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7"/>
    <d v="2023-09-22T16:0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96"/>
    <d v="2023-09-22T16:09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9"/>
    <d v="2023-09-22T16:09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11"/>
    <d v="2023-09-22T16:09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14"/>
    <d v="2023-09-22T16:09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99"/>
    <d v="2023-09-22T16:09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20"/>
    <d v="2023-09-22T16:09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169"/>
    <d v="2023-09-22T16:0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206"/>
    <d v="2023-09-22T16:09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80"/>
    <d v="2023-09-22T16:09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82"/>
    <d v="2023-09-22T16:09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108"/>
    <d v="2023-09-22T16:0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30"/>
    <d v="2023-09-22T16:09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46"/>
    <d v="2023-09-22T16:09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47"/>
    <d v="2023-09-22T16:0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32"/>
    <d v="2023-09-22T16:09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34"/>
    <d v="2023-09-22T16:09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36"/>
    <d v="2023-09-22T16:0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37"/>
    <d v="2023-09-22T16:09:5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38"/>
    <d v="2023-09-22T16:0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48"/>
    <d v="2023-09-22T16:09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49"/>
    <d v="2023-09-22T16:09:56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84"/>
    <d v="2023-09-22T16:09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40"/>
    <d v="2023-09-22T16:09:5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116"/>
    <d v="2023-09-22T16:09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54"/>
    <d v="2023-09-22T16:09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58"/>
    <d v="2023-09-22T16:09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0"/>
    <d v="2023-09-22T16:09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1"/>
    <d v="2023-09-22T16:09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2"/>
    <d v="2023-09-22T16:09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01"/>
    <x v="9"/>
    <x v="86"/>
    <d v="2023-09-22T16:09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81"/>
    <d v="2023-09-22T16:10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46"/>
    <d v="2023-09-22T16:10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36"/>
    <d v="2023-09-22T16:1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37"/>
    <d v="2023-09-22T16:10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38"/>
    <d v="2023-09-22T16:10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40"/>
    <d v="2023-09-22T16:10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54"/>
    <d v="2023-09-22T16:10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2"/>
    <x v="6"/>
    <x v="86"/>
    <d v="2023-09-22T16:10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30"/>
    <d v="2023-09-22T16:1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46"/>
    <d v="2023-09-22T16:1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36"/>
    <d v="2023-09-22T16:11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37"/>
    <d v="2023-09-22T16:11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38"/>
    <d v="2023-09-22T16:11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40"/>
    <d v="2023-09-22T16:11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0"/>
    <d v="2023-09-22T16:1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3"/>
    <x v="6"/>
    <x v="86"/>
    <d v="2023-09-22T16:1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88"/>
    <d v="2023-09-22T16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59"/>
    <d v="2023-09-22T16:12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0"/>
    <d v="2023-09-22T16:12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1"/>
    <d v="2023-09-22T16:12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2"/>
    <d v="2023-09-22T16:12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3"/>
    <d v="2023-09-22T16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5"/>
    <d v="2023-09-22T16:12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90"/>
    <d v="2023-09-22T16:1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6"/>
    <d v="2023-09-22T16:12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7"/>
    <d v="2023-09-22T16:12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8"/>
    <d v="2023-09-22T16:12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9"/>
    <d v="2023-09-22T16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70"/>
    <d v="2023-09-22T16:12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4"/>
    <d v="2023-09-22T16:12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5"/>
    <d v="2023-09-22T16:12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6"/>
    <d v="2023-09-22T16:12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7"/>
    <d v="2023-09-22T16:12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8"/>
    <d v="2023-09-22T16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9"/>
    <d v="2023-09-22T16:12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41"/>
    <d v="2023-09-22T16:12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13"/>
    <d v="2023-09-22T16:12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14"/>
    <d v="2023-09-22T16:12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15"/>
    <d v="2023-09-22T16:12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72"/>
    <d v="2023-09-22T16:1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20"/>
    <d v="2023-09-22T16:1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74"/>
    <d v="2023-09-22T16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80"/>
    <d v="2023-09-22T16:12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82"/>
    <d v="2023-09-22T16:12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42"/>
    <d v="2023-09-22T16:12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0"/>
    <d v="2023-09-22T16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2"/>
    <d v="2023-09-22T16:12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3"/>
    <d v="2023-09-22T16:1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5"/>
    <d v="2023-09-22T16:1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216"/>
    <d v="2023-09-22T16:12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6"/>
    <d v="2023-09-22T16:1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7"/>
    <d v="2023-09-22T16:12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8"/>
    <d v="2023-09-22T16:12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9"/>
    <d v="2023-09-22T16:12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49"/>
    <d v="2023-09-22T16:12:0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50"/>
    <d v="2023-09-22T16:12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51"/>
    <d v="2023-09-22T16:12:03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40"/>
    <d v="2023-09-22T16:12:03"/>
    <n v="20"/>
    <m/>
    <n v="20"/>
    <m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54"/>
    <d v="2023-09-22T16:12:0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55"/>
    <d v="2023-09-22T16:12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0"/>
    <d v="2023-09-22T16:12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2"/>
    <d v="2023-09-22T16:12:0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04"/>
    <x v="0"/>
    <x v="3"/>
    <d v="2023-09-22T16:12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80"/>
    <d v="2023-09-22T16:13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29"/>
    <d v="2023-09-22T16:1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30"/>
    <d v="2023-09-22T16:13:3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34"/>
    <d v="2023-09-22T16:1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35"/>
    <d v="2023-09-22T16:1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39"/>
    <d v="2023-09-22T16:1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48"/>
    <d v="2023-09-22T16:13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40"/>
    <d v="2023-09-22T16:13:33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54"/>
    <d v="2023-09-22T16:13:3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56"/>
    <d v="2023-09-22T16:13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57"/>
    <d v="2023-09-22T16:1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58"/>
    <d v="2023-09-22T16:13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0"/>
    <d v="2023-09-22T16:13:3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207"/>
    <d v="2023-09-22T16:13:33"/>
    <n v="8"/>
    <m/>
    <n v="4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05"/>
    <x v="11"/>
    <x v="3"/>
    <d v="2023-09-22T16:13:3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62"/>
    <d v="2023-09-22T16:14:1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90"/>
    <d v="2023-09-22T16:14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66"/>
    <d v="2023-09-22T16:14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6"/>
    <d v="2023-09-22T16:14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7"/>
    <d v="2023-09-22T16:14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96"/>
    <d v="2023-09-22T16:14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9"/>
    <d v="2023-09-22T16:14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11"/>
    <d v="2023-09-22T16:14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125"/>
    <d v="2023-09-22T16:14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14"/>
    <d v="2023-09-22T16:14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15"/>
    <d v="2023-09-22T16:14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20"/>
    <d v="2023-09-22T16:14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21"/>
    <d v="2023-09-22T16:14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24"/>
    <d v="2023-09-22T16:14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30"/>
    <d v="2023-09-22T16:14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37"/>
    <d v="2023-09-22T16:14:1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38"/>
    <d v="2023-09-22T16:14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49"/>
    <d v="2023-09-22T16:14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50"/>
    <d v="2023-09-22T16:14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51"/>
    <d v="2023-09-22T16:14:12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06"/>
    <x v="7"/>
    <x v="0"/>
    <d v="2023-09-22T16:14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59"/>
    <d v="2023-09-22T16:1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61"/>
    <d v="2023-09-22T16:15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62"/>
    <d v="2023-09-22T16:1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65"/>
    <d v="2023-09-22T16:1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205"/>
    <d v="2023-09-22T16:1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69"/>
    <d v="2023-09-22T16:1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6"/>
    <d v="2023-09-22T16:1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7"/>
    <d v="2023-09-22T16:1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96"/>
    <d v="2023-09-22T16:1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9"/>
    <d v="2023-09-22T16:1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11"/>
    <d v="2023-09-22T16:1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125"/>
    <d v="2023-09-22T16:1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14"/>
    <d v="2023-09-22T16:1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20"/>
    <d v="2023-09-22T16:1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24"/>
    <d v="2023-09-22T16:1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169"/>
    <d v="2023-09-22T16:1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206"/>
    <d v="2023-09-22T16:15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80"/>
    <d v="2023-09-22T16:15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30"/>
    <d v="2023-09-22T16:15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47"/>
    <d v="2023-09-22T16:15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32"/>
    <d v="2023-09-22T16:15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37"/>
    <d v="2023-09-22T16:15:0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38"/>
    <d v="2023-09-22T16:15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48"/>
    <d v="2023-09-22T16:15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49"/>
    <d v="2023-09-22T16:15:09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54"/>
    <d v="2023-09-22T16:15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58"/>
    <d v="2023-09-22T16:15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0"/>
    <d v="2023-09-22T16:15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1"/>
    <d v="2023-09-22T16:1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07"/>
    <x v="9"/>
    <x v="2"/>
    <d v="2023-09-22T16:1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182"/>
    <d v="2023-09-22T16:15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30"/>
    <d v="2023-09-22T16:15:4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32"/>
    <d v="2023-09-22T16:15:4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33"/>
    <d v="2023-09-22T16:15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36"/>
    <d v="2023-09-22T16:15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37"/>
    <d v="2023-09-22T16:15:4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39"/>
    <d v="2023-09-22T16:1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151"/>
    <d v="2023-09-22T16:15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0"/>
    <d v="2023-09-22T16:15:4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08"/>
    <x v="8"/>
    <x v="2"/>
    <d v="2023-09-22T16:15:4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29"/>
    <d v="2023-09-22T16:16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30"/>
    <d v="2023-09-22T16:16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37"/>
    <d v="2023-09-22T16:16:2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38"/>
    <d v="2023-09-22T16:16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49"/>
    <d v="2023-09-22T16:16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56"/>
    <d v="2023-09-22T16:16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57"/>
    <d v="2023-09-22T16:16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09"/>
    <x v="5"/>
    <x v="0"/>
    <d v="2023-09-22T16:16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61"/>
    <d v="2023-09-22T16:17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62"/>
    <d v="2023-09-22T16:17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63"/>
    <d v="2023-09-22T16:1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209"/>
    <d v="2023-09-22T16:17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90"/>
    <d v="2023-09-22T16:17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66"/>
    <d v="2023-09-22T16:1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121"/>
    <d v="2023-09-22T16:17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92"/>
    <d v="2023-09-22T16:1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93"/>
    <d v="2023-09-22T16:1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68"/>
    <d v="2023-09-22T16:1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4"/>
    <d v="2023-09-22T16:17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211"/>
    <d v="2023-09-22T16:17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7"/>
    <d v="2023-09-22T16:17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9"/>
    <d v="2023-09-22T16:17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212"/>
    <d v="2023-09-22T16:17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11"/>
    <d v="2023-09-22T16:17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125"/>
    <d v="2023-09-22T16:17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14"/>
    <d v="2023-09-22T16:17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15"/>
    <d v="2023-09-22T16:1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20"/>
    <d v="2023-09-22T16:1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80"/>
    <d v="2023-09-22T16:1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82"/>
    <d v="2023-09-22T16:1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30"/>
    <d v="2023-09-22T16:17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32"/>
    <d v="2023-09-22T16:1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37"/>
    <d v="2023-09-22T16:17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48"/>
    <d v="2023-09-22T16:17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49"/>
    <d v="2023-09-22T16:17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50"/>
    <d v="2023-09-22T16:1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40"/>
    <d v="2023-09-22T16:1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54"/>
    <d v="2023-09-22T16:17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58"/>
    <d v="2023-09-22T16:17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0"/>
    <d v="2023-09-22T16:17:0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2"/>
    <d v="2023-09-22T16:17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10"/>
    <x v="12"/>
    <x v="3"/>
    <d v="2023-09-22T16:17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182"/>
    <d v="2023-09-22T16:17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80"/>
    <d v="2023-09-22T16:17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81"/>
    <d v="2023-09-22T16:17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30"/>
    <d v="2023-09-22T16:17:4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32"/>
    <d v="2023-09-22T16:17:4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37"/>
    <d v="2023-09-22T16:17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145"/>
    <d v="2023-09-22T16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151"/>
    <d v="2023-09-22T16:17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54"/>
    <d v="2023-09-22T16:17:4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0"/>
    <d v="2023-09-22T16:17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11"/>
    <x v="8"/>
    <x v="2"/>
    <d v="2023-09-22T16:17:4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88"/>
    <d v="2023-09-22T16:1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1"/>
    <d v="2023-09-22T16:18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2"/>
    <d v="2023-09-22T16:18:1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3"/>
    <d v="2023-09-22T16:1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5"/>
    <d v="2023-09-22T16:1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90"/>
    <d v="2023-09-22T16:1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6"/>
    <d v="2023-09-22T16:18:1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92"/>
    <d v="2023-09-22T16:1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93"/>
    <d v="2023-09-22T16:1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9"/>
    <d v="2023-09-22T16:18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6"/>
    <d v="2023-09-22T16:18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7"/>
    <d v="2023-09-22T16:18:1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96"/>
    <d v="2023-09-22T16:18:1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9"/>
    <d v="2023-09-22T16:18:1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11"/>
    <d v="2023-09-22T16:18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71"/>
    <d v="2023-09-22T16:1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125"/>
    <d v="2023-09-22T16:18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165"/>
    <d v="2023-09-22T16:1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14"/>
    <d v="2023-09-22T16:18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15"/>
    <d v="2023-09-22T16:18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99"/>
    <d v="2023-09-22T16:1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20"/>
    <d v="2023-09-22T16:18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21"/>
    <d v="2023-09-22T16:18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24"/>
    <d v="2023-09-22T16:1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77"/>
    <d v="2023-09-22T16:1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142"/>
    <d v="2023-09-22T16:1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80"/>
    <d v="2023-09-22T16:1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81"/>
    <d v="2023-09-22T16:1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82"/>
    <d v="2023-09-22T16:18:17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0"/>
    <d v="2023-09-22T16:18:1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46"/>
    <d v="2023-09-22T16:18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3"/>
    <d v="2023-09-22T16:1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4"/>
    <d v="2023-09-22T16:1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5"/>
    <d v="2023-09-22T16:1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6"/>
    <d v="2023-09-22T16:1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7"/>
    <d v="2023-09-22T16:18:1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8"/>
    <d v="2023-09-22T16:18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48"/>
    <d v="2023-09-22T16:1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49"/>
    <d v="2023-09-22T16:18:17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50"/>
    <d v="2023-09-22T16:18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40"/>
    <d v="2023-09-22T16:18:1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54"/>
    <d v="2023-09-22T16:18:17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58"/>
    <d v="2023-09-22T16:18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0"/>
    <d v="2023-09-22T16:18:1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86"/>
    <d v="2023-09-22T16:18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12"/>
    <x v="13"/>
    <x v="3"/>
    <d v="2023-09-22T16:18:1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88"/>
    <d v="2023-09-22T16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59"/>
    <d v="2023-09-22T16:19:0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0"/>
    <d v="2023-09-22T16:19:0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1"/>
    <d v="2023-09-22T16:19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2"/>
    <d v="2023-09-22T16:19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5"/>
    <d v="2023-09-22T16:19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90"/>
    <d v="2023-09-22T16:19:0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6"/>
    <d v="2023-09-22T16:19:0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8"/>
    <d v="2023-09-22T16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9"/>
    <d v="2023-09-22T16:19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70"/>
    <d v="2023-09-22T16:1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4"/>
    <d v="2023-09-22T16:19:0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5"/>
    <d v="2023-09-22T16:19:0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6"/>
    <d v="2023-09-22T16:19:0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7"/>
    <d v="2023-09-22T16:19:0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96"/>
    <d v="2023-09-22T16:19:0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8"/>
    <d v="2023-09-22T16:1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9"/>
    <d v="2023-09-22T16:19:0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10"/>
    <d v="2023-09-22T16:19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125"/>
    <d v="2023-09-22T16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41"/>
    <d v="2023-09-22T16:19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14"/>
    <d v="2023-09-22T16:19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15"/>
    <d v="2023-09-22T16:19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20"/>
    <d v="2023-09-22T16:19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21"/>
    <d v="2023-09-22T16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158"/>
    <d v="2023-09-22T16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24"/>
    <d v="2023-09-22T16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159"/>
    <d v="2023-09-22T16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79"/>
    <d v="2023-09-22T16:19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81"/>
    <d v="2023-09-22T16:19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42"/>
    <d v="2023-09-22T16:19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30"/>
    <d v="2023-09-22T16:19:0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32"/>
    <d v="2023-09-22T16:19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37"/>
    <d v="2023-09-22T16:19:0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49"/>
    <d v="2023-09-22T16:19:07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50"/>
    <d v="2023-09-22T16:19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51"/>
    <d v="2023-09-22T16:19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84"/>
    <d v="2023-09-22T16:19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85"/>
    <d v="2023-09-22T16:19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54"/>
    <d v="2023-09-22T16:19:0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55"/>
    <d v="2023-09-22T16:19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0"/>
    <d v="2023-09-22T16:19:0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13"/>
    <x v="0"/>
    <x v="2"/>
    <d v="2023-09-22T16:19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88"/>
    <d v="2023-09-22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59"/>
    <d v="2023-09-22T16:20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60"/>
    <d v="2023-09-22T16:20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61"/>
    <d v="2023-09-22T16:20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62"/>
    <d v="2023-09-22T16:20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90"/>
    <d v="2023-09-22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66"/>
    <d v="2023-09-22T16:20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69"/>
    <d v="2023-09-22T16:20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70"/>
    <d v="2023-09-22T16:2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4"/>
    <d v="2023-09-22T16:20:0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5"/>
    <d v="2023-09-22T16:20:0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6"/>
    <d v="2023-09-22T16:20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7"/>
    <d v="2023-09-22T16:20:0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8"/>
    <d v="2023-09-22T16:2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9"/>
    <d v="2023-09-22T16:20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41"/>
    <d v="2023-09-22T16:20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13"/>
    <d v="2023-09-22T16:20:0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14"/>
    <d v="2023-09-22T16:20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15"/>
    <d v="2023-09-22T16:20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100"/>
    <d v="2023-09-22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20"/>
    <d v="2023-09-22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74"/>
    <d v="2023-09-22T16:20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22"/>
    <d v="2023-09-22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23"/>
    <d v="2023-09-22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24"/>
    <d v="2023-09-22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204"/>
    <d v="2023-09-22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80"/>
    <d v="2023-09-22T16:20:03"/>
    <n v="0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30"/>
    <d v="2023-09-22T16:20:03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47"/>
    <d v="2023-09-22T16:20:03"/>
    <n v="0"/>
    <m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32"/>
    <d v="2023-09-22T16:20:03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34"/>
    <d v="2023-09-22T16:20:03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37"/>
    <d v="2023-09-22T16:20:03"/>
    <n v="0"/>
    <m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49"/>
    <d v="2023-09-22T16:20:0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50"/>
    <d v="2023-09-22T16:20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14"/>
    <x v="0"/>
    <x v="3"/>
    <d v="2023-09-22T16:20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59"/>
    <d v="2023-09-22T16:20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0"/>
    <d v="2023-09-22T16:20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1"/>
    <d v="2023-09-22T16:20:5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2"/>
    <d v="2023-09-22T16:20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4"/>
    <d v="2023-09-22T16:20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200"/>
    <d v="2023-09-22T16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8"/>
    <d v="2023-09-22T16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9"/>
    <d v="2023-09-22T16:20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70"/>
    <d v="2023-09-22T16:2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4"/>
    <d v="2023-09-22T16:20:58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5"/>
    <d v="2023-09-22T16:20:5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6"/>
    <d v="2023-09-22T16:20:58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7"/>
    <d v="2023-09-22T16:20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96"/>
    <d v="2023-09-22T16:20:58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9"/>
    <d v="2023-09-22T16:20:58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10"/>
    <d v="2023-09-22T16:20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125"/>
    <d v="2023-09-22T16:20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13"/>
    <d v="2023-09-22T16:20:58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201"/>
    <d v="2023-09-22T16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14"/>
    <d v="2023-09-22T16:20:5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15"/>
    <d v="2023-09-22T16:20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21"/>
    <d v="2023-09-22T16:20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186"/>
    <d v="2023-09-22T16:2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81"/>
    <d v="2023-09-22T16:20:5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30"/>
    <d v="2023-09-22T16:20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37"/>
    <d v="2023-09-22T16:20:5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49"/>
    <d v="2023-09-22T16:20:58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50"/>
    <d v="2023-09-22T16:20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40"/>
    <d v="2023-09-22T16:20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54"/>
    <d v="2023-09-22T16:20:5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15"/>
    <x v="0"/>
    <x v="0"/>
    <d v="2023-09-22T16:20:5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89"/>
    <d v="2023-09-22T16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182"/>
    <d v="2023-09-22T16:21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80"/>
    <d v="2023-09-22T16:21:4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81"/>
    <d v="2023-09-22T16:21:4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30"/>
    <d v="2023-09-22T16:21:4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32"/>
    <d v="2023-09-22T16:21:4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37"/>
    <d v="2023-09-22T16:21:4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39"/>
    <d v="2023-09-22T16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49"/>
    <d v="2023-09-22T16:21:40"/>
    <n v="285"/>
    <n v="0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50"/>
    <d v="2023-09-22T16:21:4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199"/>
    <d v="2023-09-22T16:21:40"/>
    <n v="5"/>
    <n v="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51"/>
    <d v="2023-09-22T16:21:40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40"/>
    <d v="2023-09-22T16:21:40"/>
    <n v="12"/>
    <n v="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145"/>
    <d v="2023-09-22T16:21:40"/>
    <n v="3"/>
    <n v="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151"/>
    <d v="2023-09-22T16:21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54"/>
    <d v="2023-09-22T16:21:40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0"/>
    <d v="2023-09-22T16:21:40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2"/>
    <d v="2023-09-22T16:21:40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183"/>
    <d v="2023-09-22T16:21:4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16"/>
    <x v="8"/>
    <x v="3"/>
    <d v="2023-09-22T16:21:40"/>
    <n v="61"/>
    <n v="3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182"/>
    <d v="2023-09-22T16:22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80"/>
    <d v="2023-09-22T16:22:22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81"/>
    <d v="2023-09-22T16:22:22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82"/>
    <d v="2023-09-22T16:22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42"/>
    <d v="2023-09-22T16:22:22"/>
    <n v="3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30"/>
    <d v="2023-09-22T16:22:2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32"/>
    <d v="2023-09-22T16:22:2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37"/>
    <d v="2023-09-22T16:22:22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48"/>
    <d v="2023-09-22T16:22:2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49"/>
    <d v="2023-09-22T16:22:22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50"/>
    <d v="2023-09-22T16:22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51"/>
    <d v="2023-09-22T16:22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84"/>
    <d v="2023-09-22T16:22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40"/>
    <d v="2023-09-22T16:22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151"/>
    <d v="2023-09-22T16:22:2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54"/>
    <d v="2023-09-22T16:22:22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55"/>
    <d v="2023-09-22T16:22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58"/>
    <d v="2023-09-22T16:22:2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0"/>
    <d v="2023-09-22T16:22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2"/>
    <d v="2023-09-22T16:22:2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17"/>
    <x v="8"/>
    <x v="3"/>
    <d v="2023-09-22T16:22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80"/>
    <d v="2023-09-22T16:23:06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29"/>
    <d v="2023-09-22T16:23:06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44"/>
    <d v="2023-09-22T16:23:06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133"/>
    <d v="2023-09-22T16:23:06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30"/>
    <d v="2023-09-22T16:23:06"/>
    <n v="13"/>
    <n v="13"/>
    <n v="0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36"/>
    <d v="2023-09-22T16:23:06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37"/>
    <d v="2023-09-22T16:23:06"/>
    <n v="315"/>
    <n v="315"/>
    <n v="0"/>
    <n v="31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38"/>
    <d v="2023-09-22T16:23:06"/>
    <n v="18"/>
    <n v="18"/>
    <n v="0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40"/>
    <d v="2023-09-22T16:23:0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54"/>
    <d v="2023-09-22T16:23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56"/>
    <d v="2023-09-22T16:23:0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217"/>
    <d v="2023-09-22T16:23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118"/>
    <x v="0"/>
    <x v="0"/>
    <d v="2023-09-22T16:23:06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80"/>
    <d v="2023-09-22T16:24:08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109"/>
    <d v="2023-09-22T16:24:0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29"/>
    <d v="2023-09-22T16:24:0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0"/>
    <d v="2023-09-22T16:24:08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2"/>
    <d v="2023-09-22T16:24:0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3"/>
    <d v="2023-09-22T16:24:08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6"/>
    <d v="2023-09-22T16:24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7"/>
    <d v="2023-09-22T16:24:08"/>
    <n v="612"/>
    <n v="612"/>
    <m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8"/>
    <d v="2023-09-22T16:24:08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112"/>
    <d v="2023-09-22T16:24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39"/>
    <d v="2023-09-22T16:24:0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54"/>
    <d v="2023-09-22T16:24:08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117"/>
    <d v="2023-09-22T16:24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56"/>
    <d v="2023-09-22T16:24:0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217"/>
    <d v="2023-09-22T16:24:0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0"/>
    <d v="2023-09-22T16:24:08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2"/>
    <d v="2023-09-22T16:24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119"/>
    <x v="0"/>
    <x v="174"/>
    <d v="2023-09-22T16:24:08"/>
    <n v="1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80"/>
    <d v="2023-09-22T16:25:17"/>
    <n v="39"/>
    <n v="39"/>
    <m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108"/>
    <d v="2023-09-22T16:25:17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25"/>
    <d v="2023-09-22T16:25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0"/>
    <d v="2023-09-22T16:25:17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47"/>
    <d v="2023-09-22T16:25:1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1"/>
    <d v="2023-09-22T16:25:1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5"/>
    <d v="2023-09-22T16:25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6"/>
    <d v="2023-09-22T16:25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7"/>
    <d v="2023-09-22T16:25:17"/>
    <n v="418"/>
    <n v="418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8"/>
    <d v="2023-09-22T16:25:17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39"/>
    <d v="2023-09-22T16:25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40"/>
    <d v="2023-09-22T16:25:17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116"/>
    <d v="2023-09-22T16:25:1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54"/>
    <d v="2023-09-22T16:25:17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117"/>
    <d v="2023-09-22T16:25:1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0"/>
    <d v="2023-09-22T16:25:1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1"/>
    <d v="2023-09-22T16:25:1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168"/>
    <d v="2023-09-22T16:25:1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120"/>
    <x v="3"/>
    <x v="174"/>
    <d v="2023-09-22T16:25:17"/>
    <n v="1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80"/>
    <d v="2023-09-22T16:26:07"/>
    <n v="42"/>
    <n v="42"/>
    <n v="0"/>
    <n v="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108"/>
    <d v="2023-09-22T16:26:07"/>
    <n v="72"/>
    <n v="72"/>
    <n v="0"/>
    <n v="0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25"/>
    <d v="2023-09-22T16:26:07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28"/>
    <d v="2023-09-22T16:26:0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29"/>
    <d v="2023-09-22T16:26:07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30"/>
    <d v="2023-09-22T16:26:07"/>
    <n v="83"/>
    <n v="83"/>
    <n v="0"/>
    <n v="0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32"/>
    <d v="2023-09-22T16:26:07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36"/>
    <d v="2023-09-22T16:26:07"/>
    <n v="13"/>
    <n v="13"/>
    <n v="0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37"/>
    <d v="2023-09-22T16:26:07"/>
    <n v="1066"/>
    <n v="1066"/>
    <n v="0"/>
    <n v="0"/>
    <n v="10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38"/>
    <d v="2023-09-22T16:26:07"/>
    <n v="172"/>
    <n v="172"/>
    <n v="0"/>
    <n v="0"/>
    <n v="1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112"/>
    <d v="2023-09-22T16:26:07"/>
    <n v="12"/>
    <n v="12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39"/>
    <d v="2023-09-22T16:26:07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40"/>
    <d v="2023-09-22T16:26:07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116"/>
    <d v="2023-09-22T16:26:07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54"/>
    <d v="2023-09-22T16:26:07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117"/>
    <d v="2023-09-22T16:26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56"/>
    <d v="2023-09-22T16:26:07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217"/>
    <d v="2023-09-22T16:26:0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0"/>
    <d v="2023-09-22T16:26:07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2"/>
    <d v="2023-09-22T16:26:0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174"/>
    <d v="2023-09-22T16:26:07"/>
    <n v="2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121"/>
    <x v="3"/>
    <x v="87"/>
    <d v="2023-09-22T16:26:07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18"/>
    <d v="2023-09-22T16:2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02"/>
    <d v="2023-09-22T16:27:01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19"/>
    <d v="2023-09-22T16:27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0"/>
    <d v="2023-09-22T16:2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1"/>
    <d v="2023-09-22T16:2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2"/>
    <d v="2023-09-22T16:27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77"/>
    <d v="2023-09-22T16:27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43"/>
    <d v="2023-09-22T16:27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70"/>
    <d v="2023-09-22T16:27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3"/>
    <d v="2023-09-22T16:27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4"/>
    <d v="2023-09-22T16:2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5"/>
    <d v="2023-09-22T16:27:0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78"/>
    <d v="2023-09-22T16:27:01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6"/>
    <d v="2023-09-22T16:27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7"/>
    <d v="2023-09-22T16:27:0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80"/>
    <d v="2023-09-22T16:27:01"/>
    <n v="216"/>
    <n v="216"/>
    <m/>
    <n v="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82"/>
    <d v="2023-09-22T16:27:01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08"/>
    <d v="2023-09-22T16:27:01"/>
    <n v="459"/>
    <n v="459"/>
    <m/>
    <n v="10"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84"/>
    <d v="2023-09-22T16:27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5"/>
    <d v="2023-09-22T16:27:01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8"/>
    <d v="2023-09-22T16:27:01"/>
    <n v="8"/>
    <n v="8"/>
    <m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9"/>
    <d v="2023-09-22T16:27:01"/>
    <n v="40"/>
    <n v="40"/>
    <m/>
    <n v="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0"/>
    <d v="2023-09-22T16:27:01"/>
    <n v="170"/>
    <n v="170"/>
    <m/>
    <n v="13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2"/>
    <d v="2023-09-22T16:27:01"/>
    <n v="14"/>
    <n v="14"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3"/>
    <d v="2023-09-22T16:27:01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4"/>
    <d v="2023-09-22T16:27:01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5"/>
    <d v="2023-09-22T16:27:01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6"/>
    <d v="2023-09-22T16:27:01"/>
    <n v="30"/>
    <n v="30"/>
    <m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7"/>
    <d v="2023-09-22T16:27:01"/>
    <n v="2915"/>
    <n v="2915"/>
    <m/>
    <n v="15"/>
    <n v="2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8"/>
    <d v="2023-09-22T16:27:01"/>
    <n v="297"/>
    <n v="297"/>
    <m/>
    <n v="5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12"/>
    <d v="2023-09-22T16:27:01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39"/>
    <d v="2023-09-22T16:27:01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49"/>
    <d v="2023-09-22T16:27:0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40"/>
    <d v="2023-09-22T16:27:01"/>
    <n v="74"/>
    <n v="74"/>
    <m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8"/>
    <d v="2023-09-22T16:27:01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29"/>
    <d v="2023-09-22T16:27:01"/>
    <n v="25"/>
    <n v="25"/>
    <m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53"/>
    <d v="2023-09-22T16:27:01"/>
    <n v="229"/>
    <n v="2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15"/>
    <d v="2023-09-22T16:27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16"/>
    <d v="2023-09-22T16:27:01"/>
    <n v="459"/>
    <n v="4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54"/>
    <d v="2023-09-22T16:27:01"/>
    <n v="225"/>
    <n v="2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85"/>
    <d v="2023-09-22T16:27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17"/>
    <d v="2023-09-22T16:27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56"/>
    <d v="2023-09-22T16:27:01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17"/>
    <d v="2023-09-22T16:27:01"/>
    <n v="48"/>
    <n v="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0"/>
    <d v="2023-09-22T16:27:01"/>
    <n v="170"/>
    <n v="1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2"/>
    <d v="2023-09-22T16:27:0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174"/>
    <d v="2023-09-22T16:27:01"/>
    <n v="5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122"/>
    <x v="3"/>
    <x v="87"/>
    <d v="2023-09-22T16:27:0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80"/>
    <d v="2023-09-22T16:28:2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81"/>
    <d v="2023-09-22T16:28:2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108"/>
    <d v="2023-09-22T16:28:2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28"/>
    <d v="2023-09-22T16:28:2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29"/>
    <d v="2023-09-22T16:28:23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30"/>
    <d v="2023-09-22T16:28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32"/>
    <d v="2023-09-22T16:28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36"/>
    <d v="2023-09-22T16:28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37"/>
    <d v="2023-09-22T16:28:23"/>
    <n v="167"/>
    <n v="167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38"/>
    <d v="2023-09-22T16:28:23"/>
    <n v="118"/>
    <n v="118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112"/>
    <d v="2023-09-22T16:28:23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39"/>
    <d v="2023-09-22T16:28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40"/>
    <d v="2023-09-22T16:28:23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116"/>
    <d v="2023-09-22T16:28:2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54"/>
    <d v="2023-09-22T16:28:23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56"/>
    <d v="2023-09-22T16:28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217"/>
    <d v="2023-09-22T16:28:2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0"/>
    <d v="2023-09-22T16:28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123"/>
    <x v="6"/>
    <x v="2"/>
    <d v="2023-09-22T16:28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80"/>
    <d v="2023-09-22T16:32:11"/>
    <n v="45"/>
    <n v="45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25"/>
    <d v="2023-09-22T16:32:11"/>
    <n v="4"/>
    <n v="4"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30"/>
    <d v="2023-09-22T16:32:11"/>
    <n v="41"/>
    <n v="41"/>
    <n v="0"/>
    <n v="0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32"/>
    <d v="2023-09-22T16:32:11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33"/>
    <d v="2023-09-22T16:32:11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36"/>
    <d v="2023-09-22T16:32:11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38"/>
    <d v="2023-09-22T16:32:11"/>
    <n v="763"/>
    <n v="763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112"/>
    <d v="2023-09-22T16:32:11"/>
    <n v="225"/>
    <n v="225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39"/>
    <d v="2023-09-22T16:32:11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40"/>
    <d v="2023-09-22T16:32:11"/>
    <n v="124"/>
    <n v="124"/>
    <m/>
    <n v="0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54"/>
    <d v="2023-09-22T16:32:11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117"/>
    <d v="2023-09-22T16:32:1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0"/>
    <d v="2023-09-22T16:32:1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2"/>
    <d v="2023-09-22T16:32:1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174"/>
    <d v="2023-09-22T16:32:11"/>
    <n v="2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124"/>
    <x v="8"/>
    <x v="87"/>
    <d v="2023-09-22T16:32:11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02"/>
    <d v="2023-09-22T16:32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42"/>
    <d v="2023-09-22T16:32:49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19"/>
    <d v="2023-09-22T16:32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20"/>
    <d v="2023-09-22T16:32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21"/>
    <d v="2023-09-22T16:32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0"/>
    <d v="2023-09-22T16:32:4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1"/>
    <d v="2023-09-22T16:32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2"/>
    <d v="2023-09-22T16:32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3"/>
    <d v="2023-09-22T16:3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22"/>
    <d v="2023-09-22T16:32:4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4"/>
    <d v="2023-09-22T16:32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77"/>
    <d v="2023-09-22T16:32:4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70"/>
    <d v="2023-09-22T16:32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5"/>
    <d v="2023-09-22T16:32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23"/>
    <d v="2023-09-22T16:32:49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6"/>
    <d v="2023-09-22T16:32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78"/>
    <d v="2023-09-22T16:32:4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7"/>
    <d v="2023-09-22T16:32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05"/>
    <d v="2023-09-22T16:3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80"/>
    <d v="2023-09-22T16:32:49"/>
    <n v="369"/>
    <n v="369"/>
    <m/>
    <m/>
    <n v="3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08"/>
    <d v="2023-09-22T16:32:49"/>
    <n v="723"/>
    <n v="723"/>
    <m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84"/>
    <d v="2023-09-22T16:3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5"/>
    <d v="2023-09-22T16:32:4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8"/>
    <d v="2023-09-22T16:32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6"/>
    <d v="2023-09-22T16:32:4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39"/>
    <d v="2023-09-22T16:32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7"/>
    <d v="2023-09-22T16:32:49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8"/>
    <d v="2023-09-22T16:32:4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9"/>
    <d v="2023-09-22T16:32:49"/>
    <n v="5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32"/>
    <d v="2023-09-22T16:32:4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0"/>
    <d v="2023-09-22T16:32:49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2"/>
    <d v="2023-09-22T16:32:4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5"/>
    <d v="2023-09-22T16:3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40"/>
    <d v="2023-09-22T16:32:49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6"/>
    <d v="2023-09-22T16:32:4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7"/>
    <d v="2023-09-22T16:32:49"/>
    <n v="1016"/>
    <n v="1016"/>
    <m/>
    <m/>
    <n v="1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8"/>
    <d v="2023-09-22T16:32:49"/>
    <n v="1273"/>
    <n v="1273"/>
    <m/>
    <m/>
    <n v="1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12"/>
    <d v="2023-09-22T16:32:49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41"/>
    <d v="2023-09-22T16:3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39"/>
    <d v="2023-09-22T16:32:4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49"/>
    <d v="2023-09-22T16:32:4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40"/>
    <d v="2023-09-22T16:32:49"/>
    <n v="1007"/>
    <n v="1007"/>
    <m/>
    <m/>
    <n v="1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28"/>
    <d v="2023-09-22T16:32:4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29"/>
    <d v="2023-09-22T16:32:49"/>
    <n v="285"/>
    <n v="285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53"/>
    <d v="2023-09-22T16:32:49"/>
    <n v="784"/>
    <n v="7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15"/>
    <d v="2023-09-22T16:32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16"/>
    <d v="2023-09-22T16:32:49"/>
    <n v="723"/>
    <n v="7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54"/>
    <d v="2023-09-22T16:32:49"/>
    <n v="369"/>
    <n v="3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85"/>
    <d v="2023-09-22T16:32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17"/>
    <d v="2023-09-22T16:32:4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42"/>
    <d v="2023-09-22T16:32:49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56"/>
    <d v="2023-09-22T16:32:49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17"/>
    <d v="2023-09-22T16:32:49"/>
    <n v="67"/>
    <n v="8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0"/>
    <d v="2023-09-22T16:32:49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2"/>
    <d v="2023-09-22T16:32:4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74"/>
    <d v="2023-09-22T16:32:49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125"/>
    <x v="0"/>
    <x v="195"/>
    <d v="2023-09-22T16:32:49"/>
    <n v="244"/>
    <n v="142"/>
    <n v="9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05"/>
    <d v="2023-09-22T16:35:01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43"/>
    <d v="2023-09-22T16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02"/>
    <d v="2023-09-22T16:35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42"/>
    <d v="2023-09-22T16:35:01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19"/>
    <d v="2023-09-22T16:35:0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21"/>
    <d v="2023-09-22T16:35:0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30"/>
    <d v="2023-09-22T16:35:0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32"/>
    <d v="2023-09-22T16:35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22"/>
    <d v="2023-09-22T16:35:0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34"/>
    <d v="2023-09-22T16:35:0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77"/>
    <d v="2023-09-22T16:35:0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43"/>
    <d v="2023-09-22T16:35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35"/>
    <d v="2023-09-22T16:35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23"/>
    <d v="2023-09-22T16:35:01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36"/>
    <d v="2023-09-22T16:35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25"/>
    <d v="2023-09-22T16:35:01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78"/>
    <d v="2023-09-22T16:35:01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60"/>
    <d v="2023-09-22T16:35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05"/>
    <d v="2023-09-22T16:35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80"/>
    <d v="2023-09-22T16:35:01"/>
    <n v="225"/>
    <n v="225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84"/>
    <d v="2023-09-22T16:35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5"/>
    <d v="2023-09-22T16:35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8"/>
    <d v="2023-09-22T16:35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9"/>
    <d v="2023-09-22T16:35:01"/>
    <n v="10"/>
    <n v="1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0"/>
    <d v="2023-09-22T16:35:01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1"/>
    <d v="2023-09-22T16:35:0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2"/>
    <d v="2023-09-22T16:35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6"/>
    <d v="2023-09-22T16:35:0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7"/>
    <d v="2023-09-22T16:35:01"/>
    <n v="1144"/>
    <n v="1144"/>
    <m/>
    <m/>
    <n v="1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8"/>
    <d v="2023-09-22T16:35:01"/>
    <n v="914"/>
    <n v="914"/>
    <m/>
    <m/>
    <n v="9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41"/>
    <d v="2023-09-22T16:35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39"/>
    <d v="2023-09-22T16:35:01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40"/>
    <d v="2023-09-22T16:35:01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28"/>
    <d v="2023-09-22T16:35:0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29"/>
    <d v="2023-09-22T16:35:0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52"/>
    <d v="2023-09-22T16:35:01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53"/>
    <d v="2023-09-22T16:35:01"/>
    <n v="1052"/>
    <n v="10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62"/>
    <d v="2023-09-22T16:35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15"/>
    <d v="2023-09-22T16:35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54"/>
    <d v="2023-09-22T16:35:01"/>
    <n v="225"/>
    <n v="2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85"/>
    <d v="2023-09-22T16:35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17"/>
    <d v="2023-09-22T16:35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56"/>
    <d v="2023-09-22T16:35:0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17"/>
    <d v="2023-09-22T16:35:01"/>
    <n v="28"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0"/>
    <d v="2023-09-22T16:35:0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2"/>
    <d v="2023-09-22T16:35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68"/>
    <d v="2023-09-22T16:35:0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87"/>
    <d v="2023-09-22T16:35:01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95"/>
    <d v="2023-09-22T16:35:01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26"/>
    <x v="8"/>
    <x v="134"/>
    <d v="2023-09-22T16:35:01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60"/>
    <d v="2023-09-22T16:35:49"/>
    <n v="12"/>
    <n v="12"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05"/>
    <d v="2023-09-22T16:35:49"/>
    <n v="3"/>
    <n v="3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80"/>
    <d v="2023-09-22T16:35:49"/>
    <n v="64"/>
    <n v="64"/>
    <m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81"/>
    <d v="2023-09-22T16:35:49"/>
    <n v="13"/>
    <n v="13"/>
    <m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82"/>
    <d v="2023-09-22T16:35:49"/>
    <n v="14"/>
    <n v="14"/>
    <m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08"/>
    <d v="2023-09-22T16:35:49"/>
    <n v="69"/>
    <n v="69"/>
    <m/>
    <m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244"/>
    <d v="2023-09-22T16:35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25"/>
    <d v="2023-09-22T16:35:49"/>
    <n v="7"/>
    <n v="7"/>
    <m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30"/>
    <d v="2023-09-22T16:35:49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47"/>
    <d v="2023-09-22T16:35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32"/>
    <d v="2023-09-22T16:35:4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33"/>
    <d v="2023-09-22T16:35:4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36"/>
    <d v="2023-09-22T16:35:4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37"/>
    <d v="2023-09-22T16:35:49"/>
    <n v="1723"/>
    <n v="1723"/>
    <m/>
    <m/>
    <n v="1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38"/>
    <d v="2023-09-22T16:35:49"/>
    <n v="222"/>
    <n v="222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12"/>
    <d v="2023-09-22T16:35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48"/>
    <d v="2023-09-22T16:35:49"/>
    <n v="191"/>
    <n v="191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40"/>
    <d v="2023-09-22T16:35:49"/>
    <n v="283"/>
    <n v="283"/>
    <m/>
    <m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62"/>
    <d v="2023-09-22T16:35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15"/>
    <d v="2023-09-22T16:35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16"/>
    <d v="2023-09-22T16:35:49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54"/>
    <d v="2023-09-22T16:35:49"/>
    <n v="91"/>
    <n v="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85"/>
    <d v="2023-09-22T16:35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17"/>
    <d v="2023-09-22T16:35:4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58"/>
    <d v="2023-09-22T16:35:49"/>
    <n v="191"/>
    <n v="1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0"/>
    <d v="2023-09-22T16:35:49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"/>
    <d v="2023-09-22T16:35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2"/>
    <d v="2023-09-22T16:35:4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127"/>
    <x v="3"/>
    <x v="174"/>
    <d v="2023-09-22T16:35:49"/>
    <n v="2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205"/>
    <d v="2023-09-22T16:36:26"/>
    <n v="46"/>
    <n v="4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80"/>
    <d v="2023-09-22T16:36:26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08"/>
    <d v="2023-09-22T16:36:26"/>
    <n v="47"/>
    <n v="47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25"/>
    <d v="2023-09-22T16:36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28"/>
    <d v="2023-09-22T16:36:26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29"/>
    <d v="2023-09-22T16:36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32"/>
    <d v="2023-09-22T16:36:2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0"/>
    <d v="2023-09-22T16:36:2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47"/>
    <d v="2023-09-22T16:36:2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2"/>
    <d v="2023-09-22T16:36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3"/>
    <d v="2023-09-22T16:36:2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6"/>
    <d v="2023-09-22T16:36:26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7"/>
    <d v="2023-09-22T16:36:26"/>
    <n v="498"/>
    <n v="498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8"/>
    <d v="2023-09-22T16:36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12"/>
    <d v="2023-09-22T16:36:2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39"/>
    <d v="2023-09-22T16:36:2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40"/>
    <d v="2023-09-22T16:36:2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52"/>
    <d v="2023-09-22T16:36:26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16"/>
    <d v="2023-09-22T16:36:26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54"/>
    <d v="2023-09-22T16:36:2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17"/>
    <d v="2023-09-22T16:36:2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56"/>
    <d v="2023-09-22T16:36:2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217"/>
    <d v="2023-09-22T16:36:26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0"/>
    <d v="2023-09-22T16:36:26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"/>
    <d v="2023-09-22T16:36:2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2"/>
    <d v="2023-09-22T16:36:2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128"/>
    <x v="0"/>
    <x v="174"/>
    <d v="2023-09-22T16:36:26"/>
    <n v="1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02"/>
    <d v="2023-09-22T16:37:0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42"/>
    <d v="2023-09-22T16:37:06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19"/>
    <d v="2023-09-22T16:37:0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0"/>
    <d v="2023-09-22T16:37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45"/>
    <d v="2023-09-22T16:37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46"/>
    <d v="2023-09-22T16:37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1"/>
    <d v="2023-09-22T16:37:06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0"/>
    <d v="2023-09-22T16:37:06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1"/>
    <d v="2023-09-22T16:37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2"/>
    <d v="2023-09-22T16:37:0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2"/>
    <d v="2023-09-22T16:37:0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4"/>
    <d v="2023-09-22T16:37:0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77"/>
    <d v="2023-09-22T16:37:06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70"/>
    <d v="2023-09-22T16:37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5"/>
    <d v="2023-09-22T16:37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3"/>
    <d v="2023-09-22T16:37:06"/>
    <n v="316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6"/>
    <d v="2023-09-22T16:37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5"/>
    <d v="2023-09-22T16:37:0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78"/>
    <d v="2023-09-22T16:37:0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05"/>
    <d v="2023-09-22T16:37:0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80"/>
    <d v="2023-09-22T16:37:06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08"/>
    <d v="2023-09-22T16:37:06"/>
    <n v="378"/>
    <n v="378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84"/>
    <d v="2023-09-22T16:37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5"/>
    <d v="2023-09-22T16:37:0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8"/>
    <d v="2023-09-22T16:37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6"/>
    <d v="2023-09-22T16:37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39"/>
    <d v="2023-09-22T16:37:0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7"/>
    <d v="2023-09-22T16:37:06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9"/>
    <d v="2023-09-22T16:37:06"/>
    <n v="3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32"/>
    <d v="2023-09-22T16:37:0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0"/>
    <d v="2023-09-22T16:37:06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2"/>
    <d v="2023-09-22T16:37:0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3"/>
    <d v="2023-09-22T16:37:0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4"/>
    <d v="2023-09-22T16:37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6"/>
    <d v="2023-09-22T16:37:0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7"/>
    <d v="2023-09-22T16:37:06"/>
    <n v="544"/>
    <n v="544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8"/>
    <d v="2023-09-22T16:37:06"/>
    <n v="518"/>
    <n v="518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12"/>
    <d v="2023-09-22T16:37:06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39"/>
    <d v="2023-09-22T16:37:0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49"/>
    <d v="2023-09-22T16:37:06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40"/>
    <d v="2023-09-22T16:37:06"/>
    <n v="521"/>
    <n v="521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8"/>
    <d v="2023-09-22T16:37:06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29"/>
    <d v="2023-09-22T16:37:06"/>
    <n v="157"/>
    <n v="157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53"/>
    <d v="2023-09-22T16:37:06"/>
    <n v="1049"/>
    <n v="10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15"/>
    <d v="2023-09-22T16:37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16"/>
    <d v="2023-09-22T16:37:06"/>
    <n v="378"/>
    <n v="3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54"/>
    <d v="2023-09-22T16:37:06"/>
    <n v="356"/>
    <n v="3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85"/>
    <d v="2023-09-22T16:37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17"/>
    <d v="2023-09-22T16:37:0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42"/>
    <d v="2023-09-22T16:37:06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56"/>
    <d v="2023-09-22T16:37:06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17"/>
    <d v="2023-09-22T16:37:06"/>
    <n v="39"/>
    <n v="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0"/>
    <d v="2023-09-22T16:37:06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2"/>
    <d v="2023-09-22T16:37:06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74"/>
    <d v="2023-09-22T16:37:06"/>
    <n v="12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129"/>
    <x v="0"/>
    <x v="195"/>
    <d v="2023-09-22T16:37:06"/>
    <n v="123"/>
    <n v="63"/>
    <n v="1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30"/>
    <d v="2023-09-22T16:37:56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32"/>
    <d v="2023-09-22T16:3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36"/>
    <d v="2023-09-22T16:37:5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37"/>
    <d v="2023-09-22T16:37:56"/>
    <n v="528"/>
    <n v="528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38"/>
    <d v="2023-09-22T16:37:56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112"/>
    <d v="2023-09-22T16:37:5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39"/>
    <d v="2023-09-22T16:37:5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40"/>
    <d v="2023-09-22T16:37:56"/>
    <n v="924"/>
    <n v="924"/>
    <m/>
    <m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0"/>
    <d v="2023-09-22T16:37:5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2"/>
    <d v="2023-09-22T16:37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130"/>
    <x v="0"/>
    <x v="174"/>
    <d v="2023-09-22T16:37:56"/>
    <n v="18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80"/>
    <d v="2023-09-22T16:38:3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82"/>
    <d v="2023-09-22T16:38:3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30"/>
    <d v="2023-09-22T16:38:3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47"/>
    <d v="2023-09-22T16:38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32"/>
    <d v="2023-09-22T16:38:3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37"/>
    <d v="2023-09-22T16:38:3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48"/>
    <d v="2023-09-22T16:38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49"/>
    <d v="2023-09-22T16:38:37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50"/>
    <d v="2023-09-22T16:38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199"/>
    <d v="2023-09-22T16:38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54"/>
    <d v="2023-09-22T16:38:37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58"/>
    <d v="2023-09-22T16:38:3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0"/>
    <d v="2023-09-22T16:38:3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1"/>
    <d v="2023-09-22T16:38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2"/>
    <d v="2023-09-22T16:38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8"/>
    <x v="3"/>
    <d v="2023-09-22T16:38:37"/>
    <n v="17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88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59"/>
    <d v="2023-09-22T16:39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0"/>
    <d v="2023-09-22T16:39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1"/>
    <d v="2023-09-22T16:39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2"/>
    <d v="2023-09-22T16:39:2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3"/>
    <d v="2023-09-22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91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0"/>
    <d v="2023-09-22T16:39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6"/>
    <d v="2023-09-22T16:39:2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2"/>
    <d v="2023-09-22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9"/>
    <d v="2023-09-22T16:39:2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70"/>
    <d v="2023-09-22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4"/>
    <d v="2023-09-22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4"/>
    <d v="2023-09-22T16:39:2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5"/>
    <d v="2023-09-22T16:39:2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6"/>
    <d v="2023-09-22T16:39:2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7"/>
    <d v="2023-09-22T16:39:2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6"/>
    <d v="2023-09-22T16:39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8"/>
    <d v="2023-09-22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8"/>
    <d v="2023-09-22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63"/>
    <d v="2023-09-22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"/>
    <d v="2023-09-22T16:39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0"/>
    <d v="2023-09-22T16:39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1"/>
    <d v="2023-09-22T16:39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25"/>
    <d v="2023-09-22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41"/>
    <d v="2023-09-22T16:39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3"/>
    <d v="2023-09-22T16:39:2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4"/>
    <d v="2023-09-22T16:39:2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5"/>
    <d v="2023-09-22T16:39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99"/>
    <d v="2023-09-22T16:39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6"/>
    <d v="2023-09-22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00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20"/>
    <d v="2023-09-22T16:39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21"/>
    <d v="2023-09-22T16:39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22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24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01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02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104"/>
    <d v="2023-09-22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80"/>
    <d v="2023-09-22T16:39:25"/>
    <n v="20"/>
    <m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30"/>
    <d v="2023-09-22T16:39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37"/>
    <d v="2023-09-22T16:39:2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49"/>
    <d v="2023-09-22T16:39:25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50"/>
    <d v="2023-09-22T16:39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84"/>
    <d v="2023-09-22T16:39:2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54"/>
    <d v="2023-09-22T16:39:2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3"/>
    <x v="0"/>
    <d v="2023-09-22T16:39:2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88"/>
    <d v="2023-09-22T16:40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59"/>
    <d v="2023-09-22T16:40:1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1"/>
    <d v="2023-09-22T16:40:14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2"/>
    <d v="2023-09-22T16:40:14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3"/>
    <d v="2023-09-22T16:40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5"/>
    <d v="2023-09-22T16:40:14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90"/>
    <d v="2023-09-22T16:40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91"/>
    <d v="2023-09-22T16:40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6"/>
    <d v="2023-09-22T16:40:14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9"/>
    <d v="2023-09-22T16:40:1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75"/>
    <d v="2023-09-22T16:40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6"/>
    <d v="2023-09-22T16:40:14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7"/>
    <d v="2023-09-22T16:40:14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96"/>
    <d v="2023-09-22T16:40:14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9"/>
    <d v="2023-09-22T16:40:14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0"/>
    <d v="2023-09-22T16:40:1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1"/>
    <d v="2023-09-22T16:40:14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71"/>
    <d v="2023-09-22T16:40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25"/>
    <d v="2023-09-22T16:40:1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4"/>
    <d v="2023-09-22T16:40:14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5"/>
    <d v="2023-09-22T16:40:1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99"/>
    <d v="2023-09-22T16:40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6"/>
    <d v="2023-09-22T16:40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00"/>
    <d v="2023-09-22T16:40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73"/>
    <d v="2023-09-22T16:40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27"/>
    <d v="2023-09-22T16:40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28"/>
    <d v="2023-09-22T16:40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0"/>
    <d v="2023-09-22T16:40:1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57"/>
    <d v="2023-09-22T16:40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1"/>
    <d v="2023-09-22T16:40:1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2"/>
    <d v="2023-09-22T16:40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3"/>
    <d v="2023-09-22T16:40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4"/>
    <d v="2023-09-22T16:40:1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01"/>
    <d v="2023-09-22T16:40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75"/>
    <d v="2023-09-22T16:40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77"/>
    <d v="2023-09-22T16:40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04"/>
    <d v="2023-09-22T16:40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02"/>
    <d v="2023-09-22T16:40:1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69"/>
    <d v="2023-09-22T16:40:1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06"/>
    <d v="2023-09-22T16:40:1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71"/>
    <d v="2023-09-22T16:40:1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80"/>
    <d v="2023-09-22T16:40:14"/>
    <n v="220"/>
    <m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82"/>
    <d v="2023-09-22T16:40:14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5"/>
    <d v="2023-09-22T16:4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09"/>
    <d v="2023-09-22T16:4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30"/>
    <d v="2023-09-22T16:40:1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32"/>
    <d v="2023-09-22T16:40:1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37"/>
    <d v="2023-09-22T16:40:14"/>
    <n v="338"/>
    <m/>
    <n v="338"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38"/>
    <d v="2023-09-22T16:4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39"/>
    <d v="2023-09-22T16:4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49"/>
    <d v="2023-09-22T16:40:14"/>
    <n v="0"/>
    <m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50"/>
    <d v="2023-09-22T16:40:1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40"/>
    <d v="2023-09-22T16:40:1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54"/>
    <d v="2023-09-22T16:40:14"/>
    <n v="350"/>
    <n v="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117"/>
    <d v="2023-09-22T16:4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0"/>
    <d v="2023-09-22T16:40:1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9"/>
    <x v="2"/>
    <d v="2023-09-22T16:40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157"/>
    <d v="2023-09-22T16:4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30"/>
    <d v="2023-09-22T16:40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32"/>
    <d v="2023-09-22T16:40:5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37"/>
    <d v="2023-09-22T16:40:5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112"/>
    <d v="2023-09-22T16:4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39"/>
    <d v="2023-09-22T16:40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49"/>
    <d v="2023-09-22T16:40:56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50"/>
    <d v="2023-09-22T16:4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150"/>
    <d v="2023-09-22T16:40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0"/>
    <d v="2023-09-22T16:40:5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8"/>
    <x v="2"/>
    <d v="2023-09-22T16:40:5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88"/>
    <d v="2023-09-22T16:41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59"/>
    <d v="2023-09-22T16:41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0"/>
    <d v="2023-09-22T16:41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1"/>
    <d v="2023-09-22T16:41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2"/>
    <d v="2023-09-22T16:41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5"/>
    <d v="2023-09-22T16:41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7"/>
    <d v="2023-09-22T16:41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8"/>
    <d v="2023-09-22T16:4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9"/>
    <d v="2023-09-22T16:4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70"/>
    <d v="2023-09-22T16:41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4"/>
    <d v="2023-09-22T16:41:3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5"/>
    <d v="2023-09-22T16:41:3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6"/>
    <d v="2023-09-22T16:41:3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95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7"/>
    <d v="2023-09-22T16:41:3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8"/>
    <d v="2023-09-22T16:41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9"/>
    <d v="2023-09-22T16:41:3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11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12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41"/>
    <d v="2023-09-22T16:41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13"/>
    <d v="2023-09-22T16:41:3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14"/>
    <d v="2023-09-22T16:41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15"/>
    <d v="2023-09-22T16:4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72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20"/>
    <d v="2023-09-22T16:41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74"/>
    <d v="2023-09-22T16:41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21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22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24"/>
    <d v="2023-09-22T16:41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75"/>
    <d v="2023-09-22T16:41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76"/>
    <d v="2023-09-22T16:4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81"/>
    <d v="2023-09-22T16:41:3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30"/>
    <d v="2023-09-22T16:41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37"/>
    <d v="2023-09-22T16:41:3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49"/>
    <d v="2023-09-22T16:41:39"/>
    <n v="110"/>
    <m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50"/>
    <d v="2023-09-22T16:41:3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54"/>
    <d v="2023-09-22T16:41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0"/>
    <d v="2023-09-22T16:41:3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0"/>
    <x v="3"/>
    <d v="2023-09-22T16:4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88"/>
    <d v="2023-09-22T16:42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9"/>
    <d v="2023-09-22T16:4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0"/>
    <d v="2023-09-22T16:42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1"/>
    <d v="2023-09-22T16:42:19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2"/>
    <d v="2023-09-22T16:42:19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3"/>
    <d v="2023-09-22T16:4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89"/>
    <d v="2023-09-22T16:42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5"/>
    <d v="2023-09-22T16:42:1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0"/>
    <d v="2023-09-22T16:42:19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6"/>
    <d v="2023-09-22T16:42:19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7"/>
    <d v="2023-09-22T16:42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2"/>
    <d v="2023-09-22T16:42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8"/>
    <d v="2023-09-22T16:42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9"/>
    <d v="2023-09-22T16:42:1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70"/>
    <d v="2023-09-22T16:42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4"/>
    <d v="2023-09-22T16:42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4"/>
    <d v="2023-09-22T16:42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"/>
    <d v="2023-09-22T16:42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6"/>
    <d v="2023-09-22T16:42:1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5"/>
    <d v="2023-09-22T16:42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96"/>
    <d v="2023-09-22T16:4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23"/>
    <d v="2023-09-22T16:42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7"/>
    <d v="2023-09-22T16:42:19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6"/>
    <d v="2023-09-22T16:42:19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7"/>
    <d v="2023-09-22T16:42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8"/>
    <d v="2023-09-22T16:42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8"/>
    <d v="2023-09-22T16:42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63"/>
    <d v="2023-09-22T16:42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"/>
    <d v="2023-09-22T16:42:19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0"/>
    <d v="2023-09-22T16:42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1"/>
    <d v="2023-09-22T16:42:1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71"/>
    <d v="2023-09-22T16:42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25"/>
    <d v="2023-09-22T16:42:1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41"/>
    <d v="2023-09-22T16:42:1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3"/>
    <d v="2023-09-22T16:42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4"/>
    <d v="2023-09-22T16:42:19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5"/>
    <d v="2023-09-22T16:42:19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99"/>
    <d v="2023-09-22T16:42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6"/>
    <d v="2023-09-22T16:42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00"/>
    <d v="2023-09-22T16:42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9"/>
    <d v="2023-09-22T16:42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0"/>
    <d v="2023-09-22T16:42:19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1"/>
    <d v="2023-09-22T16:42:1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2"/>
    <d v="2023-09-22T16:42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3"/>
    <d v="2023-09-22T16:42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4"/>
    <d v="2023-09-22T16:42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01"/>
    <d v="2023-09-22T16:42:1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02"/>
    <d v="2023-09-22T16:42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77"/>
    <d v="2023-09-22T16:42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43"/>
    <d v="2023-09-22T16:42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47"/>
    <d v="2023-09-22T16:42:1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44"/>
    <d v="2023-09-22T16:42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80"/>
    <d v="2023-09-22T16:42:19"/>
    <n v="100"/>
    <m/>
    <n v="100"/>
    <m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06"/>
    <d v="2023-09-22T16:42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07"/>
    <d v="2023-09-22T16:4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42"/>
    <d v="2023-09-22T16:42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30"/>
    <d v="2023-09-22T16:42:19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32"/>
    <d v="2023-09-22T16:42:19"/>
    <n v="396"/>
    <m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35"/>
    <d v="2023-09-22T16:42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37"/>
    <d v="2023-09-22T16:42:19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39"/>
    <d v="2023-09-22T16:42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48"/>
    <d v="2023-09-22T16:42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49"/>
    <d v="2023-09-22T16:42:19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0"/>
    <d v="2023-09-22T16:42:1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1"/>
    <d v="2023-09-22T16:42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84"/>
    <d v="2023-09-22T16:42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40"/>
    <d v="2023-09-22T16:42:1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54"/>
    <d v="2023-09-22T16:42:1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13"/>
    <d v="2023-09-22T16:42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14"/>
    <d v="2023-09-22T16:42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3"/>
    <d v="2023-09-22T16:42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116"/>
    <d v="2023-09-22T16:42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4"/>
    <d v="2023-09-22T16:42:19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5"/>
    <d v="2023-09-22T16:42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58"/>
    <d v="2023-09-22T16:42:19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0"/>
    <d v="2023-09-22T16:42:1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2"/>
    <d v="2023-09-22T16:42:19"/>
    <n v="396"/>
    <n v="0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3"/>
    <x v="3"/>
    <d v="2023-09-22T16:42:19"/>
    <n v="52"/>
    <n v="1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88"/>
    <d v="2023-09-22T16:4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61"/>
    <d v="2023-09-22T16:43:0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62"/>
    <d v="2023-09-22T16:43:0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63"/>
    <d v="2023-09-22T16:43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09"/>
    <d v="2023-09-22T16:43:0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90"/>
    <d v="2023-09-22T16:43:0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91"/>
    <d v="2023-09-22T16:4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66"/>
    <d v="2023-09-22T16:43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21"/>
    <d v="2023-09-22T16:43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92"/>
    <d v="2023-09-22T16:43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68"/>
    <d v="2023-09-22T16:43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75"/>
    <d v="2023-09-22T16:43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4"/>
    <d v="2023-09-22T16:43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11"/>
    <d v="2023-09-22T16:43:07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7"/>
    <d v="2023-09-22T16:43:07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9"/>
    <d v="2023-09-22T16:43:0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0"/>
    <d v="2023-09-22T16:43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12"/>
    <d v="2023-09-22T16:43:0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1"/>
    <d v="2023-09-22T16:43:0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25"/>
    <d v="2023-09-22T16:43:0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4"/>
    <d v="2023-09-22T16:43:0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5"/>
    <d v="2023-09-22T16:43:07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99"/>
    <d v="2023-09-22T16:43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6"/>
    <d v="2023-09-22T16:43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27"/>
    <d v="2023-09-22T16:4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0"/>
    <d v="2023-09-22T16:4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1"/>
    <d v="2023-09-22T16:43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2"/>
    <d v="2023-09-22T16:43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4"/>
    <d v="2023-09-22T16:4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80"/>
    <d v="2023-09-22T16:43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82"/>
    <d v="2023-09-22T16:43:07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30"/>
    <d v="2023-09-22T16:43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32"/>
    <d v="2023-09-22T16:43:07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37"/>
    <d v="2023-09-22T16:43:0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48"/>
    <d v="2023-09-22T16:43:0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49"/>
    <d v="2023-09-22T16:43:07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50"/>
    <d v="2023-09-22T16:43:0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145"/>
    <d v="2023-09-22T16:43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54"/>
    <d v="2023-09-22T16:43:07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58"/>
    <d v="2023-09-22T16:43:0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0"/>
    <d v="2023-09-22T16:43:0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2"/>
    <d v="2023-09-22T16:43:07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7"/>
    <x v="12"/>
    <x v="3"/>
    <d v="2023-09-22T16:43:07"/>
    <n v="48"/>
    <n v="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80"/>
    <d v="2023-09-22T16:43:48"/>
    <n v="226"/>
    <m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81"/>
    <d v="2023-09-22T16:43:4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30"/>
    <d v="2023-09-22T16:43:48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46"/>
    <d v="2023-09-22T16:4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47"/>
    <d v="2023-09-22T16:43:4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32"/>
    <d v="2023-09-22T16:43:48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37"/>
    <d v="2023-09-22T16:43:4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38"/>
    <d v="2023-09-22T16:43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39"/>
    <d v="2023-09-22T16:4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48"/>
    <d v="2023-09-22T16:43:48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49"/>
    <d v="2023-09-22T16:43:48"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50"/>
    <d v="2023-09-22T16:43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40"/>
    <d v="2023-09-22T16:43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52"/>
    <d v="2023-09-22T16:43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78"/>
    <d v="2023-09-22T16:43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13"/>
    <d v="2023-09-22T16:43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79"/>
    <d v="2023-09-22T16:43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80"/>
    <d v="2023-09-22T16:43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56"/>
    <d v="2023-09-22T16:43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81"/>
    <d v="2023-09-22T16:43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54"/>
    <d v="2023-09-22T16:43:48"/>
    <n v="269"/>
    <n v="0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58"/>
    <d v="2023-09-22T16:43:48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0"/>
    <d v="2023-09-22T16:43:48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"/>
    <d v="2023-09-22T16:43:48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2"/>
    <d v="2023-09-22T16:43:48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86"/>
    <d v="2023-09-22T16:43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83"/>
    <d v="2023-09-22T16:43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3"/>
    <d v="2023-09-22T16:43:48"/>
    <n v="86"/>
    <n v="1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87"/>
    <d v="2023-09-22T16:43:4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8"/>
    <x v="8"/>
    <x v="134"/>
    <d v="2023-09-22T16:43:48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18"/>
    <d v="2023-09-22T16:44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02"/>
    <d v="2023-09-22T16:44:3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42"/>
    <d v="2023-09-22T16:44:35"/>
    <n v="115"/>
    <m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19"/>
    <d v="2023-09-22T16:44:3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21"/>
    <d v="2023-09-22T16:44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0"/>
    <d v="2023-09-22T16:44:3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1"/>
    <d v="2023-09-22T16:44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2"/>
    <d v="2023-09-22T16:44:3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22"/>
    <d v="2023-09-22T16:44:3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4"/>
    <d v="2023-09-22T16:44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77"/>
    <d v="2023-09-22T16:44:3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43"/>
    <d v="2023-09-22T16:44:35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5"/>
    <d v="2023-09-22T16:44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23"/>
    <d v="2023-09-22T16:44:3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6"/>
    <d v="2023-09-22T16:4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25"/>
    <d v="2023-09-22T16:44:3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78"/>
    <d v="2023-09-22T16:44:3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37"/>
    <d v="2023-09-22T16:44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80"/>
    <d v="2023-09-22T16:44:35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81"/>
    <d v="2023-09-22T16:44:35"/>
    <n v="339"/>
    <n v="339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08"/>
    <d v="2023-09-22T16:44:35"/>
    <n v="174"/>
    <n v="174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84"/>
    <d v="2023-09-22T16:44:3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5"/>
    <d v="2023-09-22T16:44:3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09"/>
    <d v="2023-09-22T16:44:3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9"/>
    <d v="2023-09-22T16:4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0"/>
    <d v="2023-09-22T16:44:35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1"/>
    <d v="2023-09-22T16:4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2"/>
    <d v="2023-09-22T16:4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3"/>
    <d v="2023-09-22T16:4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4"/>
    <d v="2023-09-22T16:4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48"/>
    <d v="2023-09-22T16:44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40"/>
    <d v="2023-09-22T16:44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6"/>
    <d v="2023-09-22T16:44:3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7"/>
    <d v="2023-09-22T16:44:35"/>
    <n v="573"/>
    <n v="573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8"/>
    <d v="2023-09-22T16:44:35"/>
    <n v="268"/>
    <n v="268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12"/>
    <d v="2023-09-22T16:44:35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41"/>
    <d v="2023-09-22T16:44:3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39"/>
    <d v="2023-09-22T16:44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49"/>
    <d v="2023-09-22T16:44:3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50"/>
    <d v="2023-09-22T16:44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40"/>
    <d v="2023-09-22T16:44:35"/>
    <n v="353"/>
    <n v="353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28"/>
    <d v="2023-09-22T16:44:3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29"/>
    <d v="2023-09-22T16:44:3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53"/>
    <d v="2023-09-22T16:44:35"/>
    <n v="583"/>
    <n v="453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16"/>
    <d v="2023-09-22T16:44:35"/>
    <n v="174"/>
    <n v="1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54"/>
    <d v="2023-09-22T16:44:35"/>
    <n v="425"/>
    <n v="4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85"/>
    <d v="2023-09-22T16:44:3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17"/>
    <d v="2023-09-22T16:44:35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56"/>
    <d v="2023-09-22T16:44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17"/>
    <d v="2023-09-22T16:4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0"/>
    <d v="2023-09-22T16:44:3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"/>
    <d v="2023-09-22T16:44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68"/>
    <d v="2023-09-22T16:44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74"/>
    <d v="2023-09-22T16:44:35"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87"/>
    <d v="2023-09-22T16:44:3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195"/>
    <d v="2023-09-22T16:4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39"/>
    <x v="2"/>
    <x v="249"/>
    <d v="2023-09-22T16:44:35"/>
    <n v="21"/>
    <n v="5"/>
    <n v="9"/>
    <n v="7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80"/>
    <d v="2023-09-22T16:45:1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25"/>
    <d v="2023-09-22T16:45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0"/>
    <d v="2023-09-22T16:45:1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47"/>
    <d v="2023-09-22T16:45:14"/>
    <n v="142"/>
    <n v="142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2"/>
    <d v="2023-09-22T16:45:1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3"/>
    <d v="2023-09-22T16:45:1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6"/>
    <d v="2023-09-22T16:45:1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7"/>
    <d v="2023-09-22T16:45:14"/>
    <n v="839"/>
    <n v="839"/>
    <m/>
    <m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8"/>
    <d v="2023-09-22T16:45:14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112"/>
    <d v="2023-09-22T16:45:1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39"/>
    <d v="2023-09-22T16:45:1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54"/>
    <d v="2023-09-22T16:45:1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117"/>
    <d v="2023-09-22T16:45:1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0"/>
    <d v="2023-09-22T16:45:1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1"/>
    <d v="2023-09-22T16:45:14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40"/>
    <x v="8"/>
    <x v="2"/>
    <d v="2023-09-22T16:45:1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80"/>
    <d v="2023-09-22T16:46:01"/>
    <n v="3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28"/>
    <d v="2023-09-22T16:46:0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30"/>
    <d v="2023-09-22T16:46:0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36"/>
    <d v="2023-09-22T16:46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37"/>
    <d v="2023-09-22T16:46:01"/>
    <n v="123"/>
    <n v="123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38"/>
    <d v="2023-09-22T16:46:01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112"/>
    <d v="2023-09-22T16:46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54"/>
    <d v="2023-09-22T16:46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56"/>
    <d v="2023-09-22T16:4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217"/>
    <d v="2023-09-22T16:46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41"/>
    <x v="4"/>
    <x v="0"/>
    <d v="2023-09-22T16:46:0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80"/>
    <d v="2023-09-22T16:46:4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81"/>
    <d v="2023-09-22T16:46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82"/>
    <d v="2023-09-22T16:46:49"/>
    <n v="357"/>
    <n v="357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108"/>
    <d v="2023-09-22T16:46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30"/>
    <d v="2023-09-22T16:46:4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32"/>
    <d v="2023-09-22T16:46:4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240"/>
    <d v="2023-09-22T16:46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36"/>
    <d v="2023-09-22T16:46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37"/>
    <d v="2023-09-22T16:46:49"/>
    <n v="247"/>
    <n v="247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38"/>
    <d v="2023-09-22T16:46:49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112"/>
    <d v="2023-09-22T16:46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39"/>
    <d v="2023-09-22T16:46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40"/>
    <d v="2023-09-22T16:46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116"/>
    <d v="2023-09-22T16:46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54"/>
    <d v="2023-09-22T16:46:49"/>
    <n v="366"/>
    <n v="3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0"/>
    <d v="2023-09-22T16:46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42"/>
    <x v="8"/>
    <x v="2"/>
    <d v="2023-09-22T16:46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80"/>
    <d v="2023-09-22T16:47:40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30"/>
    <d v="2023-09-22T16:47:40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32"/>
    <d v="2023-09-22T16:47:4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33"/>
    <d v="2023-09-22T16:47:4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36"/>
    <d v="2023-09-22T16:47:4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37"/>
    <d v="2023-09-22T16:47:40"/>
    <n v="101"/>
    <n v="101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38"/>
    <d v="2023-09-22T16:47:40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112"/>
    <d v="2023-09-22T16:47:4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54"/>
    <d v="2023-09-22T16:47:4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0"/>
    <d v="2023-09-22T16:47:4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2"/>
    <d v="2023-09-22T16:47:4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43"/>
    <x v="8"/>
    <x v="174"/>
    <d v="2023-09-22T16:47:40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80"/>
    <d v="2023-09-22T16:48:37"/>
    <n v="75"/>
    <n v="75"/>
    <n v="0"/>
    <n v="0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81"/>
    <d v="2023-09-22T16:48:37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108"/>
    <d v="2023-09-22T16:48:37"/>
    <n v="84"/>
    <n v="42"/>
    <n v="42"/>
    <n v="4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0"/>
    <d v="2023-09-22T16:48:37"/>
    <n v="62"/>
    <n v="62"/>
    <m/>
    <m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1"/>
    <d v="2023-09-22T16:48:37"/>
    <n v="2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2"/>
    <d v="2023-09-22T16:48:37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248"/>
    <d v="2023-09-22T16:48:37"/>
    <n v="2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5"/>
    <d v="2023-09-22T16:48:37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6"/>
    <d v="2023-09-22T16:48:37"/>
    <n v="5"/>
    <n v="5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7"/>
    <d v="2023-09-22T16:48:37"/>
    <n v="1249"/>
    <n v="1249"/>
    <m/>
    <m/>
    <n v="1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8"/>
    <d v="2023-09-22T16:48:37"/>
    <n v="73"/>
    <n v="73"/>
    <m/>
    <m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112"/>
    <d v="2023-09-22T16:48:37"/>
    <n v="9"/>
    <n v="9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39"/>
    <d v="2023-09-22T16:48:37"/>
    <n v="6"/>
    <n v="6"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40"/>
    <d v="2023-09-22T16:48:37"/>
    <n v="189"/>
    <n v="189"/>
    <m/>
    <m/>
    <n v="1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116"/>
    <d v="2023-09-22T16:48:37"/>
    <n v="8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54"/>
    <d v="2023-09-22T16:48:37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0"/>
    <d v="2023-09-22T16:48:37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2"/>
    <d v="2023-09-22T16:48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168"/>
    <d v="2023-09-22T16:48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44"/>
    <x v="3"/>
    <x v="174"/>
    <d v="2023-09-22T16:48:37"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80"/>
    <d v="2023-09-22T16:49:29"/>
    <n v="50"/>
    <n v="50"/>
    <m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108"/>
    <d v="2023-09-22T16:49:29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28"/>
    <d v="2023-09-22T16:49:29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29"/>
    <d v="2023-09-22T16:49:2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30"/>
    <d v="2023-09-22T16:49:29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47"/>
    <d v="2023-09-22T16:49:2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32"/>
    <d v="2023-09-22T16:49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248"/>
    <d v="2023-09-22T16:49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36"/>
    <d v="2023-09-22T16:49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37"/>
    <d v="2023-09-22T16:49:29"/>
    <n v="1516"/>
    <n v="1516"/>
    <m/>
    <m/>
    <n v="1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38"/>
    <d v="2023-09-22T16:49:29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112"/>
    <d v="2023-09-22T16:49:2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39"/>
    <d v="2023-09-22T16:49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40"/>
    <d v="2023-09-22T16:49:29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116"/>
    <d v="2023-09-22T16:49:29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54"/>
    <d v="2023-09-22T16:49:2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56"/>
    <d v="2023-09-22T16:49:29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217"/>
    <d v="2023-09-22T16:49:29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0"/>
    <d v="2023-09-22T16:49:29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1"/>
    <d v="2023-09-22T16:49:2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2"/>
    <d v="2023-09-22T16:49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45"/>
    <x v="3"/>
    <x v="174"/>
    <d v="2023-09-22T16:49:29"/>
    <n v="1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80"/>
    <d v="2023-09-22T16:50:13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81"/>
    <d v="2023-09-22T16:50:1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108"/>
    <d v="2023-09-22T16:50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0"/>
    <d v="2023-09-22T16:50:13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2"/>
    <d v="2023-09-22T16:50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3"/>
    <d v="2023-09-22T16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4"/>
    <d v="2023-09-22T16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216"/>
    <d v="2023-09-22T16:50:13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240"/>
    <d v="2023-09-22T16:50:13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6"/>
    <d v="2023-09-22T16:50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7"/>
    <d v="2023-09-22T16:50:13"/>
    <n v="798"/>
    <n v="798"/>
    <m/>
    <m/>
    <n v="7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8"/>
    <d v="2023-09-22T16:50:1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112"/>
    <d v="2023-09-22T16:50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39"/>
    <d v="2023-09-22T16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116"/>
    <d v="2023-09-22T16:50:1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54"/>
    <d v="2023-09-22T16:50:13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0"/>
    <d v="2023-09-22T16:50:13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2"/>
    <d v="2023-09-22T16:50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7"/>
    <x v="146"/>
    <x v="3"/>
    <x v="174"/>
    <d v="2023-09-22T16:50:13"/>
    <n v="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80"/>
    <d v="2023-09-22T16:51:27"/>
    <n v="27"/>
    <n v="27"/>
    <m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0"/>
    <d v="2023-09-22T16:51:27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1"/>
    <d v="2023-09-22T16:51:2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2"/>
    <d v="2023-09-22T16:51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6"/>
    <d v="2023-09-22T16:51:27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7"/>
    <d v="2023-09-22T16:51:27"/>
    <n v="581"/>
    <n v="581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8"/>
    <d v="2023-09-22T16:51:27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112"/>
    <d v="2023-09-22T16:51:2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241"/>
    <d v="2023-09-22T16:51:2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39"/>
    <d v="2023-09-22T16:51:2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40"/>
    <d v="2023-09-22T16:51:27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54"/>
    <d v="2023-09-22T16:51:2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0"/>
    <d v="2023-09-22T16:51:27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2"/>
    <d v="2023-09-22T16:51:2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8"/>
    <x v="147"/>
    <x v="3"/>
    <x v="168"/>
    <d v="2023-09-22T16:51:2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80"/>
    <d v="2023-09-22T16:52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30"/>
    <d v="2023-09-22T16:52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47"/>
    <d v="2023-09-22T16:52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32"/>
    <d v="2023-09-22T16:52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35"/>
    <d v="2023-09-22T16:52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37"/>
    <d v="2023-09-22T16:52:17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38"/>
    <d v="2023-09-22T16:52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112"/>
    <d v="2023-09-22T16:52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40"/>
    <d v="2023-09-22T16:52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54"/>
    <d v="2023-09-22T16:52:1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0"/>
    <d v="2023-09-22T16:52:1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1"/>
    <d v="2023-09-22T16:52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2"/>
    <d v="2023-09-22T16:52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174"/>
    <d v="2023-09-22T16:52:17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79"/>
    <x v="148"/>
    <x v="9"/>
    <x v="87"/>
    <d v="2023-09-22T16:52:1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80"/>
    <d v="2023-09-22T16:52:58"/>
    <n v="26"/>
    <n v="19"/>
    <n v="7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108"/>
    <d v="2023-09-22T16:52:58"/>
    <n v="29"/>
    <n v="13"/>
    <n v="16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30"/>
    <d v="2023-09-22T16:52:58"/>
    <n v="29"/>
    <n v="12"/>
    <n v="17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33"/>
    <d v="2023-09-22T16:52:58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34"/>
    <d v="2023-09-22T16:52:58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36"/>
    <d v="2023-09-22T16:52:58"/>
    <n v="3"/>
    <n v="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37"/>
    <d v="2023-09-22T16:52:58"/>
    <n v="394"/>
    <n v="161"/>
    <n v="233"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38"/>
    <d v="2023-09-22T16:52:58"/>
    <n v="83"/>
    <n v="50"/>
    <n v="3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112"/>
    <d v="2023-09-22T16:52:58"/>
    <n v="9"/>
    <n v="7"/>
    <n v="2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116"/>
    <d v="2023-09-22T16:52:58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54"/>
    <d v="2023-09-22T16:52:58"/>
    <n v="26"/>
    <n v="1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0"/>
    <d v="2023-09-22T16:52:58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49"/>
    <x v="2"/>
    <x v="87"/>
    <d v="2023-09-22T16:52:5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88"/>
    <d v="2023-09-25T11:18:1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9"/>
    <d v="2023-09-25T11:18:12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0"/>
    <d v="2023-09-25T11:18:1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1"/>
    <d v="2023-09-25T11:18:12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2"/>
    <d v="2023-09-25T11:18:12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3"/>
    <d v="2023-09-25T11:18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90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91"/>
    <d v="2023-09-25T11:1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0"/>
    <d v="2023-09-25T11:18:1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6"/>
    <d v="2023-09-25T11:18:12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05"/>
    <d v="2023-09-25T11:1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21"/>
    <d v="2023-09-25T11:1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7"/>
    <d v="2023-09-25T11:1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2"/>
    <d v="2023-09-25T11:18:1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3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8"/>
    <d v="2023-09-25T11:18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9"/>
    <d v="2023-09-25T11:18:12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70"/>
    <d v="2023-09-25T11:18:1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4"/>
    <d v="2023-09-25T11:18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"/>
    <d v="2023-09-25T11:18:12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"/>
    <d v="2023-09-25T11:18:1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6"/>
    <d v="2023-09-25T11:18:12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23"/>
    <d v="2023-09-25T11:18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7"/>
    <d v="2023-09-25T11:18:12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6"/>
    <d v="2023-09-25T11:18:12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7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8"/>
    <d v="2023-09-25T11:18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8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63"/>
    <d v="2023-09-25T11:18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"/>
    <d v="2023-09-25T11:18:12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0"/>
    <d v="2023-09-25T11:18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1"/>
    <d v="2023-09-25T11:18:1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71"/>
    <d v="2023-09-25T11:18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25"/>
    <d v="2023-09-25T11:18:12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1"/>
    <d v="2023-09-25T11:18:1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3"/>
    <d v="2023-09-25T11:18:12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4"/>
    <d v="2023-09-25T11:18:12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5"/>
    <d v="2023-09-25T11:18:12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99"/>
    <d v="2023-09-25T11:18:1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6"/>
    <d v="2023-09-25T11:18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00"/>
    <d v="2023-09-25T11:18:1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0"/>
    <d v="2023-09-25T11:18:1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1"/>
    <d v="2023-09-25T11:18:1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2"/>
    <d v="2023-09-25T11:18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3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50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4"/>
    <d v="2023-09-25T11:18:1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01"/>
    <d v="2023-09-25T11:18:1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02"/>
    <d v="2023-09-25T11:18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03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77"/>
    <d v="2023-09-25T11:18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04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43"/>
    <d v="2023-09-25T11:1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71"/>
    <d v="2023-09-25T11:1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80"/>
    <d v="2023-09-25T11:18:12"/>
    <n v="240"/>
    <n v="0"/>
    <n v="240"/>
    <n v="0"/>
    <n v="24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81"/>
    <d v="2023-09-25T11:18:12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87"/>
    <d v="2023-09-25T11:18:12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51"/>
    <d v="2023-09-25T11:18:12"/>
    <n v="10"/>
    <n v="0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4"/>
    <d v="2023-09-25T11:18:12"/>
    <n v="10"/>
    <n v="0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5"/>
    <d v="2023-09-25T11:18:12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30"/>
    <d v="2023-09-25T11:18:12"/>
    <n v="214"/>
    <n v="0"/>
    <n v="214"/>
    <n v="0"/>
    <n v="2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32"/>
    <d v="2023-09-25T11:18:12"/>
    <n v="268"/>
    <n v="0"/>
    <n v="268"/>
    <n v="0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37"/>
    <d v="2023-09-25T11:18:12"/>
    <n v="754"/>
    <n v="0"/>
    <n v="754"/>
    <n v="0"/>
    <n v="7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8"/>
    <d v="2023-09-25T11:18:12"/>
    <n v="57"/>
    <n v="0"/>
    <n v="57"/>
    <n v="0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9"/>
    <d v="2023-09-25T11:18:12"/>
    <n v="984"/>
    <n v="0"/>
    <n v="984"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0"/>
    <d v="2023-09-25T11:18:12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99"/>
    <d v="2023-09-25T11:18:12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1"/>
    <d v="2023-09-25T11:18:12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84"/>
    <d v="2023-09-25T11:18:12"/>
    <n v="14"/>
    <n v="0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40"/>
    <d v="2023-09-25T11:18:12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2"/>
    <d v="2023-09-25T11:18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4"/>
    <d v="2023-09-25T11:18:12"/>
    <n v="342"/>
    <n v="0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6"/>
    <d v="2023-09-25T11:18:1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7"/>
    <d v="2023-09-25T11:18:12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58"/>
    <d v="2023-09-25T11:18:12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0"/>
    <d v="2023-09-25T11:18:12"/>
    <n v="214"/>
    <n v="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2"/>
    <d v="2023-09-25T11:18:12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183"/>
    <d v="2023-09-25T11:18:12"/>
    <n v="19"/>
    <n v="5"/>
    <n v="1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50"/>
    <x v="3"/>
    <x v="3"/>
    <d v="2023-09-25T11:18:12"/>
    <n v="88"/>
    <n v="11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8"/>
    <d v="2023-09-25T11:19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9"/>
    <d v="2023-09-25T11:1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0"/>
    <d v="2023-09-25T11:19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1"/>
    <d v="2023-09-25T11:19:06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2"/>
    <d v="2023-09-25T11:19:06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3"/>
    <d v="2023-09-25T11:1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0"/>
    <d v="2023-09-25T11:19:06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6"/>
    <d v="2023-09-25T11:19:06"/>
    <n v="0"/>
    <m/>
    <m/>
    <n v="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05"/>
    <d v="2023-09-25T11:1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21"/>
    <d v="2023-09-25T11:19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7"/>
    <d v="2023-09-25T11:19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2"/>
    <d v="2023-09-25T11:19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8"/>
    <d v="2023-09-25T11:19:0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9"/>
    <d v="2023-09-25T11:19:06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70"/>
    <d v="2023-09-25T11:19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4"/>
    <d v="2023-09-25T11:19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"/>
    <d v="2023-09-25T11:19:0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6"/>
    <d v="2023-09-25T11:19:06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5"/>
    <d v="2023-09-25T11:19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96"/>
    <d v="2023-09-25T11:1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23"/>
    <d v="2023-09-25T11:19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7"/>
    <d v="2023-09-25T11:19:06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6"/>
    <d v="2023-09-25T11:19:06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7"/>
    <d v="2023-09-25T11:1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"/>
    <d v="2023-09-25T11:1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8"/>
    <d v="2023-09-25T11:1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63"/>
    <d v="2023-09-25T11:1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"/>
    <d v="2023-09-25T11:19:06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"/>
    <d v="2023-09-25T11:19:0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1"/>
    <d v="2023-09-25T11:19:06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71"/>
    <d v="2023-09-25T11:19:0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25"/>
    <d v="2023-09-25T11:19:06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1"/>
    <d v="2023-09-25T11:1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4"/>
    <d v="2023-09-25T11:19:06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5"/>
    <d v="2023-09-25T11:19:06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99"/>
    <d v="2023-09-25T11:19:0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6"/>
    <d v="2023-09-25T11:19:0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0"/>
    <d v="2023-09-25T11:19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9"/>
    <d v="2023-09-25T11:19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0"/>
    <d v="2023-09-25T11:19:06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1"/>
    <d v="2023-09-25T11:19:06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2"/>
    <d v="2023-09-25T11:19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3"/>
    <d v="2023-09-25T11:1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50"/>
    <d v="2023-09-25T11:1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4"/>
    <d v="2023-09-25T11:19:0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2"/>
    <d v="2023-09-25T11:19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3"/>
    <d v="2023-09-25T11:1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77"/>
    <d v="2023-09-25T11:19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4"/>
    <d v="2023-09-25T11:19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42"/>
    <d v="2023-09-25T11:19:06"/>
    <n v="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43"/>
    <d v="2023-09-25T11:19:06"/>
    <n v="3"/>
    <n v="3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31"/>
    <d v="2023-09-25T11:19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79"/>
    <d v="2023-09-25T11:19:0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0"/>
    <d v="2023-09-25T11:19:06"/>
    <n v="303"/>
    <m/>
    <n v="303"/>
    <n v="0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2"/>
    <d v="2023-09-25T11:19:06"/>
    <n v="705"/>
    <m/>
    <n v="705"/>
    <n v="0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7"/>
    <d v="2023-09-25T11:19:06"/>
    <n v="42"/>
    <m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84"/>
    <d v="2023-09-25T11:19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09"/>
    <d v="2023-09-25T11:19:06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2"/>
    <d v="2023-09-25T11:19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0"/>
    <d v="2023-09-25T11:19:06"/>
    <n v="662"/>
    <m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6"/>
    <d v="2023-09-25T11:19:06"/>
    <n v="31"/>
    <m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7"/>
    <d v="2023-09-25T11:19:06"/>
    <n v="64"/>
    <m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1"/>
    <d v="2023-09-25T11:19:06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2"/>
    <d v="2023-09-25T11:19:06"/>
    <n v="289"/>
    <m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5"/>
    <d v="2023-09-25T11:19:06"/>
    <n v="8"/>
    <m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7"/>
    <d v="2023-09-25T11:19:06"/>
    <n v="2272"/>
    <m/>
    <n v="2272"/>
    <n v="0"/>
    <n v="2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9"/>
    <d v="2023-09-25T11:19:06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8"/>
    <d v="2023-09-25T11:19:06"/>
    <n v="187"/>
    <m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9"/>
    <d v="2023-09-25T11:19:06"/>
    <n v="1572"/>
    <m/>
    <n v="1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0"/>
    <d v="2023-09-25T11:19:0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99"/>
    <d v="2023-09-25T11:19:06"/>
    <n v="59"/>
    <m/>
    <n v="59"/>
    <n v="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1"/>
    <d v="2023-09-25T11:19:06"/>
    <n v="26"/>
    <m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4"/>
    <d v="2023-09-25T11:19:06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40"/>
    <d v="2023-09-25T11:19:06"/>
    <n v="64"/>
    <m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45"/>
    <d v="2023-09-25T11:19:06"/>
    <n v="3"/>
    <n v="3"/>
    <n v="0"/>
    <n v="17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53"/>
    <d v="2023-09-25T11:19:06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2"/>
    <d v="2023-09-25T11:1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13"/>
    <d v="2023-09-25T11:19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55"/>
    <d v="2023-09-25T11:1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16"/>
    <d v="2023-09-25T11:19:0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5"/>
    <d v="2023-09-25T11:19:0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4"/>
    <d v="2023-09-25T11:19:06"/>
    <n v="1008"/>
    <n v="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85"/>
    <d v="2023-09-25T11:19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17"/>
    <d v="2023-09-25T11:19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5"/>
    <d v="2023-09-25T11:19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58"/>
    <d v="2023-09-25T11:19:06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0"/>
    <d v="2023-09-25T11:19:06"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"/>
    <d v="2023-09-25T11:19:06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2"/>
    <d v="2023-09-25T11:19:06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86"/>
    <d v="2023-09-25T11:19:0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68"/>
    <d v="2023-09-25T11:19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183"/>
    <d v="2023-09-25T11:19:06"/>
    <n v="23"/>
    <n v="1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1"/>
    <x v="3"/>
    <x v="3"/>
    <d v="2023-09-25T11:19:06"/>
    <n v="70"/>
    <n v="1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59"/>
    <d v="2023-09-25T11:34:58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0"/>
    <d v="2023-09-25T11:34:58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1"/>
    <d v="2023-09-25T11:34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59"/>
    <d v="2023-09-25T11:51:16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0"/>
    <d v="2023-09-25T11:51:16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1"/>
    <d v="2023-09-25T11:51:16"/>
    <n v="115"/>
    <m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2"/>
    <d v="2023-09-25T11:51:16"/>
    <n v="200"/>
    <m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3"/>
    <d v="2023-09-25T11:51:16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90"/>
    <d v="2023-09-25T11:51:1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91"/>
    <d v="2023-09-25T11:51:1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1"/>
    <d v="2023-09-25T11:51:1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4"/>
    <x v="1"/>
    <x v="3"/>
    <d v="2023-09-25T11:54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5"/>
    <x v="1"/>
    <x v="3"/>
    <d v="2023-09-25T11:58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88"/>
    <d v="2023-09-25T11:5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9"/>
    <d v="2023-09-25T11:59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0"/>
    <d v="2023-09-25T11:59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1"/>
    <d v="2023-09-25T11:59:31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2"/>
    <d v="2023-09-25T11:59:31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3"/>
    <d v="2023-09-25T11:59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80"/>
    <d v="2023-09-25T11:50:38"/>
    <n v="5"/>
    <m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81"/>
    <d v="2023-09-25T11:50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6"/>
    <d v="2023-09-25T11:51:16"/>
    <n v="283"/>
    <m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2"/>
    <d v="2023-09-25T11:51:16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3"/>
    <d v="2023-09-25T11:51:1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8"/>
    <d v="2023-09-25T11:51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9"/>
    <d v="2023-09-25T11:51:16"/>
    <n v="240"/>
    <m/>
    <n v="24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70"/>
    <d v="2023-09-25T11:51:16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7"/>
    <d v="2023-09-25T11:51:16"/>
    <n v="237"/>
    <m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6"/>
    <d v="2023-09-25T11:51:16"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8"/>
    <d v="2023-09-25T11:51:16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8"/>
    <d v="2023-09-25T11:51:1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63"/>
    <d v="2023-09-25T11:51:16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"/>
    <d v="2023-09-25T11:51:16"/>
    <n v="268"/>
    <m/>
    <n v="268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0"/>
    <d v="2023-09-25T11:51:16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1"/>
    <d v="2023-09-25T11:51:16"/>
    <n v="258"/>
    <m/>
    <n v="25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71"/>
    <d v="2023-09-25T11:51:16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25"/>
    <d v="2023-09-25T11:51:16"/>
    <n v="104"/>
    <m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41"/>
    <d v="2023-09-25T11:51:16"/>
    <n v="187"/>
    <m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3"/>
    <d v="2023-09-25T11:51:16"/>
    <n v="266"/>
    <m/>
    <n v="266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4"/>
    <d v="2023-09-25T11:51:16"/>
    <n v="262"/>
    <m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5"/>
    <d v="2023-09-25T11:51:16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9"/>
    <d v="2023-09-25T11:51:16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6"/>
    <d v="2023-09-25T11:51:1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20"/>
    <d v="2023-09-25T11:51:16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21"/>
    <d v="2023-09-25T11:51:16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03"/>
    <d v="2023-09-25T11:5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04"/>
    <d v="2023-09-25T11:5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80"/>
    <d v="2023-09-25T11:51:16"/>
    <n v="45"/>
    <m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30"/>
    <d v="2023-09-25T11:51:16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32"/>
    <d v="2023-09-25T11:51:16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37"/>
    <d v="2023-09-25T11:51:16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39"/>
    <d v="2023-09-25T11:51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48"/>
    <d v="2023-09-25T11:51:16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49"/>
    <d v="2023-09-25T11:51:16"/>
    <n v="640"/>
    <m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50"/>
    <d v="2023-09-25T11:51:16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51"/>
    <d v="2023-09-25T11:51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84"/>
    <d v="2023-09-25T11:51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40"/>
    <d v="2023-09-25T11:51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46"/>
    <d v="2023-09-25T11:51:16"/>
    <n v="622"/>
    <n v="0"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47"/>
    <d v="2023-09-25T11:51:16"/>
    <n v="2990"/>
    <n v="0"/>
    <n v="2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48"/>
    <d v="2023-09-25T11:51:16"/>
    <n v="327"/>
    <n v="0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49"/>
    <d v="2023-09-25T11:51:16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50"/>
    <d v="2023-09-25T11:51:16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51"/>
    <d v="2023-09-25T11:51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52"/>
    <d v="2023-09-25T11:51:16"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54"/>
    <d v="2023-09-25T11:51:1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58"/>
    <d v="2023-09-25T11:51:16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0"/>
    <d v="2023-09-25T11:51:16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2"/>
    <d v="2023-09-25T11:51:16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8"/>
    <x v="1"/>
    <x v="49"/>
    <d v="2023-09-25T11:53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8"/>
    <x v="1"/>
    <x v="50"/>
    <d v="2023-09-25T11:53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8"/>
    <x v="1"/>
    <x v="3"/>
    <d v="2023-09-25T11:53:1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4"/>
    <x v="1"/>
    <x v="107"/>
    <d v="2023-09-25T11:54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4"/>
    <x v="1"/>
    <x v="49"/>
    <d v="2023-09-25T11:54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4"/>
    <x v="1"/>
    <x v="116"/>
    <d v="2023-09-25T11:54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0"/>
    <d v="2023-09-25T11:59:3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6"/>
    <d v="2023-09-25T11:59:31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21"/>
    <d v="2023-09-25T11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7"/>
    <d v="2023-09-25T11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2"/>
    <d v="2023-09-25T11:5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8"/>
    <d v="2023-09-25T11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9"/>
    <d v="2023-09-25T11:59:31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70"/>
    <d v="2023-09-25T11:59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2"/>
    <d v="2023-09-25T11:34:5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3"/>
    <d v="2023-09-25T11:3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90"/>
    <d v="2023-09-25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90"/>
    <d v="2023-09-25T11:34:5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6"/>
    <d v="2023-09-25T11:34:58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9"/>
    <d v="2023-09-25T11:34:5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70"/>
    <d v="2023-09-25T11:34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6"/>
    <d v="2023-09-25T11:34:5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7"/>
    <d v="2023-09-25T11:34:5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96"/>
    <d v="2023-09-25T11:34:58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8"/>
    <d v="2023-09-25T11:34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9"/>
    <d v="2023-09-25T11:34:5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0"/>
    <d v="2023-09-25T11:34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1"/>
    <d v="2023-09-25T11:34:5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71"/>
    <d v="2023-09-25T11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25"/>
    <d v="2023-09-25T11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4"/>
    <d v="2023-09-25T11:34:58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5"/>
    <d v="2023-09-25T11:34:5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20"/>
    <d v="2023-09-25T11:34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252"/>
    <d v="2023-09-25T11:3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77"/>
    <d v="2023-09-25T11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07"/>
    <d v="2023-09-25T11:34:5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116"/>
    <d v="2023-09-25T11:34:5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2"/>
    <x v="1"/>
    <x v="3"/>
    <d v="2023-09-25T11:34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4"/>
    <d v="2023-09-25T11:5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"/>
    <d v="2023-09-25T11:59:3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"/>
    <d v="2023-09-25T11:59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6"/>
    <d v="2023-09-25T11:59:3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5"/>
    <d v="2023-09-25T11:5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96"/>
    <d v="2023-09-25T11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7"/>
    <d v="2023-09-25T11:59:31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6"/>
    <d v="2023-09-25T11:59:31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8"/>
    <d v="2023-09-25T11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8"/>
    <d v="2023-09-25T11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63"/>
    <d v="2023-09-25T11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"/>
    <d v="2023-09-25T11:59:31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0"/>
    <d v="2023-09-25T11:59:3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53"/>
    <d v="2023-09-25T11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1"/>
    <d v="2023-09-25T11:59:3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71"/>
    <d v="2023-09-25T11:59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25"/>
    <d v="2023-09-25T11:59:31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1"/>
    <d v="2023-09-25T11:5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3"/>
    <d v="2023-09-25T11:59:3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4"/>
    <d v="2023-09-25T11:59:31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5"/>
    <d v="2023-09-25T11:59:31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99"/>
    <d v="2023-09-25T11:59:3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6"/>
    <d v="2023-09-25T11:59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00"/>
    <d v="2023-09-25T11:59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0"/>
    <d v="2023-09-25T11:59:3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1"/>
    <d v="2023-09-25T11:59:3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2"/>
    <d v="2023-09-25T11:59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4"/>
    <d v="2023-09-25T11:59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02"/>
    <d v="2023-09-25T11:5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77"/>
    <d v="2023-09-25T11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04"/>
    <d v="2023-09-25T11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80"/>
    <d v="2023-09-25T11:59:31"/>
    <n v="108"/>
    <m/>
    <n v="108"/>
    <m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15"/>
    <d v="2023-09-25T11:59:3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81"/>
    <d v="2023-09-25T11:59:3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06"/>
    <d v="2023-09-25T11:59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07"/>
    <d v="2023-09-25T11:59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54"/>
    <d v="2023-09-25T11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2"/>
    <d v="2023-09-25T11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87"/>
    <d v="2023-09-25T11:59:31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73"/>
    <d v="2023-09-25T11:59:31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30"/>
    <d v="2023-09-25T11:50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37"/>
    <d v="2023-09-25T11:50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48"/>
    <d v="2023-09-25T11:50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49"/>
    <d v="2023-09-25T11:50:3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50"/>
    <d v="2023-09-25T11:50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40"/>
    <d v="2023-09-25T11:50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54"/>
    <d v="2023-09-25T11:50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58"/>
    <d v="2023-09-25T11:50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0"/>
    <d v="2023-09-25T11:50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57"/>
    <x v="3"/>
    <x v="183"/>
    <d v="2023-09-25T11:50:38"/>
    <n v="10"/>
    <n v="1"/>
    <m/>
    <m/>
    <n v="1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94"/>
    <d v="2023-09-25T11:51:16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4"/>
    <d v="2023-09-25T11:51:16"/>
    <n v="307"/>
    <m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5"/>
    <d v="2023-09-25T11:51:16"/>
    <n v="286"/>
    <m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6"/>
    <d v="2023-09-25T11:51:16"/>
    <n v="279"/>
    <m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96"/>
    <d v="2023-09-25T11:5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153"/>
    <x v="3"/>
    <x v="123"/>
    <d v="2023-09-25T11:51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97"/>
    <d v="2023-09-25T11:59:31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3"/>
    <d v="2023-09-25T11:59:31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5"/>
    <d v="2023-09-25T11:59:31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0"/>
    <d v="2023-09-25T11:59:31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7"/>
    <d v="2023-09-25T11:59:3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2"/>
    <d v="2023-09-25T11:59:31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4"/>
    <d v="2023-09-25T11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6"/>
    <d v="2023-09-25T11:59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7"/>
    <d v="2023-09-25T11:59:31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8"/>
    <d v="2023-09-25T11:59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12"/>
    <d v="2023-09-25T11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9"/>
    <d v="2023-09-25T11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8"/>
    <d v="2023-09-25T11:59:31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9"/>
    <d v="2023-09-25T11:59:31"/>
    <n v="533"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0"/>
    <d v="2023-09-25T11:59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88"/>
    <d v="2023-09-25T11:59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40"/>
    <d v="2023-09-25T11:59:31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16"/>
    <d v="2023-09-25T11:59:3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4"/>
    <d v="2023-09-25T11:59:31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5"/>
    <d v="2023-09-25T11:59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6"/>
    <d v="2023-09-25T11:59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7"/>
    <d v="2023-09-25T11:59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58"/>
    <d v="2023-09-25T11:59:31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0"/>
    <d v="2023-09-25T11:59:31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"/>
    <d v="2023-09-25T11:59:31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2"/>
    <d v="2023-09-25T11:59:31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74"/>
    <d v="2023-09-25T11:59:3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183"/>
    <d v="2023-09-25T11:59:31"/>
    <n v="7"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56"/>
    <x v="3"/>
    <x v="3"/>
    <d v="2023-09-25T11:59:31"/>
    <n v="40"/>
    <n v="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88"/>
    <d v="2023-09-25T12:00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9"/>
    <d v="2023-09-25T12:00:3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0"/>
    <d v="2023-09-25T12:00:3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1"/>
    <d v="2023-09-25T12:00:36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2"/>
    <d v="2023-09-25T12:00:36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3"/>
    <d v="2023-09-25T12:00:3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89"/>
    <d v="2023-09-25T12:00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0"/>
    <d v="2023-09-25T12:00:3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6"/>
    <d v="2023-09-25T12:00:36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2"/>
    <d v="2023-09-25T12:00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3"/>
    <d v="2023-09-25T12:00:36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8"/>
    <d v="2023-09-25T12:00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9"/>
    <d v="2023-09-25T12:00:3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70"/>
    <d v="2023-09-25T12:00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4"/>
    <d v="2023-09-25T12:00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"/>
    <d v="2023-09-25T12:00:3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"/>
    <d v="2023-09-25T12:00:3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6"/>
    <d v="2023-09-25T12:00:36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96"/>
    <d v="2023-09-25T12:00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23"/>
    <d v="2023-09-25T12:00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7"/>
    <d v="2023-09-25T12:00:3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6"/>
    <d v="2023-09-25T12:00:36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7"/>
    <d v="2023-09-25T12:0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8"/>
    <d v="2023-09-25T12:00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8"/>
    <d v="2023-09-25T12:00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63"/>
    <d v="2023-09-25T12:00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"/>
    <d v="2023-09-25T12:00:36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"/>
    <d v="2023-09-25T12:00:3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1"/>
    <d v="2023-09-25T12:00:3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71"/>
    <d v="2023-09-25T12:00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25"/>
    <d v="2023-09-25T12:00:36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1"/>
    <d v="2023-09-25T12:00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3"/>
    <d v="2023-09-25T12:00:3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4"/>
    <d v="2023-09-25T12:00:36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5"/>
    <d v="2023-09-25T12:00:36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99"/>
    <d v="2023-09-25T12:00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6"/>
    <d v="2023-09-25T12:00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0"/>
    <d v="2023-09-25T12:00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9"/>
    <d v="2023-09-25T12:00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0"/>
    <d v="2023-09-25T12:00:36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1"/>
    <d v="2023-09-25T12:00:36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2"/>
    <d v="2023-09-25T12:00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3"/>
    <d v="2023-09-25T12:00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4"/>
    <d v="2023-09-25T12:00:3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1"/>
    <d v="2023-09-25T12:00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2"/>
    <d v="2023-09-25T12:00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3"/>
    <d v="2023-09-25T12:00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77"/>
    <d v="2023-09-25T12:00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4"/>
    <d v="2023-09-25T12:00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43"/>
    <d v="2023-09-25T12:00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80"/>
    <d v="2023-09-25T12:00:36"/>
    <n v="190"/>
    <m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81"/>
    <d v="2023-09-25T12:00:36"/>
    <n v="231"/>
    <m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6"/>
    <d v="2023-09-25T12:00:36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07"/>
    <d v="2023-09-25T12:00:36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2"/>
    <d v="2023-09-25T12:00:36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10"/>
    <d v="2023-09-25T12:00:3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73"/>
    <d v="2023-09-25T12:00:3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55"/>
    <d v="2023-09-25T12:00:3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97"/>
    <d v="2023-09-25T12:00:3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3"/>
    <d v="2023-09-25T12:00:3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4"/>
    <d v="2023-09-25T12:00:3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5"/>
    <d v="2023-09-25T12:00:36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30"/>
    <d v="2023-09-25T12:00:36"/>
    <n v="114"/>
    <m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32"/>
    <d v="2023-09-25T12:00:36"/>
    <n v="135"/>
    <m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37"/>
    <d v="2023-09-25T12:00:36"/>
    <n v="285"/>
    <m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41"/>
    <d v="2023-09-25T12:00:36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39"/>
    <d v="2023-09-25T12:00:36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8"/>
    <d v="2023-09-25T12:00:36"/>
    <n v="81"/>
    <m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9"/>
    <d v="2023-09-25T12:00:36"/>
    <n v="640"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0"/>
    <d v="2023-09-25T12:00:3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99"/>
    <d v="2023-09-25T12:00:36"/>
    <n v="4"/>
    <m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1"/>
    <d v="2023-09-25T12:00:36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84"/>
    <d v="2023-09-25T12:00:36"/>
    <n v="8"/>
    <m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40"/>
    <d v="2023-09-25T12:00:36"/>
    <n v="15"/>
    <m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13"/>
    <d v="2023-09-25T12:00:3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16"/>
    <d v="2023-09-25T12:00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4"/>
    <d v="2023-09-25T12:00:36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5"/>
    <d v="2023-09-25T12:00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6"/>
    <d v="2023-09-25T12:00:3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7"/>
    <d v="2023-09-25T12:00:36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58"/>
    <d v="2023-09-25T12:00:36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0"/>
    <d v="2023-09-25T12:00:36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2"/>
    <d v="2023-09-25T12:00:36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183"/>
    <d v="2023-09-25T12:00:36"/>
    <n v="7"/>
    <n v="1"/>
    <n v="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59"/>
    <x v="3"/>
    <x v="3"/>
    <d v="2023-09-25T12:00:36"/>
    <n v="93"/>
    <n v="26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80"/>
    <d v="2023-09-25T12:06:55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82"/>
    <d v="2023-09-25T12:06:55"/>
    <n v="254"/>
    <n v="254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26"/>
    <d v="2023-09-25T12:06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29"/>
    <d v="2023-09-25T12:06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30"/>
    <d v="2023-09-25T12:06:55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46"/>
    <d v="2023-09-25T12:06:55"/>
    <n v="445"/>
    <n v="445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32"/>
    <d v="2023-09-25T12:06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33"/>
    <d v="2023-09-25T12:06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36"/>
    <d v="2023-09-25T12:06:5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37"/>
    <d v="2023-09-25T12:06:55"/>
    <n v="167"/>
    <n v="167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38"/>
    <d v="2023-09-25T12:06:55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40"/>
    <d v="2023-09-25T12:06:55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54"/>
    <d v="2023-09-25T12:06:55"/>
    <n v="285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242"/>
    <d v="2023-09-25T12:06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56"/>
    <d v="2023-09-25T12:06:5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217"/>
    <d v="2023-09-25T12:0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0"/>
    <d v="2023-09-25T12:06:55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2"/>
    <d v="2023-09-25T12:06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2"/>
    <x v="1"/>
    <x v="86"/>
    <d v="2023-09-25T12:06:55"/>
    <n v="445"/>
    <n v="4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88"/>
    <d v="2023-09-15T11:5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9"/>
    <d v="2023-09-15T11:56:11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0"/>
    <d v="2023-09-15T11:56:11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1"/>
    <d v="2023-09-15T11:56:11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2"/>
    <d v="2023-09-15T11:56:11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5"/>
    <d v="2023-09-15T11:56:11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90"/>
    <d v="2023-09-15T11:56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6"/>
    <d v="2023-09-15T11:56:11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5"/>
    <d v="2023-09-15T12:07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6"/>
    <d v="2023-09-15T12:07:5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7"/>
    <d v="2023-09-15T12:07:50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58"/>
    <d v="2023-09-15T12:07:50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0"/>
    <d v="2023-09-15T12:07:50"/>
    <n v="336"/>
    <n v="0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"/>
    <d v="2023-09-15T12:07:5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2"/>
    <d v="2023-09-15T12:07:50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174"/>
    <d v="2023-09-15T12:07:50"/>
    <n v="1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0"/>
    <x v="0"/>
    <x v="3"/>
    <d v="2023-09-15T12:07:50"/>
    <n v="25"/>
    <n v="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9"/>
    <d v="2023-09-15T12:52:23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61"/>
    <d v="2023-09-15T12:52:23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63"/>
    <d v="2023-09-15T12:52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90"/>
    <d v="2023-09-15T12:52:2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66"/>
    <d v="2023-09-15T12:52:23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69"/>
    <d v="2023-09-15T12:52:2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75"/>
    <d v="2023-09-15T12:52:2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"/>
    <d v="2023-09-15T12:52:23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6"/>
    <d v="2023-09-15T12:52:23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7"/>
    <d v="2023-09-15T12:52:2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96"/>
    <d v="2023-09-15T12:52:23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8"/>
    <d v="2023-09-15T12:52:2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9"/>
    <d v="2023-09-15T12:52:23"/>
    <n v="0"/>
    <m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0"/>
    <d v="2023-09-15T12:52:2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1"/>
    <d v="2023-09-15T12:52:2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3"/>
    <d v="2023-09-15T12:52:23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4"/>
    <d v="2023-09-15T12:52:23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6"/>
    <d v="2023-09-15T12:52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9"/>
    <d v="2023-09-15T12:52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21"/>
    <d v="2023-09-15T12:52:2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22"/>
    <d v="2023-09-15T12:52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80"/>
    <d v="2023-09-15T12:52:23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2"/>
    <d v="2023-09-15T12:52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13"/>
    <d v="2023-08-17T15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4"/>
    <d v="2023-08-17T15:48:15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5"/>
    <d v="2023-08-17T15:48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6"/>
    <d v="2023-08-17T15:48:1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7"/>
    <d v="2023-08-17T15:48:15"/>
    <n v="27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8"/>
    <d v="2023-08-17T15:48:1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0"/>
    <d v="2023-08-17T15:48:15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"/>
    <d v="2023-08-17T15:48:1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2"/>
    <d v="2023-08-17T15:48:15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86"/>
    <d v="2023-08-17T15:48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3"/>
    <d v="2023-08-17T15:48:15"/>
    <n v="48"/>
    <n v="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87"/>
    <d v="2023-08-17T15:48: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88"/>
    <d v="2023-08-17T15:49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9"/>
    <d v="2023-08-17T15:49:42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0"/>
    <d v="2023-08-17T15:49:4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1"/>
    <d v="2023-08-17T15:49:42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2"/>
    <d v="2023-08-17T15:49:42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1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25"/>
    <d v="2023-08-18T07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4"/>
    <d v="2023-08-18T07:42:5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"/>
    <d v="2023-08-18T07:4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56"/>
    <d v="2023-08-18T07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00"/>
    <d v="2023-08-18T07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9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3"/>
    <d v="2023-09-15T12:52:2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4"/>
    <d v="2023-09-15T12:52:2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32"/>
    <d v="2023-09-15T12:52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5"/>
    <d v="2023-09-15T12:52:2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30"/>
    <d v="2023-09-15T12:52:23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6"/>
    <d v="2023-09-15T12:52:2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7"/>
    <d v="2023-09-15T12:52:23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32"/>
    <d v="2023-09-15T12:52:23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37"/>
    <d v="2023-09-15T12:52:23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39"/>
    <d v="2023-09-15T12:52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8"/>
    <d v="2023-09-15T12:52:23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49"/>
    <d v="2023-09-15T12:52:23"/>
    <n v="736"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0"/>
    <d v="2023-09-15T12:52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1"/>
    <d v="2023-09-15T12:52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84"/>
    <d v="2023-09-15T12:52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13"/>
    <d v="2023-09-15T12:52:2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4"/>
    <d v="2023-09-15T12:52:23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5"/>
    <d v="2023-09-15T12:52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6"/>
    <d v="2023-09-15T12:52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7"/>
    <d v="2023-09-15T12:52:23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58"/>
    <d v="2023-09-15T12:52:23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0"/>
    <d v="2023-09-15T12:52:2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1"/>
    <d v="2023-09-15T12:52:23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4"/>
    <x v="0"/>
    <x v="2"/>
    <d v="2023-09-15T12:52:23"/>
    <n v="248"/>
    <n v="0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27"/>
    <d v="2023-08-18T07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0"/>
    <d v="2023-08-18T07:42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7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1"/>
    <d v="2023-08-18T07:42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8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4"/>
    <d v="2023-08-18T07:4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5"/>
    <d v="2023-08-18T07:4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30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02"/>
    <d v="2023-08-18T07:42:5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69"/>
    <d v="2023-08-18T07:42:5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7"/>
    <d v="2023-08-18T07:47:4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9"/>
    <d v="2023-08-18T07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9"/>
    <d v="2023-08-18T07:47:4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1"/>
    <d v="2023-08-18T07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52"/>
    <d v="2023-08-18T07:4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4"/>
    <d v="2023-08-18T07:47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0"/>
    <d v="2023-08-18T07:47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"/>
    <d v="2023-08-18T07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"/>
    <d v="2023-08-18T07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"/>
    <d v="2023-08-18T0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52"/>
    <d v="2023-08-18T07:4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4"/>
    <d v="2023-08-18T07:47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0"/>
    <d v="2023-08-18T07:47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"/>
    <d v="2023-08-18T07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"/>
    <d v="2023-08-18T07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"/>
    <d v="2023-08-18T0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96"/>
    <d v="2023-08-18T07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58"/>
    <d v="2023-08-18T07:5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0"/>
    <d v="2023-08-18T07:59:0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"/>
    <d v="2023-08-18T07:59:08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54"/>
    <d v="2023-08-18T07:59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58"/>
    <d v="2023-08-18T07:5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0"/>
    <d v="2023-08-18T07:59:0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"/>
    <d v="2023-08-18T07:59:08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182"/>
    <d v="2023-08-18T08:02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0"/>
    <d v="2023-08-18T08:02:2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3"/>
    <d v="2023-08-18T08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6"/>
    <d v="2023-08-18T08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7"/>
    <d v="2023-08-18T08:02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40"/>
    <d v="2023-08-18T08:02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182"/>
    <d v="2023-08-18T08:02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40"/>
    <d v="2023-08-18T08:2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82"/>
    <d v="2023-08-18T08:22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30"/>
    <d v="2023-08-18T08:22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57"/>
    <d v="2023-08-18T09:1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0"/>
    <d v="2023-08-18T09:16:0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2"/>
    <d v="2023-08-18T09:16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86"/>
    <d v="2023-08-18T09:16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168"/>
    <d v="2023-08-18T09:16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54"/>
    <d v="2023-08-18T09:16:0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56"/>
    <d v="2023-08-18T09:1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57"/>
    <d v="2023-08-18T09:1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0"/>
    <d v="2023-08-18T09:16:0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2"/>
    <d v="2023-08-18T09:16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86"/>
    <d v="2023-08-18T09:16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168"/>
    <d v="2023-08-18T09:16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81"/>
    <d v="2023-08-18T09:17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29"/>
    <d v="2023-08-18T09:1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30"/>
    <d v="2023-08-18T09:17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37"/>
    <d v="2023-08-18T09:1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40"/>
    <d v="2023-08-18T09:1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6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7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0"/>
    <d v="2023-08-18T09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2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80"/>
    <d v="2023-08-18T09:4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82"/>
    <d v="2023-08-18T09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0"/>
    <d v="2023-08-18T09:45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2"/>
    <d v="2023-08-18T09:45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7"/>
    <d v="2023-08-18T09:45:4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48"/>
    <d v="2023-08-18T09:45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49"/>
    <d v="2023-08-18T09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50"/>
    <d v="2023-08-18T09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40"/>
    <d v="2023-08-18T09:45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54"/>
    <d v="2023-08-18T09:45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58"/>
    <d v="2023-08-18T09:45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0"/>
    <d v="2023-08-18T09:45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"/>
    <d v="2023-08-18T09:45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58"/>
    <d v="2023-08-18T09:52:1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0"/>
    <d v="2023-08-18T09:52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"/>
    <d v="2023-08-18T09:52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"/>
    <d v="2023-08-18T09:52:1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59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0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1"/>
    <d v="2023-08-18T09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2"/>
    <d v="2023-08-18T09:5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90"/>
    <d v="2023-08-18T09:54:5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6"/>
    <d v="2023-08-18T09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21"/>
    <d v="2023-08-18T09:5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61"/>
    <d v="2023-08-18T10:0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62"/>
    <d v="2023-08-18T10:0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09"/>
    <d v="2023-08-18T10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90"/>
    <d v="2023-08-18T10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66"/>
    <d v="2023-08-18T10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21"/>
    <d v="2023-08-18T10:0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69"/>
    <d v="2023-08-18T10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06"/>
    <d v="2023-08-18T10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71"/>
    <d v="2023-08-18T1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80"/>
    <d v="2023-08-18T10:21:1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82"/>
    <d v="2023-08-18T10:21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0"/>
    <d v="2023-08-18T10:21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2"/>
    <d v="2023-08-18T10:2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7"/>
    <d v="2023-08-18T10:21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8"/>
    <d v="2023-08-18T10:21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48"/>
    <d v="2023-08-18T10:21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49"/>
    <d v="2023-08-18T10:21:1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0"/>
    <d v="2023-08-18T10:21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40"/>
    <d v="2023-08-18T10:21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9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1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2"/>
    <d v="2023-08-18T10:2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5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7"/>
    <d v="2023-08-18T10:45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8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8"/>
    <d v="2023-08-18T10:4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9"/>
    <d v="2023-08-18T10:45:4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51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4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54"/>
    <d v="2023-08-18T10:45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58"/>
    <d v="2023-08-18T10:45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0"/>
    <d v="2023-08-18T10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"/>
    <d v="2023-08-18T10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"/>
    <d v="2023-08-18T10:4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6"/>
    <d v="2023-08-18T10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54"/>
    <d v="2023-08-18T10:45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58"/>
    <d v="2023-08-18T10:45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0"/>
    <d v="2023-08-18T10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"/>
    <d v="2023-08-18T10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"/>
    <d v="2023-08-18T10:4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88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1"/>
    <d v="2023-08-18T11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2"/>
    <d v="2023-08-18T11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3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09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0"/>
    <d v="2023-08-18T11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6"/>
    <d v="2023-08-18T11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21"/>
    <d v="2023-08-18T11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2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11"/>
    <d v="2023-08-18T11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7"/>
    <d v="2023-08-18T11:0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"/>
    <d v="2023-08-18T11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0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12"/>
    <d v="2023-08-18T11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1"/>
    <d v="2023-08-18T11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25"/>
    <d v="2023-08-18T11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4"/>
    <d v="2023-08-18T11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9"/>
    <d v="2023-08-18T14:00:0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40"/>
    <d v="2023-08-18T14:00:00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15"/>
    <d v="2023-08-18T14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54"/>
    <d v="2023-08-18T14:00:00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56"/>
    <d v="2023-08-18T14:00:00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217"/>
    <d v="2023-08-18T14:00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0"/>
    <d v="2023-08-18T14:00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2"/>
    <d v="2023-08-18T14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74"/>
    <d v="2023-08-18T14:00:00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15"/>
    <d v="2023-08-18T14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54"/>
    <d v="2023-08-18T14:00:00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56"/>
    <d v="2023-08-18T14:00:00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217"/>
    <d v="2023-08-18T14:00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0"/>
    <d v="2023-08-18T14:00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2"/>
    <d v="2023-08-18T14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5"/>
    <d v="2023-08-18T11:34:3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6"/>
    <d v="2023-08-18T11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6"/>
    <d v="2023-08-18T14:01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5"/>
    <d v="2023-08-18T14:01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78"/>
    <d v="2023-08-18T14:01:38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80"/>
    <d v="2023-08-18T14:01:38"/>
    <n v="665"/>
    <n v="665"/>
    <m/>
    <m/>
    <n v="61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08"/>
    <d v="2023-08-18T14:01:38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84"/>
    <d v="2023-08-18T14:01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5"/>
    <d v="2023-08-18T14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09"/>
    <d v="2023-08-18T14:0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8"/>
    <d v="2023-08-18T14:01:3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6"/>
    <d v="2023-08-18T14:0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9"/>
    <d v="2023-08-18T14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7"/>
    <d v="2023-08-18T14:01:3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9"/>
    <d v="2023-08-18T14:01:38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32"/>
    <d v="2023-08-18T14:01:3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0"/>
    <d v="2023-08-18T14:01:38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2"/>
    <d v="2023-08-18T14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6"/>
    <d v="2023-08-18T14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5"/>
    <d v="2023-08-18T14:19:38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0"/>
    <d v="2023-08-18T14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1"/>
    <d v="2023-08-18T14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6"/>
    <d v="2023-08-18T14:19:38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9"/>
    <d v="2023-08-18T14:19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75"/>
    <d v="2023-08-18T14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"/>
    <d v="2023-08-18T14:19:3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"/>
    <d v="2023-08-18T14:19:3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6"/>
    <d v="2023-08-18T14:19:38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"/>
    <d v="2023-08-18T14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"/>
    <d v="2023-08-18T14:19:38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0"/>
    <d v="2023-08-18T14:19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1"/>
    <d v="2023-08-18T14:19:3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1"/>
    <d v="2023-08-18T14:19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25"/>
    <d v="2023-08-18T14:19:3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4"/>
    <d v="2023-08-18T14:19:38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5"/>
    <d v="2023-08-18T14:19:3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"/>
    <d v="2023-08-18T14:46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"/>
    <d v="2023-08-18T14:46:4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"/>
    <d v="2023-08-18T14:46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8"/>
    <d v="2023-08-18T14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9"/>
    <d v="2023-08-18T14:48:3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0"/>
    <d v="2023-08-18T14:48:3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1"/>
    <d v="2023-08-18T14:48:3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2"/>
    <d v="2023-08-18T14:48:32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3"/>
    <d v="2023-08-18T14:48:3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9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0"/>
    <d v="2023-08-18T14:48:3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6"/>
    <d v="2023-08-18T14:48:32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05"/>
    <d v="2023-08-18T14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7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2"/>
    <d v="2023-08-18T14:48:3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3"/>
    <d v="2023-08-18T14:48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8"/>
    <d v="2023-08-18T14:48:3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9"/>
    <d v="2023-08-18T14:48:32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0"/>
    <d v="2023-08-18T14:48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4"/>
    <d v="2023-08-18T14:48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"/>
    <d v="2023-08-18T14:48:32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"/>
    <d v="2023-08-18T14:48:3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"/>
    <d v="2023-08-18T14:48:3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5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96"/>
    <d v="2023-08-18T14:48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23"/>
    <d v="2023-08-18T14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"/>
    <d v="2023-08-18T14:48:32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6"/>
    <d v="2023-08-18T14:48:32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7"/>
    <d v="2023-08-18T14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"/>
    <d v="2023-08-18T14:48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8"/>
    <d v="2023-08-18T14:48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63"/>
    <d v="2023-08-18T14:48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"/>
    <d v="2023-08-18T14:48:3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"/>
    <d v="2023-08-18T14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1"/>
    <d v="2023-08-18T14:48:3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1"/>
    <d v="2023-08-18T14:48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25"/>
    <d v="2023-08-18T14:48:3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1"/>
    <d v="2023-08-18T14:48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3"/>
    <d v="2023-08-18T14:48:32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4"/>
    <d v="2023-08-18T14:48:32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5"/>
    <d v="2023-08-18T14:48:3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9"/>
    <d v="2023-08-18T14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6"/>
    <d v="2023-08-18T14:48:3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0"/>
    <d v="2023-08-18T14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9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0"/>
    <d v="2023-08-18T14:48:3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1"/>
    <d v="2023-08-18T14:48:3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2"/>
    <d v="2023-08-18T14:4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3"/>
    <d v="2023-08-18T14:48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4"/>
    <d v="2023-08-18T14:48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1"/>
    <d v="2023-08-18T14:48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0"/>
    <d v="2023-08-18T14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1"/>
    <d v="2023-08-18T14:27:0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2"/>
    <d v="2023-08-18T14:27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5"/>
    <d v="2023-08-18T14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6"/>
    <d v="2023-08-18T14:27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7"/>
    <d v="2023-08-18T14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9"/>
    <d v="2023-08-18T14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70"/>
    <d v="2023-08-18T14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4"/>
    <d v="2023-08-18T14:27:0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"/>
    <d v="2023-08-18T14:27:0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"/>
    <d v="2023-08-18T14:27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95"/>
    <d v="2023-08-18T14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7"/>
    <d v="2023-08-18T14:27:0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8"/>
    <d v="2023-08-18T14:27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9"/>
    <d v="2023-08-18T14:27:0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2"/>
    <d v="2023-08-18T14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41"/>
    <d v="2023-08-18T14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3"/>
    <d v="2023-08-18T14:27:0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"/>
    <d v="2023-08-18T14:27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38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72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20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21"/>
    <d v="2023-08-18T14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81"/>
    <d v="2023-08-18T14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0"/>
    <d v="2023-08-18T14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2"/>
    <d v="2023-08-18T14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7"/>
    <d v="2023-08-18T14:27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8"/>
    <d v="2023-08-18T14:2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49"/>
    <d v="2023-08-18T14:27:0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0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9"/>
    <d v="2023-08-18T14:27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0"/>
    <d v="2023-08-18T14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1"/>
    <d v="2023-08-18T14:27:0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2"/>
    <d v="2023-08-18T14:27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5"/>
    <d v="2023-08-18T14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6"/>
    <d v="2023-08-18T14:27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7"/>
    <d v="2023-08-18T14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9"/>
    <d v="2023-08-18T14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70"/>
    <d v="2023-08-18T14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4"/>
    <d v="2023-08-18T14:27:0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"/>
    <d v="2023-08-18T14:27:0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6"/>
    <d v="2023-08-18T14:27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95"/>
    <d v="2023-08-18T14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7"/>
    <d v="2023-08-18T14:27:0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8"/>
    <d v="2023-08-18T14:27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9"/>
    <d v="2023-08-18T14:27:0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2"/>
    <d v="2023-08-18T14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41"/>
    <d v="2023-08-18T14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3"/>
    <d v="2023-08-18T14:27:0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"/>
    <d v="2023-08-18T14:27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38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72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20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21"/>
    <d v="2023-08-18T14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81"/>
    <d v="2023-08-18T14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0"/>
    <d v="2023-08-18T14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2"/>
    <d v="2023-08-18T14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7"/>
    <d v="2023-08-18T14:27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8"/>
    <d v="2023-08-18T14:2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49"/>
    <d v="2023-08-18T14:27:0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0"/>
    <d v="2023-08-18T14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6"/>
    <d v="2023-08-18T14:27:02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7"/>
    <d v="2023-08-18T14:27:02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8"/>
    <d v="2023-08-18T14:27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9"/>
    <d v="2023-08-18T14:2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50"/>
    <d v="2023-08-18T14:2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52"/>
    <d v="2023-08-18T14:27:0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4"/>
    <d v="2023-08-18T14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0"/>
    <d v="2023-08-18T14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2"/>
    <d v="2023-08-18T14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"/>
    <d v="2023-08-18T14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6"/>
    <d v="2023-08-18T14:27:02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7"/>
    <d v="2023-08-18T14:27:02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8"/>
    <d v="2023-08-18T14:27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49"/>
    <d v="2023-08-18T14:2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50"/>
    <d v="2023-08-18T14:2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152"/>
    <d v="2023-08-18T14:27:0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4"/>
    <d v="2023-08-18T14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0"/>
    <d v="2023-08-18T14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2"/>
    <d v="2023-08-18T14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3"/>
    <d v="2023-08-18T14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8"/>
    <d v="2023-08-18T14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9"/>
    <d v="2023-08-18T14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1"/>
    <d v="2023-08-18T14:40:52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57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43"/>
    <d v="2023-04-18T13:03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60"/>
    <d v="2023-04-18T13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05"/>
    <d v="2023-04-18T13:03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79"/>
    <d v="2023-04-18T13:03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80"/>
    <d v="2023-04-18T13:03:3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81"/>
    <d v="2023-04-18T13:03:3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82"/>
    <d v="2023-04-18T13:03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2"/>
    <d v="2023-04-18T14:34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183"/>
    <d v="2023-04-18T14:34:21"/>
    <n v="14"/>
    <m/>
    <m/>
    <m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30"/>
    <d v="2023-04-18T14:34:43"/>
    <n v="16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47"/>
    <d v="2023-04-18T14:34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33"/>
    <d v="2023-04-18T14:34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36"/>
    <d v="2023-04-18T14:34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37"/>
    <d v="2023-04-18T14:34:43"/>
    <n v="91"/>
    <m/>
    <n v="9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38"/>
    <d v="2023-04-18T14:34:43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48"/>
    <d v="2023-04-18T14:34:43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49"/>
    <d v="2023-04-18T14:3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58"/>
    <d v="2023-04-18T14:34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0"/>
    <d v="2023-04-18T14:34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1"/>
    <d v="2023-04-18T14:34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183"/>
    <d v="2023-04-18T14:34:43"/>
    <n v="3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80"/>
    <d v="2023-04-18T14:37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82"/>
    <d v="2023-04-18T14:3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28"/>
    <d v="2023-04-18T14:3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30"/>
    <d v="2023-04-18T14:37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32"/>
    <d v="2023-04-18T14:37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37"/>
    <d v="2023-04-18T14:37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48"/>
    <d v="2023-04-18T14:37:4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49"/>
    <d v="2023-04-18T14:37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"/>
    <d v="2023-04-19T15:56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6"/>
    <d v="2023-04-19T15:56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56"/>
    <d v="2023-04-18T13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30"/>
    <d v="2023-04-18T13:56:33"/>
    <n v="29"/>
    <n v="29"/>
    <n v="0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31"/>
    <d v="2023-04-18T13:56:3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2"/>
    <d v="2023-08-18T14:40:52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3"/>
    <d v="2023-08-18T14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90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0"/>
    <d v="2023-08-18T14:46:4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6"/>
    <d v="2023-08-18T14:46:48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21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7"/>
    <d v="2023-08-18T14:4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8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9"/>
    <d v="2023-08-18T14:46:4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0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4"/>
    <d v="2023-08-18T14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"/>
    <d v="2023-08-18T14:46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"/>
    <d v="2023-08-18T14:4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"/>
    <d v="2023-08-18T14:46:4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5"/>
    <d v="2023-08-18T14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6"/>
    <d v="2023-08-18T14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"/>
    <d v="2023-08-18T14:46:48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58"/>
    <d v="2023-08-18T14:46:48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"/>
    <d v="2023-08-18T14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8"/>
    <d v="2023-08-18T14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63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"/>
    <d v="2023-08-18T14:46:4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"/>
    <d v="2023-08-18T14:4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1"/>
    <d v="2023-08-18T14:46:4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1"/>
    <d v="2023-08-18T14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25"/>
    <d v="2023-08-18T14:46:48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1"/>
    <d v="2023-08-18T14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3"/>
    <d v="2023-08-18T14:46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4"/>
    <d v="2023-08-18T14:46:4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5"/>
    <d v="2023-08-18T14:46:4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9"/>
    <d v="2023-08-18T14:46:4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6"/>
    <d v="2023-08-18T14:4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0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"/>
    <d v="2023-08-18T14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0"/>
    <d v="2023-08-18T14:46:4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0"/>
    <d v="2023-08-18T14:46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1"/>
    <d v="2023-08-18T14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8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9"/>
    <d v="2023-08-18T14:4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0"/>
    <d v="2023-08-18T14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1"/>
    <d v="2023-08-18T14:46:48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2"/>
    <d v="2023-08-18T14:46:48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3"/>
    <d v="2023-08-18T14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1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0"/>
    <d v="2023-08-18T14:46:4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6"/>
    <d v="2023-08-18T14:46:48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21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7"/>
    <d v="2023-08-18T14:4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8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9"/>
    <d v="2023-08-18T14:46:4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0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4"/>
    <d v="2023-08-18T14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"/>
    <d v="2023-08-18T14:46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"/>
    <d v="2023-08-18T14:4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"/>
    <d v="2023-08-18T14:46:4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5"/>
    <d v="2023-08-18T14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6"/>
    <d v="2023-08-18T14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"/>
    <d v="2023-08-18T14:46:48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58"/>
    <d v="2023-08-18T14:46:48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"/>
    <d v="2023-08-18T14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8"/>
    <d v="2023-08-18T14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63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"/>
    <d v="2023-08-18T14:46:4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"/>
    <d v="2023-08-18T14:4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1"/>
    <d v="2023-08-18T14:46:4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1"/>
    <d v="2023-08-18T14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25"/>
    <d v="2023-08-18T14:46:48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1"/>
    <d v="2023-08-18T14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3"/>
    <d v="2023-08-18T14:46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4"/>
    <d v="2023-08-18T14:46:4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5"/>
    <d v="2023-08-18T14:46:4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99"/>
    <d v="2023-08-18T14:46:4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6"/>
    <d v="2023-08-18T14:4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0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"/>
    <d v="2023-08-18T14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0"/>
    <d v="2023-08-18T14:46:4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1"/>
    <d v="2023-08-18T14:46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4"/>
    <d v="2023-08-18T14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2"/>
    <d v="2023-08-18T14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7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4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0"/>
    <d v="2023-08-18T14:46:48"/>
    <n v="112"/>
    <m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1"/>
    <d v="2023-08-18T14:46:4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6"/>
    <d v="2023-08-18T14:46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7"/>
    <d v="2023-08-18T14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2"/>
    <d v="2023-08-18T14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87"/>
    <d v="2023-08-18T14:46:48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55"/>
    <d v="2023-08-18T14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7"/>
    <d v="2023-08-18T14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5"/>
    <d v="2023-08-18T14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0"/>
    <d v="2023-08-18T14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7"/>
    <d v="2023-08-18T14:46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2"/>
    <d v="2023-08-18T14:46:4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5"/>
    <d v="2023-08-18T14:46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6"/>
    <d v="2023-08-18T14:4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7"/>
    <d v="2023-08-18T14:46:48"/>
    <n v="199"/>
    <m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8"/>
    <d v="2023-08-18T14:4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9"/>
    <d v="2023-08-18T14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8"/>
    <d v="2023-08-18T14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9"/>
    <d v="2023-08-18T14:46:48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0"/>
    <d v="2023-08-18T14:46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1"/>
    <d v="2023-08-18T14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16"/>
    <d v="2023-08-18T14:46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4"/>
    <d v="2023-08-18T14:46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5"/>
    <d v="2023-08-18T14:46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6"/>
    <d v="2023-08-18T14:46:4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7"/>
    <d v="2023-08-18T14:46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8"/>
    <d v="2023-08-18T14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0"/>
    <d v="2023-08-18T14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"/>
    <d v="2023-08-18T14:46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"/>
    <d v="2023-08-18T14:46:4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"/>
    <d v="2023-08-18T14:46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16"/>
    <d v="2023-08-18T14:46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4"/>
    <d v="2023-08-18T14:46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5"/>
    <d v="2023-08-18T14:46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6"/>
    <d v="2023-08-18T14:46:4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7"/>
    <d v="2023-08-18T14:46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8"/>
    <d v="2023-08-18T14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0"/>
    <d v="2023-08-18T14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47"/>
    <d v="2023-08-18T14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4"/>
    <d v="2023-08-18T14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0"/>
    <d v="2023-08-18T14:40:52"/>
    <n v="119"/>
    <m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6"/>
    <d v="2023-08-18T14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7"/>
    <d v="2023-08-18T14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84"/>
    <d v="2023-08-18T14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0"/>
    <d v="2023-08-18T14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73"/>
    <d v="2023-08-18T14:40:52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55"/>
    <d v="2023-08-18T14:40:52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5"/>
    <d v="2023-08-18T14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0"/>
    <d v="2023-08-18T14:40:52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2"/>
    <d v="2023-08-18T14:40:52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5"/>
    <d v="2023-08-18T14:40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7"/>
    <d v="2023-08-18T14:40:52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9"/>
    <d v="2023-08-18T14:40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8"/>
    <d v="2023-08-18T14:40:5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1"/>
    <d v="2023-08-18T14:40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"/>
    <d v="2023-08-18T14:40:52"/>
    <n v="59"/>
    <n v="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54"/>
    <d v="2023-08-18T14:40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3"/>
    <d v="2023-08-18T14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4"/>
    <d v="2023-08-18T14:4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3"/>
    <d v="2023-08-18T14:4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6"/>
    <d v="2023-08-18T14:40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4"/>
    <d v="2023-08-18T14:40:52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85"/>
    <d v="2023-08-18T14:4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6"/>
    <d v="2023-08-18T14:40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7"/>
    <d v="2023-08-18T14:40:52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8"/>
    <d v="2023-08-18T14:40:5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0"/>
    <d v="2023-08-18T14:40:52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"/>
    <d v="2023-08-18T14:40:52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"/>
    <d v="2023-08-18T14:40:52"/>
    <n v="59"/>
    <n v="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8"/>
    <d v="2023-08-18T14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59"/>
    <d v="2023-08-18T14:4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0"/>
    <d v="2023-08-18T14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5"/>
    <d v="2023-08-18T14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0"/>
    <d v="2023-08-18T14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7"/>
    <d v="2023-08-18T14:46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2"/>
    <d v="2023-08-18T14:46:4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5"/>
    <d v="2023-08-18T14:46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6"/>
    <d v="2023-08-18T14:4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7"/>
    <d v="2023-08-18T14:46:48"/>
    <n v="199"/>
    <m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8"/>
    <d v="2023-08-18T14:4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39"/>
    <d v="2023-08-18T14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8"/>
    <d v="2023-08-18T14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1"/>
    <d v="2023-08-17T16:10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4"/>
    <d v="2023-08-17T16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0"/>
    <d v="2023-08-17T16:10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8"/>
    <d v="2023-08-17T16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9"/>
    <d v="2023-08-17T16:10:5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0"/>
    <d v="2023-08-17T16:10:58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1"/>
    <d v="2023-08-17T16:10:5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2"/>
    <d v="2023-08-17T16:10:5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3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5"/>
    <d v="2023-08-17T16:10:58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90"/>
    <d v="2023-08-17T16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6"/>
    <d v="2023-08-17T16:10:58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93"/>
    <d v="2023-08-17T16:10:5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8"/>
    <d v="2023-08-17T16:10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9"/>
    <d v="2023-08-17T16:10:5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70"/>
    <d v="2023-08-17T16:10:5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"/>
    <d v="2023-08-17T16:10:58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19"/>
    <d v="2023-07-14T15:57:5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0"/>
    <d v="2023-07-14T15:57:5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0"/>
    <d v="2023-07-14T15:57:57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6"/>
    <d v="2023-07-14T15:57:5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1"/>
    <d v="2023-07-14T15:57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200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2"/>
    <d v="2023-07-14T15:57:5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8"/>
    <d v="2023-07-14T15:57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88"/>
    <d v="2023-08-17T15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9"/>
    <d v="2023-08-17T15:42:25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0"/>
    <d v="2023-08-17T15:42:2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1"/>
    <d v="2023-08-17T15:42:25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2"/>
    <d v="2023-08-17T15:42:25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5"/>
    <d v="2023-08-17T15:42:25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90"/>
    <d v="2023-08-17T15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6"/>
    <d v="2023-08-17T15:42:25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6"/>
    <d v="2023-08-17T15:47:30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7"/>
    <d v="2023-08-17T15:47:3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93"/>
    <d v="2023-08-17T15:4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8"/>
    <d v="2023-08-17T15:47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9"/>
    <d v="2023-08-17T15:47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0"/>
    <d v="2023-08-17T15:47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4"/>
    <d v="2023-08-17T15:47:30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"/>
    <d v="2023-08-17T15:47:30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"/>
    <d v="2023-08-17T15:47:30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"/>
    <d v="2023-08-17T15:47:30"/>
    <n v="0"/>
    <m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97"/>
    <d v="2023-08-17T15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8"/>
    <d v="2023-08-17T15:47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9"/>
    <d v="2023-08-17T15:47:30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0"/>
    <d v="2023-08-17T15:47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1"/>
    <d v="2023-08-17T15:47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2"/>
    <d v="2023-08-17T15:4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41"/>
    <d v="2023-08-17T15:47:3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3"/>
    <d v="2023-08-17T15:47:30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4"/>
    <d v="2023-08-17T15:47:30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5"/>
    <d v="2023-08-17T15:47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2"/>
    <d v="2023-08-17T15:4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3"/>
    <d v="2023-08-17T15:47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0"/>
    <d v="2023-08-17T15:47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1"/>
    <d v="2023-08-17T15:47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2"/>
    <d v="2023-08-17T15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3"/>
    <d v="2023-08-17T15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4"/>
    <d v="2023-08-17T15:47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101"/>
    <d v="2023-08-17T15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5"/>
    <d v="2023-08-17T15:47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7"/>
    <d v="2023-08-17T15:4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79"/>
    <d v="2023-08-17T15:47:30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80"/>
    <d v="2023-08-17T15:47:30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81"/>
    <d v="2023-08-17T15:47:30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82"/>
    <d v="2023-08-17T15:47:30"/>
    <n v="35"/>
    <n v="0"/>
    <n v="35"/>
    <n v="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42"/>
    <d v="2023-08-17T15:47:3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"/>
    <d v="2023-08-17T16:10:58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"/>
    <d v="2023-08-17T16:10:58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23"/>
    <d v="2023-08-17T16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7"/>
    <d v="2023-08-17T16:10:58"/>
    <n v="0"/>
    <m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"/>
    <d v="2023-08-17T16:10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9"/>
    <d v="2023-08-17T16:10:58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0"/>
    <d v="2023-08-17T16:10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1"/>
    <d v="2023-08-17T16:10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2"/>
    <d v="2023-08-17T16:1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1"/>
    <d v="2023-08-17T16:10:58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3"/>
    <d v="2023-08-17T16:10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4"/>
    <d v="2023-08-17T16:10:58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5"/>
    <d v="2023-08-17T16:10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6"/>
    <d v="2023-08-17T16:10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00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9"/>
    <d v="2023-08-17T16:10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0"/>
    <d v="2023-08-17T16:10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2"/>
    <d v="2023-08-17T16:12:1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7"/>
    <d v="2023-08-17T16:12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8"/>
    <d v="2023-08-17T16:1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12"/>
    <d v="2023-08-17T16:1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48"/>
    <d v="2023-08-17T16:12:1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49"/>
    <d v="2023-08-17T16:12:15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50"/>
    <d v="2023-08-17T16:12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51"/>
    <d v="2023-08-17T16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16"/>
    <d v="2023-08-17T16:1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54"/>
    <d v="2023-08-17T16:12:1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58"/>
    <d v="2023-08-17T16:12:1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0"/>
    <d v="2023-08-17T16:12:1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2"/>
    <d v="2023-08-17T16:12:1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83"/>
    <d v="2023-08-17T16:12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"/>
    <d v="2023-08-17T16:12:15"/>
    <n v="56"/>
    <n v="5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51"/>
    <d v="2023-08-17T16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16"/>
    <d v="2023-08-17T16:1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73"/>
    <d v="2023-08-17T15:42:25"/>
    <n v="8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32"/>
    <d v="2023-08-17T15:42:25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45"/>
    <d v="2023-08-17T15:42:25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30"/>
    <d v="2023-08-17T15:42:25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32"/>
    <d v="2023-08-17T15:42:25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35"/>
    <d v="2023-08-17T15:42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37"/>
    <d v="2023-08-17T15:42:25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48"/>
    <d v="2023-08-17T15:42:2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49"/>
    <d v="2023-08-17T15:42:25"/>
    <n v="3352"/>
    <m/>
    <n v="3352"/>
    <n v="3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0"/>
    <d v="2023-08-17T15:42:2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40"/>
    <d v="2023-08-17T15:42:25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54"/>
    <d v="2023-08-17T15:42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2"/>
    <d v="2023-08-17T15:42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13"/>
    <d v="2023-08-17T15:42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55"/>
    <d v="2023-08-17T15:42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14"/>
    <d v="2023-08-17T15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3"/>
    <d v="2023-08-17T15:42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54"/>
    <d v="2023-08-17T16:12:1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58"/>
    <d v="2023-08-17T16:12:1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0"/>
    <d v="2023-08-17T16:12:1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2"/>
    <d v="2023-08-17T16:12:1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83"/>
    <d v="2023-08-17T16:12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"/>
    <d v="2023-08-17T16:12:15"/>
    <n v="56"/>
    <n v="5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0"/>
    <d v="2023-08-17T16:13:14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1"/>
    <d v="2023-08-17T16:13:14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2"/>
    <d v="2023-08-17T16:13:14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42"/>
    <d v="2023-08-17T16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0"/>
    <d v="2023-08-17T16:13:14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2"/>
    <d v="2023-08-17T16:13:1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7"/>
    <d v="2023-08-17T16:13:14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8"/>
    <d v="2023-08-17T16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112"/>
    <d v="2023-08-17T16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9"/>
    <d v="2023-08-17T16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49"/>
    <d v="2023-08-17T16:13:14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0"/>
    <d v="2023-08-17T16:13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1"/>
    <d v="2023-08-17T16:1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4"/>
    <d v="2023-08-17T16:1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40"/>
    <d v="2023-08-17T16:13:1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0"/>
    <d v="2023-08-17T16:13:14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1"/>
    <d v="2023-08-17T16:13:14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2"/>
    <d v="2023-08-17T16:13:14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42"/>
    <d v="2023-08-17T16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0"/>
    <d v="2023-08-17T16:13:14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2"/>
    <d v="2023-08-17T16:13:1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7"/>
    <d v="2023-08-17T16:13:14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27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28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20"/>
    <d v="2023-05-16T09:49:5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57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21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58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24"/>
    <d v="2023-05-16T09:49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6"/>
    <d v="2023-04-18T12:39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78"/>
    <d v="2023-04-18T12:39:15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7"/>
    <d v="2023-04-18T12:39:1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54"/>
    <d v="2023-05-15T17:06:1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17"/>
    <d v="2023-05-15T17:06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58"/>
    <d v="2023-05-15T17:06:1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0"/>
    <d v="2023-05-15T17:06:1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44"/>
    <d v="2023-04-18T11:39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80"/>
    <d v="2023-04-18T11:39:32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42"/>
    <d v="2023-04-18T11:39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30"/>
    <d v="2023-04-18T11:39:32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30"/>
    <d v="2023-04-18T13:40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32"/>
    <d v="2023-04-18T13:4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35"/>
    <d v="2023-04-18T13:40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37"/>
    <d v="2023-04-18T13:40:5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48"/>
    <d v="2023-04-18T13:40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49"/>
    <d v="2023-04-18T13:40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8"/>
    <d v="2023-08-17T16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112"/>
    <d v="2023-08-17T16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9"/>
    <d v="2023-08-17T16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49"/>
    <d v="2023-08-17T16:13:14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0"/>
    <d v="2023-08-17T16:13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1"/>
    <d v="2023-08-17T16:1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4"/>
    <d v="2023-08-17T16:1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40"/>
    <d v="2023-08-17T16:13:1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4"/>
    <d v="2023-08-17T16:13:14"/>
    <n v="470"/>
    <n v="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5"/>
    <d v="2023-08-17T16:1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0"/>
    <d v="2023-08-17T16:13:14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2"/>
    <d v="2023-08-17T16:13:14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183"/>
    <d v="2023-08-17T16:1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"/>
    <d v="2023-08-17T16:13:14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7"/>
    <d v="2023-08-17T16:13:1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4"/>
    <d v="2023-08-17T16:13:14"/>
    <n v="470"/>
    <n v="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55"/>
    <d v="2023-08-17T16:1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0"/>
    <d v="2023-08-17T16:13:14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2"/>
    <d v="2023-08-17T16:13:14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183"/>
    <d v="2023-08-17T16:1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3"/>
    <d v="2023-08-17T16:13:14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4"/>
    <x v="8"/>
    <x v="87"/>
    <d v="2023-08-17T16:13:1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69"/>
    <d v="2023-08-17T16:16:34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29"/>
    <d v="2023-08-18T07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31"/>
    <d v="2023-08-18T07:40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0"/>
    <d v="2023-08-18T07:40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2"/>
    <d v="2023-08-18T07:4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10"/>
    <d v="2023-08-18T07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32"/>
    <d v="2023-08-18T07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5"/>
    <d v="2023-08-18T07:40:4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0"/>
    <d v="2023-08-18T07:40:47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2"/>
    <d v="2023-08-18T07:40:4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7"/>
    <d v="2023-08-18T07:40:47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9"/>
    <d v="2023-08-18T07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8"/>
    <d v="2023-08-18T07:40:47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9"/>
    <d v="2023-08-18T07:40:47"/>
    <n v="669"/>
    <m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0"/>
    <d v="2023-08-18T07:40:4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1"/>
    <d v="2023-08-18T07:40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4"/>
    <d v="2023-08-18T07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2"/>
    <d v="2023-08-18T07:4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"/>
    <d v="2023-08-17T16:23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0"/>
    <d v="2023-08-17T16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1"/>
    <d v="2023-08-17T16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1"/>
    <d v="2023-08-17T16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25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1"/>
    <d v="2023-08-17T16:23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3"/>
    <d v="2023-08-17T16:23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4"/>
    <d v="2023-08-17T16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5"/>
    <d v="2023-08-17T16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9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6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0"/>
    <d v="2023-08-17T16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1"/>
    <d v="2023-08-17T16:23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50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58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7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42"/>
    <d v="2023-08-17T16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1"/>
    <d v="2023-08-17T16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2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3"/>
    <d v="2023-08-17T16:10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4"/>
    <d v="2023-08-17T16:10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77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31"/>
    <d v="2023-08-17T16:10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0"/>
    <d v="2023-08-17T16:10:5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2"/>
    <d v="2023-08-17T16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0"/>
    <d v="2023-08-17T16:10:58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2"/>
    <d v="2023-08-17T16:10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7"/>
    <d v="2023-08-17T16:10:5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9"/>
    <d v="2023-08-17T16:10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8"/>
    <d v="2023-08-17T16:10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9"/>
    <d v="2023-08-17T16:10:58"/>
    <n v="7930"/>
    <m/>
    <n v="7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0"/>
    <d v="2023-08-17T16:10:58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1"/>
    <d v="2023-08-17T16:10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4"/>
    <d v="2023-08-17T16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43"/>
    <d v="2023-08-17T16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71"/>
    <d v="2023-08-17T16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72"/>
    <d v="2023-08-17T16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80"/>
    <d v="2023-08-17T16:23:51"/>
    <n v="169"/>
    <m/>
    <n v="169"/>
    <m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0"/>
    <d v="2023-08-17T16:23:5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1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2"/>
    <d v="2023-08-17T16:23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3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4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6"/>
    <d v="2023-08-17T16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7"/>
    <d v="2023-08-17T16:23:51"/>
    <n v="576"/>
    <m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8"/>
    <d v="2023-08-17T16:23:5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12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9"/>
    <d v="2023-08-17T16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9"/>
    <d v="2023-08-17T16:23:5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0"/>
    <d v="2023-08-17T16:23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0"/>
    <d v="2023-08-17T16:23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9"/>
    <d v="2023-08-17T16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0"/>
    <d v="2023-08-17T16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1"/>
    <d v="2023-08-17T16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2"/>
    <d v="2023-08-17T16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3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0"/>
    <d v="2023-08-17T16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6"/>
    <d v="2023-08-17T16:23:5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2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3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9"/>
    <d v="2023-08-17T16:23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0"/>
    <d v="2023-08-17T16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"/>
    <d v="2023-08-17T16:23:5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"/>
    <d v="2023-08-17T16:23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"/>
    <d v="2023-08-17T16:23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5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"/>
    <d v="2023-08-17T16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6"/>
    <d v="2023-08-17T16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8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63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"/>
    <d v="2023-08-17T16:23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0"/>
    <d v="2023-08-17T16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1"/>
    <d v="2023-08-17T16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1"/>
    <d v="2023-08-17T16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25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1"/>
    <d v="2023-08-17T16:23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3"/>
    <d v="2023-08-17T16:23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4"/>
    <d v="2023-08-17T16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5"/>
    <d v="2023-08-17T16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9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6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0"/>
    <d v="2023-08-17T16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1"/>
    <d v="2023-08-17T16:23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50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58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7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42"/>
    <d v="2023-08-17T16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43"/>
    <d v="2023-08-17T16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71"/>
    <d v="2023-08-17T16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72"/>
    <d v="2023-08-17T16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80"/>
    <d v="2023-08-17T16:23:51"/>
    <n v="169"/>
    <m/>
    <n v="169"/>
    <m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0"/>
    <d v="2023-08-17T16:23:5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1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2"/>
    <d v="2023-08-17T16:23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3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4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6"/>
    <d v="2023-08-17T16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7"/>
    <d v="2023-08-17T16:23:51"/>
    <n v="576"/>
    <m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8"/>
    <d v="2023-08-17T16:23:5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12"/>
    <d v="2023-08-17T16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39"/>
    <d v="2023-08-17T16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9"/>
    <d v="2023-08-17T16:23:5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0"/>
    <d v="2023-08-17T16:23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0"/>
    <d v="2023-08-17T16:23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4"/>
    <d v="2023-08-17T16:23:51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0"/>
    <d v="2023-08-17T16:23:5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"/>
    <d v="2023-08-17T16:23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68"/>
    <d v="2023-08-17T16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4"/>
    <d v="2023-08-17T16:23:51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0"/>
    <d v="2023-08-17T16:23:5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2"/>
    <d v="2023-08-17T16:23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68"/>
    <d v="2023-08-17T16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9"/>
    <d v="2023-08-17T16:27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70"/>
    <d v="2023-08-17T16:27:4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"/>
    <d v="2023-08-17T16:27:41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"/>
    <d v="2023-08-17T16:27:4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"/>
    <d v="2023-08-17T16:27:41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7"/>
    <d v="2023-08-17T16:27:41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"/>
    <d v="2023-08-17T16:27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9"/>
    <d v="2023-08-17T16:27:41"/>
    <n v="0"/>
    <m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0"/>
    <d v="2023-08-17T16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2"/>
    <d v="2023-08-17T16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1"/>
    <d v="2023-08-17T16:27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3"/>
    <d v="2023-08-17T16:27:41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4"/>
    <d v="2023-08-17T16:27:41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5"/>
    <d v="2023-08-17T16:27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6"/>
    <d v="2023-08-17T16:27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9"/>
    <d v="2023-08-17T16:2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0"/>
    <d v="2023-08-17T16:27:4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1"/>
    <d v="2023-08-17T16:27:4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2"/>
    <d v="2023-08-17T16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3"/>
    <d v="2023-08-17T16:2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01"/>
    <d v="2023-08-17T16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75"/>
    <d v="2023-08-17T16:27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31"/>
    <d v="2023-08-17T16:27:4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0"/>
    <d v="2023-08-17T16:27:41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2"/>
    <d v="2023-08-17T16:27:4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5"/>
    <d v="2023-08-17T16:2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2"/>
    <d v="2023-08-17T16:27:4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0"/>
    <d v="2023-08-17T16:27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73"/>
    <d v="2023-08-17T16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97"/>
    <d v="2023-08-17T16:2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1"/>
    <d v="2023-08-17T16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4"/>
    <d v="2023-08-17T16:2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32"/>
    <d v="2023-08-17T16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5"/>
    <d v="2023-08-17T16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0"/>
    <d v="2023-08-17T16:27:41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2"/>
    <d v="2023-08-17T16:27:4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5"/>
    <d v="2023-08-17T16:2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7"/>
    <d v="2023-08-17T16:27:41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8"/>
    <d v="2023-08-17T16:27:41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9"/>
    <d v="2023-08-17T16:27:41"/>
    <n v="820"/>
    <m/>
    <n v="820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0"/>
    <d v="2023-08-17T16:27:4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8"/>
    <d v="2023-08-18T09:2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0"/>
    <d v="2023-08-18T09:27:1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54"/>
    <d v="2023-08-18T09:27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58"/>
    <d v="2023-08-18T09:27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0"/>
    <d v="2023-08-18T09:27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07"/>
    <d v="2023-08-18T09:27:13"/>
    <n v="4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"/>
    <d v="2023-08-18T09:27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54"/>
    <d v="2023-08-18T09:27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58"/>
    <d v="2023-08-18T09:27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0"/>
    <d v="2023-08-18T09:27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07"/>
    <d v="2023-08-18T09:27:13"/>
    <n v="4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"/>
    <d v="2023-08-18T09:27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80"/>
    <d v="2023-08-18T09:28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45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0"/>
    <d v="2023-08-18T09:28:3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4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5"/>
    <d v="2023-08-18T09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"/>
    <d v="2023-08-17T16:27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9"/>
    <d v="2023-08-17T16:27:41"/>
    <n v="0"/>
    <m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0"/>
    <d v="2023-08-17T16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2"/>
    <d v="2023-08-17T16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1"/>
    <d v="2023-08-17T16:27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3"/>
    <d v="2023-08-17T16:27:41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4"/>
    <d v="2023-08-17T16:27:41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5"/>
    <d v="2023-08-17T16:27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6"/>
    <d v="2023-08-17T16:27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9"/>
    <d v="2023-08-17T16:2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0"/>
    <d v="2023-08-17T16:27:4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1"/>
    <d v="2023-08-17T16:27:4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2"/>
    <d v="2023-08-17T16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3"/>
    <d v="2023-08-17T16:2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01"/>
    <d v="2023-08-17T16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75"/>
    <d v="2023-08-17T16:27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31"/>
    <d v="2023-08-17T16:27:4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0"/>
    <d v="2023-08-17T16:27:41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2"/>
    <d v="2023-08-17T16:27:4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5"/>
    <d v="2023-08-17T16:2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2"/>
    <d v="2023-08-17T16:27:4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0"/>
    <d v="2023-08-17T16:27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73"/>
    <d v="2023-08-17T16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97"/>
    <d v="2023-08-17T16:2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1"/>
    <d v="2023-08-17T16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4"/>
    <d v="2023-08-17T16:2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32"/>
    <d v="2023-08-17T16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5"/>
    <d v="2023-08-17T16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0"/>
    <d v="2023-08-17T16:27:41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2"/>
    <d v="2023-08-17T16:27:4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5"/>
    <d v="2023-08-17T16:2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7"/>
    <d v="2023-08-17T16:27:41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8"/>
    <d v="2023-08-17T16:27:41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9"/>
    <d v="2023-08-17T16:27:41"/>
    <n v="820"/>
    <m/>
    <n v="820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0"/>
    <d v="2023-08-17T16:27:4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1"/>
    <d v="2023-08-17T16:27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4"/>
    <d v="2023-08-17T16:27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0"/>
    <d v="2023-08-17T16:27:4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2"/>
    <d v="2023-08-17T16:27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3"/>
    <d v="2023-08-17T16:2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55"/>
    <d v="2023-08-17T16:2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4"/>
    <d v="2023-08-17T16:27:41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7"/>
    <d v="2023-08-17T16:2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6"/>
    <d v="2023-08-17T16:27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7"/>
    <d v="2023-08-17T16:27:41"/>
    <n v="28"/>
    <n v="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8"/>
    <d v="2023-08-17T16:27:41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0"/>
    <d v="2023-08-17T16:27:41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"/>
    <d v="2023-08-17T16:27:41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"/>
    <d v="2023-08-17T16:27:41"/>
    <n v="65"/>
    <n v="1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7"/>
    <d v="2023-08-17T16:27:4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2"/>
    <d v="2023-08-17T16:27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3"/>
    <d v="2023-08-17T16:2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55"/>
    <d v="2023-08-17T16:2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4"/>
    <d v="2023-08-17T16:27:41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117"/>
    <d v="2023-08-17T16:2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6"/>
    <d v="2023-08-17T16:27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7"/>
    <d v="2023-08-17T16:27:41"/>
    <n v="28"/>
    <n v="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8"/>
    <d v="2023-08-17T16:27:41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0"/>
    <d v="2023-08-17T16:27:41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2"/>
    <d v="2023-08-17T16:27:41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3"/>
    <d v="2023-08-17T16:27:41"/>
    <n v="65"/>
    <n v="1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7"/>
    <d v="2023-08-17T16:27:4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9"/>
    <d v="2023-08-18T07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5"/>
    <d v="2023-08-18T07:36:34"/>
    <n v="1960"/>
    <m/>
    <n v="1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0"/>
    <d v="2023-08-18T07:36:34"/>
    <n v="1966"/>
    <m/>
    <n v="1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4"/>
    <d v="2023-08-18T07:40:4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5"/>
    <d v="2023-08-18T07:40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6"/>
    <d v="2023-08-18T07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9"/>
    <d v="2023-08-18T07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0"/>
    <d v="2023-08-18T07:40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1"/>
    <d v="2023-08-18T07:40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3"/>
    <d v="2023-08-18T07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58"/>
    <d v="2023-08-18T07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4"/>
    <d v="2023-08-18T07:40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01"/>
    <d v="2023-08-18T07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29"/>
    <d v="2023-08-18T07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31"/>
    <d v="2023-08-18T07:40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0"/>
    <d v="2023-08-18T07:40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2"/>
    <d v="2023-08-18T07:4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10"/>
    <d v="2023-08-18T07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32"/>
    <d v="2023-08-18T07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5"/>
    <d v="2023-08-18T07:40:4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0"/>
    <d v="2023-08-18T07:40:47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2"/>
    <d v="2023-08-18T07:40:4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7"/>
    <d v="2023-08-18T07:40:47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"/>
    <d v="2023-08-18T07:36:34"/>
    <n v="2424"/>
    <m/>
    <n v="2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5"/>
    <d v="2023-08-18T07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"/>
    <d v="2023-08-18T07:36:34"/>
    <n v="5478"/>
    <m/>
    <n v="5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6"/>
    <d v="2023-08-18T07:36:34"/>
    <n v="2823"/>
    <m/>
    <n v="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"/>
    <d v="2023-08-18T07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63"/>
    <d v="2023-08-18T07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"/>
    <d v="2023-08-18T07:36:34"/>
    <n v="3236"/>
    <m/>
    <n v="3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0"/>
    <d v="2023-08-18T07:36:34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1"/>
    <d v="2023-08-18T07:36:34"/>
    <n v="1855"/>
    <m/>
    <n v="1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4"/>
    <d v="2023-08-18T07:36:3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1"/>
    <d v="2023-08-18T07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5"/>
    <d v="2023-08-18T07:36:34"/>
    <n v="1517"/>
    <m/>
    <n v="1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1"/>
    <d v="2023-08-18T07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3"/>
    <d v="2023-08-18T07:36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"/>
    <d v="2023-08-18T07:36:34"/>
    <n v="1877"/>
    <m/>
    <n v="1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"/>
    <d v="2023-08-18T07:36:34"/>
    <n v="1609"/>
    <m/>
    <n v="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6"/>
    <d v="2023-08-18T07:36:3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9"/>
    <d v="2023-08-17T16:01:35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3"/>
    <d v="2023-08-17T16:01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4"/>
    <d v="2023-08-17T16:01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03"/>
    <d v="2023-08-17T16:01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2"/>
    <d v="2023-08-17T16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3"/>
    <d v="2023-08-17T16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5"/>
    <d v="2023-08-17T16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6"/>
    <d v="2023-08-17T16:01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4"/>
    <d v="2023-08-17T16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3"/>
    <d v="2023-08-17T16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5"/>
    <d v="2023-08-17T16:0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4"/>
    <d v="2023-08-17T16:01:35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7"/>
    <d v="2023-08-17T16:0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5"/>
    <d v="2023-08-17T16:0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8"/>
    <d v="2023-08-17T16:01:3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0"/>
    <d v="2023-08-17T16:01:3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"/>
    <d v="2023-08-17T16:01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20"/>
    <d v="2023-08-17T16:02:4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7"/>
    <d v="2023-08-17T16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4"/>
    <d v="2023-08-17T16:02:4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8"/>
    <d v="2023-08-17T16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24"/>
    <d v="2023-08-17T16:02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9"/>
    <d v="2023-08-17T16:0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7"/>
    <d v="2023-08-17T16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31"/>
    <d v="2023-08-17T16:02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44"/>
    <d v="2023-08-17T16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9"/>
    <d v="2023-08-17T16:02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0"/>
    <d v="2023-08-17T16:02:4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1"/>
    <d v="2023-08-17T16:02:4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2"/>
    <d v="2023-08-17T16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0"/>
    <d v="2023-08-17T16:02:40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7"/>
    <d v="2023-08-17T16:02:4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2"/>
    <d v="2023-08-17T16:02:4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7"/>
    <d v="2023-08-17T16:02:40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9"/>
    <d v="2023-08-18T07:36:34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0"/>
    <d v="2023-08-18T07:36:34"/>
    <n v="1246"/>
    <n v="0"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1"/>
    <d v="2023-08-18T07:36:3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2"/>
    <d v="2023-08-18T07:36:34"/>
    <n v="6532"/>
    <n v="0"/>
    <n v="6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3"/>
    <d v="2023-08-18T07:36:34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4"/>
    <d v="2023-08-18T07:36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2"/>
    <d v="2023-08-18T07:3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13"/>
    <d v="2023-08-18T07:3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5"/>
    <d v="2023-08-18T07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6"/>
    <d v="2023-08-18T07:36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3"/>
    <d v="2023-08-18T07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4"/>
    <d v="2023-08-18T07:36:34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17"/>
    <d v="2023-08-18T07:36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5"/>
    <d v="2023-08-18T07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8"/>
    <d v="2023-08-18T07:36:3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0"/>
    <d v="2023-08-18T07:36:34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"/>
    <d v="2023-08-18T07:36:34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"/>
    <d v="2023-08-18T07:36:3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6"/>
    <d v="2023-08-18T07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83"/>
    <d v="2023-08-18T07:36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"/>
    <d v="2023-08-18T07:36:3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7"/>
    <d v="2023-08-18T07:36:3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5"/>
    <d v="2023-08-18T07:36:34"/>
    <n v="47"/>
    <n v="22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6"/>
    <d v="2023-08-18T07:36:34"/>
    <n v="4407"/>
    <n v="0"/>
    <n v="4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7"/>
    <d v="2023-08-18T07:36:34"/>
    <n v="19342"/>
    <n v="0"/>
    <n v="19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8"/>
    <d v="2023-08-18T07:36:34"/>
    <n v="3486"/>
    <n v="0"/>
    <n v="3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9"/>
    <d v="2023-08-18T07:36:34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0"/>
    <d v="2023-08-18T07:36:34"/>
    <n v="1246"/>
    <n v="0"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1"/>
    <d v="2023-08-18T07:36:3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2"/>
    <d v="2023-08-18T07:36:34"/>
    <n v="6532"/>
    <n v="0"/>
    <n v="6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3"/>
    <d v="2023-08-18T07:36:34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4"/>
    <d v="2023-08-18T07:36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2"/>
    <d v="2023-08-18T07:3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13"/>
    <d v="2023-08-18T07:3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5"/>
    <d v="2023-08-18T07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6"/>
    <d v="2023-08-18T07:36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3"/>
    <d v="2023-08-18T07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4"/>
    <d v="2023-08-18T07:36:34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17"/>
    <d v="2023-08-18T07:36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5"/>
    <d v="2023-08-18T07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8"/>
    <d v="2023-08-18T07:36:3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0"/>
    <d v="2023-08-18T07:36:34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"/>
    <d v="2023-08-18T07:36:34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"/>
    <d v="2023-08-18T07:36:3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6"/>
    <d v="2023-08-18T07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83"/>
    <d v="2023-08-18T07:36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"/>
    <d v="2023-08-18T07:36:3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7"/>
    <d v="2023-08-18T07:36:3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5"/>
    <d v="2023-08-18T07:36:34"/>
    <n v="47"/>
    <n v="22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80"/>
    <d v="2023-08-18T07:39:0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81"/>
    <d v="2023-08-18T07:39:0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0"/>
    <d v="2023-08-18T07:39:06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47"/>
    <d v="2023-08-18T07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2"/>
    <d v="2023-08-18T07:39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7"/>
    <d v="2023-08-18T07:39:06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8"/>
    <d v="2023-08-18T07:39:0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6"/>
    <d v="2023-08-18T07:40:47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9"/>
    <d v="2023-08-18T07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70"/>
    <d v="2023-08-18T07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"/>
    <d v="2023-08-18T07:40:47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"/>
    <d v="2023-08-18T07:40:4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"/>
    <d v="2023-08-18T07:40:47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7"/>
    <d v="2023-08-18T07:40:4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"/>
    <d v="2023-08-18T07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"/>
    <d v="2023-08-18T07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2"/>
    <d v="2023-08-18T07:44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"/>
    <d v="2023-08-18T07:44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88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9"/>
    <d v="2023-08-18T07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0"/>
    <d v="2023-08-18T07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1"/>
    <d v="2023-08-18T07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2"/>
    <d v="2023-08-18T07:45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1"/>
    <d v="2023-08-18T07:4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2"/>
    <d v="2023-08-18T07:47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3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5"/>
    <d v="2023-08-18T07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91"/>
    <d v="2023-08-18T07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6"/>
    <d v="2023-08-18T07:47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7"/>
    <d v="2023-08-18T07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8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9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70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"/>
    <d v="2023-08-18T07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"/>
    <d v="2023-08-18T07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"/>
    <d v="2023-08-18T07:47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7"/>
    <d v="2023-08-18T07:47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"/>
    <d v="2023-08-18T07:4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9"/>
    <d v="2023-08-18T07:47:4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0"/>
    <d v="2023-08-18T07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1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2"/>
    <d v="2023-08-18T0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1"/>
    <d v="2023-08-18T07:47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3"/>
    <d v="2023-08-18T07:47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4"/>
    <d v="2023-08-18T07:47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5"/>
    <d v="2023-08-18T07:4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72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0"/>
    <d v="2023-08-18T0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1"/>
    <d v="2023-08-18T0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4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0"/>
    <d v="2023-08-18T07:47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1"/>
    <d v="2023-08-18T07:47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0"/>
    <d v="2023-08-18T07:47:4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7"/>
    <d v="2023-08-18T07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2"/>
    <d v="2023-08-18T07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3"/>
    <d v="2023-08-18T07:4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7"/>
    <d v="2023-08-18T07:47:4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9"/>
    <d v="2023-08-18T07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9"/>
    <d v="2023-08-18T07:47:4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1"/>
    <d v="2023-08-18T07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8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9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0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1"/>
    <d v="2023-08-18T07:4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2"/>
    <d v="2023-08-18T07:47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3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5"/>
    <d v="2023-08-18T07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91"/>
    <d v="2023-08-18T07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6"/>
    <d v="2023-08-18T07:47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7"/>
    <d v="2023-08-18T07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8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9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70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"/>
    <d v="2023-08-18T07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"/>
    <d v="2023-08-18T07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"/>
    <d v="2023-08-18T07:47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7"/>
    <d v="2023-08-18T07:47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"/>
    <d v="2023-08-18T07:4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9"/>
    <d v="2023-08-18T07:47:4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9"/>
    <d v="2023-08-18T07:42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"/>
    <d v="2023-08-18T07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"/>
    <d v="2023-08-18T07:42:51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"/>
    <d v="2023-08-18T07:42:51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96"/>
    <d v="2023-08-18T07:42:51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9"/>
    <d v="2023-08-18T07:42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0"/>
    <d v="2023-08-18T07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1"/>
    <d v="2023-08-18T07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87"/>
    <d v="2023-04-18T13:04:3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59"/>
    <d v="2023-04-18T13:05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60"/>
    <d v="2023-04-18T13:05:1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61"/>
    <d v="2023-04-18T13:05:13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62"/>
    <d v="2023-04-18T13:05:13"/>
    <n v="70"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90"/>
    <d v="2023-04-18T13:05:13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66"/>
    <d v="2023-04-18T13:05:13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70"/>
    <d v="2023-04-18T13:05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41"/>
    <d v="2023-04-18T12:48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9"/>
    <d v="2023-04-18T12:48:0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49"/>
    <d v="2023-04-18T12:48:01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50"/>
    <d v="2023-04-18T12:48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40"/>
    <d v="2023-04-18T12:48:01"/>
    <n v="327"/>
    <n v="327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45"/>
    <d v="2023-04-18T12:48:01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28"/>
    <d v="2023-04-18T12:48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29"/>
    <d v="2023-04-18T12:48:01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53"/>
    <d v="2023-04-18T12:48:01"/>
    <n v="281"/>
    <n v="24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15"/>
    <d v="2023-04-18T12:48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54"/>
    <d v="2023-04-18T12:48:01"/>
    <n v="881"/>
    <n v="8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17"/>
    <d v="2023-04-18T12:48:0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56"/>
    <d v="2023-04-18T12:48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17"/>
    <d v="2023-04-18T12:48:01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0"/>
    <d v="2023-04-18T12:48:01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"/>
    <d v="2023-04-18T12:48:0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07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25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30"/>
    <d v="2023-05-15T17:06:1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32"/>
    <d v="2023-05-15T17:06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37"/>
    <d v="2023-05-15T17:06:1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39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48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49"/>
    <d v="2023-05-15T17:10:41"/>
    <n v="594"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0"/>
    <d v="2023-05-15T17:10:4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1"/>
    <d v="2023-05-15T17:10:41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84"/>
    <d v="2023-05-15T17:10:41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40"/>
    <d v="2023-05-15T17:10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2"/>
    <d v="2023-05-15T17:1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16"/>
    <d v="2023-05-15T17:10:4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4"/>
    <d v="2023-05-15T17:10:41"/>
    <n v="580"/>
    <n v="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5"/>
    <d v="2023-05-15T17:10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8"/>
    <d v="2023-05-15T17:10:41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0"/>
    <d v="2023-05-15T17:10:41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"/>
    <d v="2023-05-15T17:10:4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83"/>
    <d v="2023-05-15T17:10:41"/>
    <n v="12"/>
    <n v="8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3"/>
    <d v="2023-05-15T17:10:41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66"/>
    <d v="2023-05-16T09:49:5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69"/>
    <d v="2023-05-16T09:49:5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71"/>
    <d v="2023-05-16T09:49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25"/>
    <d v="2023-05-16T09:49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3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4"/>
    <d v="2023-05-16T09:49:51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38"/>
    <d v="2023-05-16T09:49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99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6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00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88"/>
    <d v="2023-04-18T14:07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9"/>
    <d v="2023-04-18T14:07:3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0"/>
    <d v="2023-04-18T14:07:36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1"/>
    <d v="2023-04-18T14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68"/>
    <d v="2023-04-18T14:0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49"/>
    <d v="2023-05-15T17:06:18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50"/>
    <d v="2023-05-15T17:06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99"/>
    <d v="2023-05-15T17:06:1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95"/>
    <d v="2023-04-18T14:09:26"/>
    <n v="131"/>
    <n v="10"/>
    <n v="109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43"/>
    <d v="2023-04-18T14:09:4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60"/>
    <d v="2023-04-18T14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05"/>
    <d v="2023-04-18T14:0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80"/>
    <d v="2023-04-18T14:09:4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81"/>
    <d v="2023-04-18T14:09:43"/>
    <n v="800"/>
    <m/>
    <n v="800"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08"/>
    <d v="2023-04-18T14:09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25"/>
    <d v="2023-04-18T14:0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29"/>
    <d v="2023-04-18T14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68"/>
    <d v="2023-04-18T12:48:0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7"/>
    <d v="2023-04-18T12:53:13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96"/>
    <d v="2023-04-18T12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9"/>
    <d v="2023-04-18T12:53:13"/>
    <n v="0"/>
    <m/>
    <m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0"/>
    <d v="2023-04-18T12:53:1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1"/>
    <d v="2023-04-18T12:53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2"/>
    <d v="2023-04-18T12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3"/>
    <d v="2023-04-18T12:53:13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4"/>
    <d v="2023-04-18T12:53:1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5"/>
    <d v="2023-04-18T12:53:13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6"/>
    <d v="2023-04-18T12:49:1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7"/>
    <d v="2023-04-18T12:4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96"/>
    <d v="2023-04-18T12:49:15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9"/>
    <d v="2023-04-18T12:49:15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0"/>
    <d v="2023-04-18T12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1"/>
    <d v="2023-04-18T12:49:15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4"/>
    <d v="2023-04-18T12:49:1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5"/>
    <d v="2023-04-18T12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0"/>
    <d v="2023-04-18T14:09:43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46"/>
    <d v="2023-04-18T14:09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47"/>
    <d v="2023-04-18T14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2"/>
    <d v="2023-04-18T14:09:4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6"/>
    <d v="2023-04-18T14:09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7"/>
    <d v="2023-04-18T14:09:43"/>
    <n v="723"/>
    <m/>
    <n v="723"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8"/>
    <d v="2023-04-18T14:09:43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25"/>
    <d v="2023-04-18T14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1"/>
    <d v="2023-04-18T14:07:3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4"/>
    <d v="2023-04-18T14:07:3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5"/>
    <d v="2023-04-18T14:07:3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72"/>
    <d v="2023-04-18T14:0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00"/>
    <d v="2023-04-18T14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9"/>
    <d v="2023-04-18T14:0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20"/>
    <d v="2023-04-18T14:07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21"/>
    <d v="2023-04-18T14:07:3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22"/>
    <d v="2023-04-18T14:0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23"/>
    <d v="2023-04-18T14:0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80"/>
    <d v="2023-04-18T14:07:3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2"/>
    <d v="2023-04-18T14:07:3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30"/>
    <d v="2023-04-18T14:07:36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6"/>
    <d v="2023-04-18T14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7"/>
    <d v="2023-04-18T14:07:3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32"/>
    <d v="2023-04-18T14:07:36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62"/>
    <d v="2023-04-18T14:02:4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4"/>
    <d v="2023-04-18T14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"/>
    <d v="2023-04-18T14:07:59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7"/>
    <d v="2023-04-18T14:07:5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6"/>
    <d v="2023-04-18T14:07:5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51"/>
    <d v="2023-04-18T12:54:08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84"/>
    <d v="2023-04-18T12:54:08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13"/>
    <d v="2023-04-18T12:54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54"/>
    <d v="2023-04-18T12:54:08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58"/>
    <d v="2023-04-18T12:54:0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0"/>
    <d v="2023-04-18T12:54:0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"/>
    <d v="2023-04-18T12:54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2"/>
    <d v="2023-04-18T12:54:08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3"/>
    <d v="2023-04-18T12:54:08"/>
    <n v="64"/>
    <n v="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87"/>
    <d v="2023-04-18T12:54:0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95"/>
    <d v="2023-04-18T12:54:08"/>
    <n v="54"/>
    <n v="4"/>
    <n v="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88"/>
    <d v="2023-04-18T12:5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59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1"/>
    <d v="2023-04-18T12:55:3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57"/>
    <d v="2023-04-18T12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2"/>
    <d v="2023-04-18T12:55:36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3"/>
    <d v="2023-04-18T12:55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18"/>
    <d v="2023-04-18T12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0"/>
    <d v="2023-04-18T12:55:36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88"/>
    <d v="2023-04-19T16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9"/>
    <d v="2023-04-19T16:01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4"/>
    <d v="2023-04-18T14:02:4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5"/>
    <d v="2023-04-18T14:02:4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6"/>
    <d v="2023-04-18T14:02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26"/>
    <d v="2023-04-18T14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59"/>
    <d v="2023-04-18T14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9"/>
    <d v="2023-04-18T14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27"/>
    <d v="2023-04-18T14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0"/>
    <d v="2023-04-18T14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74"/>
    <d v="2023-04-18T14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2"/>
    <d v="2023-04-18T14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4"/>
    <d v="2023-04-18T14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75"/>
    <d v="2023-04-18T14:0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80"/>
    <d v="2023-04-18T14:02:4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82"/>
    <d v="2023-08-18T10:17:43"/>
    <n v="0"/>
    <m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3"/>
    <d v="2023-08-18T10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4"/>
    <d v="2023-08-18T10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6"/>
    <d v="2023-08-18T10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7"/>
    <d v="2023-08-18T10:19:24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8"/>
    <d v="2023-08-18T10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112"/>
    <d v="2023-08-18T10:1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9"/>
    <d v="2023-08-18T10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40"/>
    <d v="2023-08-18T10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81"/>
    <d v="2023-08-18T10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25"/>
    <d v="2023-08-18T10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29"/>
    <d v="2023-08-18T10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0"/>
    <d v="2023-08-18T10:19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46"/>
    <d v="2023-08-18T10:19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1"/>
    <d v="2023-08-18T10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2"/>
    <d v="2023-08-18T10:19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3"/>
    <d v="2023-08-18T10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4"/>
    <d v="2023-08-18T10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6"/>
    <d v="2023-08-18T10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7"/>
    <d v="2023-08-18T10:19:24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8"/>
    <d v="2023-08-18T10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112"/>
    <d v="2023-08-18T10:1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9"/>
    <d v="2023-08-18T10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40"/>
    <d v="2023-08-18T10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54"/>
    <d v="2023-08-18T10:19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117"/>
    <d v="2023-08-18T10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56"/>
    <d v="2023-08-18T10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57"/>
    <d v="2023-08-18T10:1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0"/>
    <d v="2023-08-18T10:19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2"/>
    <d v="2023-08-18T10:19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86"/>
    <d v="2023-08-18T10:19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168"/>
    <d v="2023-08-18T10:1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54"/>
    <d v="2023-08-18T10:19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117"/>
    <d v="2023-08-18T10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56"/>
    <d v="2023-08-18T10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57"/>
    <d v="2023-08-18T10:1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0"/>
    <d v="2023-08-18T10:19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2"/>
    <d v="2023-08-18T10:19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86"/>
    <d v="2023-08-18T10:19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168"/>
    <d v="2023-08-18T10:1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9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2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05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9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7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96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9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11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8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11"/>
    <d v="2023-08-18T09:5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7"/>
    <d v="2023-08-18T09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9"/>
    <d v="2023-08-18T09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12"/>
    <d v="2023-08-18T09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1"/>
    <d v="2023-08-18T09:5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25"/>
    <d v="2023-08-18T09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4"/>
    <d v="2023-08-18T09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5"/>
    <d v="2023-08-18T09:54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99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00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0"/>
    <d v="2023-08-18T09:54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1"/>
    <d v="2023-08-18T09:5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60"/>
    <d v="2023-08-18T09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80"/>
    <d v="2023-08-18T09:5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82"/>
    <d v="2023-08-18T09:5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30"/>
    <d v="2023-08-18T09:54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37"/>
    <d v="2023-08-18T09:54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48"/>
    <d v="2023-08-18T09:54:5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49"/>
    <d v="2023-08-18T09:54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40"/>
    <d v="2023-08-18T09:5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59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0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1"/>
    <d v="2023-08-18T09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2"/>
    <d v="2023-08-18T09:5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90"/>
    <d v="2023-08-18T09:54:5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6"/>
    <d v="2023-08-18T09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21"/>
    <d v="2023-08-18T09:5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68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11"/>
    <d v="2023-08-18T09:5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7"/>
    <d v="2023-08-18T09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9"/>
    <d v="2023-08-18T09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12"/>
    <d v="2023-08-18T09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1"/>
    <d v="2023-08-18T09:5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25"/>
    <d v="2023-08-18T09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4"/>
    <d v="2023-08-18T09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257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62"/>
    <d v="2023-04-18T14:39:0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86"/>
    <d v="2023-04-19T16:01:0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68"/>
    <d v="2023-04-19T16:01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"/>
    <d v="2023-04-19T16:01:09"/>
    <n v="59"/>
    <n v="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8"/>
    <d v="2023-04-19T16:0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8"/>
    <d v="2023-04-19T16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63"/>
    <d v="2023-04-19T16:06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0"/>
    <d v="2023-05-15T17:03:40"/>
    <n v="285"/>
    <n v="19"/>
    <n v="266"/>
    <n v="19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4"/>
    <d v="2023-05-15T17:03:40"/>
    <n v="5"/>
    <n v="0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16"/>
    <d v="2023-05-15T17:03:4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"/>
    <d v="2023-04-19T16:06:46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0"/>
    <d v="2023-04-19T16:06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1"/>
    <d v="2023-04-19T16:06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71"/>
    <d v="2023-04-19T16:06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08"/>
    <d v="2023-04-18T13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25"/>
    <d v="2023-04-18T13:03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54"/>
    <d v="2023-04-18T13:03:32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17"/>
    <d v="2023-04-18T13:03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56"/>
    <d v="2023-04-18T13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57"/>
    <d v="2023-04-18T13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07"/>
    <d v="2023-04-18T14:01:29"/>
    <n v="32"/>
    <m/>
    <n v="19"/>
    <n v="8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8"/>
    <d v="2023-04-18T12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05"/>
    <d v="2023-04-18T12:48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80"/>
    <d v="2023-04-18T12:48:01"/>
    <n v="107"/>
    <n v="107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81"/>
    <d v="2023-04-18T12:48:01"/>
    <n v="259"/>
    <n v="259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82"/>
    <d v="2023-04-18T12:48:01"/>
    <n v="515"/>
    <n v="515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5"/>
    <d v="2023-04-18T12:48:0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09"/>
    <d v="2023-04-18T12:48:0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8"/>
    <d v="2023-04-18T12:48:01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9"/>
    <d v="2023-04-18T12:48:01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0"/>
    <d v="2023-04-18T12:48:01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1"/>
    <d v="2023-04-18T12:48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2"/>
    <d v="2023-04-18T12:48:0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30"/>
    <d v="2023-04-24T08:49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2"/>
    <d v="2023-04-19T16:23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60"/>
    <d v="2023-08-18T07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80"/>
    <d v="2023-08-18T07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82"/>
    <d v="2023-08-18T07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36"/>
    <d v="2023-08-18T07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37"/>
    <d v="2023-08-18T07:55:23"/>
    <n v="34"/>
    <n v="34"/>
    <n v="0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38"/>
    <d v="2023-08-18T07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12"/>
    <d v="2023-08-18T07:55:23"/>
    <n v="2"/>
    <n v="2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49"/>
    <d v="2023-08-18T07:55:23"/>
    <n v="67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51"/>
    <d v="2023-08-18T07:55:23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40"/>
    <d v="2023-08-18T07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62"/>
    <d v="2023-08-18T07:55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54"/>
    <d v="2023-08-18T07:5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74"/>
    <d v="2023-08-18T07:55:2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87"/>
    <d v="2023-08-18T07:55:2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62"/>
    <d v="2023-08-18T07:55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54"/>
    <d v="2023-08-18T07:5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74"/>
    <d v="2023-08-18T07:55:2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87"/>
    <d v="2023-08-18T07:55:2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1"/>
    <d v="2023-08-18T07:56:3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25"/>
    <d v="2023-08-18T07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4"/>
    <d v="2023-08-18T07:56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5"/>
    <d v="2023-08-18T07:56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21"/>
    <d v="2023-08-18T07:5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80"/>
    <d v="2023-08-18T07:56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6"/>
    <d v="2023-04-18T14:0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25"/>
    <d v="2023-04-18T14:03:1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78"/>
    <d v="2023-04-18T14:03:1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7"/>
    <d v="2023-04-18T14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80"/>
    <d v="2023-04-18T14:03:1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81"/>
    <d v="2023-04-18T14:03:16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08"/>
    <d v="2023-04-18T14:0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84"/>
    <d v="2023-04-18T14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5"/>
    <d v="2023-04-18T14:03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09"/>
    <d v="2023-04-18T14:03:1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8"/>
    <d v="2023-04-18T14:03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9"/>
    <d v="2023-04-18T14:03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30"/>
    <d v="2023-04-18T14:03:16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32"/>
    <d v="2023-04-18T14:03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33"/>
    <d v="2023-04-18T14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36"/>
    <d v="2023-04-18T13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37"/>
    <d v="2023-04-18T13:27:5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38"/>
    <d v="2023-04-18T13:2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112"/>
    <d v="2023-04-18T13:2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49"/>
    <d v="2023-04-18T13:27: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40"/>
    <d v="2023-04-18T13:27:5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54"/>
    <d v="2023-04-18T13:3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58"/>
    <d v="2023-04-18T13:3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0"/>
    <d v="2023-04-18T13:32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81"/>
    <d v="2023-08-18T07:56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0"/>
    <d v="2023-08-18T07:56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6"/>
    <d v="2023-08-18T07:5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7"/>
    <d v="2023-08-18T07:56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8"/>
    <d v="2023-08-18T07:56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12"/>
    <d v="2023-08-18T07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49"/>
    <d v="2023-08-18T07:56:3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50"/>
    <d v="2023-08-18T07:5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40"/>
    <d v="2023-08-18T07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1"/>
    <d v="2023-08-18T07:56:3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2"/>
    <d v="2023-08-18T07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90"/>
    <d v="2023-08-18T07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6"/>
    <d v="2023-08-18T07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"/>
    <d v="2023-08-18T07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7"/>
    <d v="2023-08-18T07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96"/>
    <d v="2023-08-18T07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9"/>
    <d v="2023-08-18T07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1"/>
    <d v="2023-08-18T07:56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25"/>
    <d v="2023-08-18T07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4"/>
    <d v="2023-08-18T07:56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5"/>
    <d v="2023-08-18T07:56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21"/>
    <d v="2023-08-18T07:5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80"/>
    <d v="2023-08-18T07:56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81"/>
    <d v="2023-08-18T07:56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0"/>
    <d v="2023-08-18T07:56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59"/>
    <d v="2023-04-18T13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61"/>
    <d v="2023-04-18T13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62"/>
    <d v="2023-04-18T13:33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65"/>
    <d v="2023-04-18T13:33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205"/>
    <d v="2023-04-18T13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0"/>
    <d v="2023-04-18T13:04:33"/>
    <n v="281"/>
    <n v="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2"/>
    <d v="2023-04-18T13:04:3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3"/>
    <d v="2023-04-18T13:04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8"/>
    <d v="2023-04-18T14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63"/>
    <d v="2023-04-18T14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"/>
    <d v="2023-04-18T14:07:59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0"/>
    <d v="2023-04-18T14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1"/>
    <d v="2023-04-18T14:07:59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24"/>
    <d v="2023-04-18T14:07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71"/>
    <d v="2023-04-18T14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25"/>
    <d v="2023-04-18T14:07:5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41"/>
    <d v="2023-04-18T14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3"/>
    <d v="2023-04-18T14:0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4"/>
    <d v="2023-04-18T14:07:5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5"/>
    <d v="2023-04-18T14:07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9"/>
    <d v="2023-04-18T14:0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37"/>
    <d v="2023-04-18T12:54:08"/>
    <n v="978"/>
    <m/>
    <n v="978"/>
    <m/>
    <n v="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48"/>
    <d v="2023-04-18T12:54:0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49"/>
    <d v="2023-04-18T12:54:08"/>
    <n v="748"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50"/>
    <d v="2023-04-18T12:54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82"/>
    <d v="2023-04-18T14:02:4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30"/>
    <d v="2023-04-18T14:02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32"/>
    <d v="2023-04-18T14:02:4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37"/>
    <d v="2023-04-18T14:02:47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48"/>
    <d v="2023-04-18T14:02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40"/>
    <d v="2023-04-18T14:02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54"/>
    <d v="2023-04-18T14:02:4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58"/>
    <d v="2023-04-18T14:02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0"/>
    <d v="2023-04-18T14:02:4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"/>
    <d v="2023-04-18T14:02:4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3"/>
    <d v="2023-04-18T14:02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02"/>
    <d v="2023-04-18T14:03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0"/>
    <d v="2023-04-19T16:01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90"/>
    <d v="2023-08-21T15:46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33"/>
    <d v="2023-04-24T08:49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37"/>
    <d v="2023-04-24T08:49:5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38"/>
    <d v="2023-04-24T08:49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3"/>
    <d v="2023-04-18T11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4"/>
    <d v="2023-04-18T11:39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01"/>
    <d v="2023-04-18T11:39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61"/>
    <d v="2023-04-18T11:39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77"/>
    <d v="2023-04-18T11:39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78"/>
    <d v="2023-04-18T11:39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0"/>
    <d v="2023-04-19T16:36:1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3"/>
    <d v="2023-08-17T15:49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0"/>
    <d v="2023-08-17T15:49:42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1"/>
    <d v="2023-08-17T15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6"/>
    <d v="2023-08-17T15:49:42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2"/>
    <d v="2023-08-17T15:49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8"/>
    <d v="2023-08-17T15:49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9"/>
    <d v="2023-08-17T15:49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70"/>
    <d v="2023-08-17T15:49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4"/>
    <d v="2023-08-17T15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32"/>
    <d v="2023-04-18T12:39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40"/>
    <d v="2023-04-18T12:39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36"/>
    <d v="2023-04-18T12:39:1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37"/>
    <d v="2023-04-18T12:39:15"/>
    <n v="764"/>
    <n v="764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38"/>
    <d v="2023-04-18T12:39:15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12"/>
    <d v="2023-04-18T12:39:15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41"/>
    <d v="2023-04-18T12:39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39"/>
    <d v="2023-04-18T12:39:1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49"/>
    <d v="2023-04-18T12:39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40"/>
    <d v="2023-04-18T12:39:15"/>
    <n v="1342"/>
    <n v="1342"/>
    <m/>
    <m/>
    <n v="1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1"/>
    <d v="2023-04-18T14:01:2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0"/>
    <d v="2023-04-18T13:4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59"/>
    <d v="2023-04-18T13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61"/>
    <d v="2023-04-18T13:4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62"/>
    <d v="2023-04-18T13:48:5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65"/>
    <d v="2023-04-18T13:48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4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2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3"/>
    <d v="2023-08-18T14:40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47"/>
    <d v="2023-08-18T14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4"/>
    <d v="2023-08-18T14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0"/>
    <d v="2023-08-18T14:40:52"/>
    <n v="119"/>
    <m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6"/>
    <d v="2023-08-18T14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7"/>
    <d v="2023-08-18T14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84"/>
    <d v="2023-08-18T14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0"/>
    <d v="2023-08-18T14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73"/>
    <d v="2023-08-18T14:40:52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55"/>
    <d v="2023-08-18T14:40:52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5"/>
    <d v="2023-08-18T14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0"/>
    <d v="2023-08-18T14:40:52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2"/>
    <d v="2023-08-18T14:40:52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5"/>
    <d v="2023-08-18T14:40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7"/>
    <d v="2023-08-18T14:40:52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7"/>
    <d v="2023-08-18T11:34:33"/>
    <n v="289"/>
    <n v="289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8"/>
    <d v="2023-08-18T11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40"/>
    <d v="2023-08-18T11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80"/>
    <d v="2023-08-18T11:34:33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81"/>
    <d v="2023-08-18T11:34:3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08"/>
    <d v="2023-08-18T11:34:3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09"/>
    <d v="2023-08-18T11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0"/>
    <d v="2023-08-18T11:34:33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2"/>
    <d v="2023-08-18T11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4"/>
    <d v="2023-08-18T11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5"/>
    <d v="2023-08-18T11:34:3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6"/>
    <d v="2023-08-18T11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7"/>
    <d v="2023-08-18T11:34:33"/>
    <n v="289"/>
    <n v="289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8"/>
    <d v="2023-08-18T11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40"/>
    <d v="2023-08-18T11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16"/>
    <d v="2023-08-18T11:34:3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54"/>
    <d v="2023-08-18T11:34:33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17"/>
    <d v="2023-08-18T11:34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0"/>
    <d v="2023-08-18T11:34:33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2"/>
    <d v="2023-08-18T11:34:3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74"/>
    <d v="2023-08-18T11:34:33"/>
    <n v="1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16"/>
    <d v="2023-08-18T11:34:3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54"/>
    <d v="2023-08-18T11:34:33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17"/>
    <d v="2023-08-18T11:34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0"/>
    <d v="2023-08-18T11:34:33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2"/>
    <d v="2023-08-18T11:34:3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74"/>
    <d v="2023-08-18T11:34:33"/>
    <n v="1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4"/>
    <d v="2023-08-18T11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6"/>
    <d v="2023-08-18T11:36:45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7"/>
    <d v="2023-08-18T11:36:45"/>
    <n v="1003"/>
    <n v="1003"/>
    <n v="0"/>
    <n v="0"/>
    <n v="10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5"/>
    <d v="2023-08-18T11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8"/>
    <d v="2023-08-18T11:39:00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9"/>
    <d v="2023-08-18T11:39:00"/>
    <n v="56"/>
    <n v="56"/>
    <m/>
    <n v="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0"/>
    <d v="2023-08-18T11:39:00"/>
    <n v="152"/>
    <n v="152"/>
    <m/>
    <n v="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2"/>
    <d v="2023-08-18T11:39:00"/>
    <n v="10"/>
    <n v="10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3"/>
    <d v="2023-08-18T11:39:00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4"/>
    <d v="2023-08-18T11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6"/>
    <d v="2023-08-18T11:39:00"/>
    <n v="27"/>
    <n v="27"/>
    <m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7"/>
    <d v="2023-08-18T11:39:00"/>
    <n v="2592"/>
    <n v="2592"/>
    <m/>
    <n v="16"/>
    <n v="2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8"/>
    <d v="2023-08-18T11:39:00"/>
    <n v="367"/>
    <n v="367"/>
    <m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2"/>
    <d v="2023-08-18T11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41"/>
    <d v="2023-08-18T11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9"/>
    <d v="2023-08-18T11:39:00"/>
    <n v="13"/>
    <n v="13"/>
    <m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49"/>
    <d v="2023-08-18T11:39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40"/>
    <d v="2023-08-18T11:39:00"/>
    <n v="65"/>
    <n v="65"/>
    <m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28"/>
    <d v="2023-08-18T11:39:00"/>
    <n v="19"/>
    <n v="19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29"/>
    <d v="2023-08-18T11:39:00"/>
    <n v="30"/>
    <n v="30"/>
    <m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05"/>
    <d v="2023-08-18T11:39:00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80"/>
    <d v="2023-08-18T11:39:00"/>
    <n v="133"/>
    <n v="133"/>
    <m/>
    <n v="0"/>
    <n v="13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82"/>
    <d v="2023-08-18T11:39:00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08"/>
    <d v="2023-08-18T11:39:00"/>
    <n v="374"/>
    <n v="374"/>
    <m/>
    <n v="4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84"/>
    <d v="2023-08-18T11:39:00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5"/>
    <d v="2023-08-18T11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8"/>
    <d v="2023-08-18T11:39:00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9"/>
    <d v="2023-08-18T11:39:00"/>
    <n v="56"/>
    <n v="56"/>
    <m/>
    <n v="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0"/>
    <d v="2023-08-18T11:39:00"/>
    <n v="152"/>
    <n v="152"/>
    <m/>
    <n v="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2"/>
    <d v="2023-08-18T11:39:00"/>
    <n v="10"/>
    <n v="10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3"/>
    <d v="2023-08-18T11:39:00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4"/>
    <d v="2023-08-18T11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6"/>
    <d v="2023-08-18T11:39:00"/>
    <n v="27"/>
    <n v="27"/>
    <m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7"/>
    <d v="2023-08-18T11:39:00"/>
    <n v="2592"/>
    <n v="2592"/>
    <m/>
    <n v="16"/>
    <n v="2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8"/>
    <d v="2023-08-18T11:39:00"/>
    <n v="367"/>
    <n v="367"/>
    <m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8"/>
    <d v="2023-08-18T11:36:45"/>
    <n v="92"/>
    <n v="92"/>
    <n v="0"/>
    <n v="0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12"/>
    <d v="2023-08-18T11:36:45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9"/>
    <d v="2023-08-18T11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80"/>
    <d v="2023-08-18T11:36:45"/>
    <n v="54"/>
    <n v="54"/>
    <n v="0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08"/>
    <d v="2023-08-18T11:36:45"/>
    <n v="56"/>
    <n v="56"/>
    <n v="0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5"/>
    <d v="2023-08-18T11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8"/>
    <d v="2023-08-18T11:36:45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9"/>
    <d v="2023-08-18T11:36:45"/>
    <n v="16"/>
    <n v="16"/>
    <n v="0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0"/>
    <d v="2023-08-18T11:36:45"/>
    <n v="78"/>
    <n v="78"/>
    <n v="0"/>
    <n v="0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2"/>
    <d v="2023-08-18T11:36:4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3"/>
    <d v="2023-08-18T11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4"/>
    <d v="2023-08-18T11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6"/>
    <d v="2023-08-18T11:36:45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7"/>
    <d v="2023-08-18T11:36:45"/>
    <n v="1003"/>
    <n v="1003"/>
    <n v="0"/>
    <n v="0"/>
    <n v="10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8"/>
    <d v="2023-08-18T11:36:45"/>
    <n v="92"/>
    <n v="92"/>
    <n v="0"/>
    <n v="0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12"/>
    <d v="2023-08-18T11:36:45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"/>
    <d v="2023-08-17T15:49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"/>
    <d v="2023-08-17T15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6"/>
    <d v="2023-08-17T15:49:4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5"/>
    <d v="2023-08-17T15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7"/>
    <d v="2023-08-17T15:49:42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6"/>
    <d v="2023-08-17T15:49:42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7"/>
    <d v="2023-08-17T15:49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8"/>
    <d v="2023-08-17T15:49:4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63"/>
    <d v="2023-08-17T15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"/>
    <d v="2023-08-17T15:49:42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"/>
    <d v="2023-08-17T15:49:4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1"/>
    <d v="2023-08-17T15:49:42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71"/>
    <d v="2023-08-17T15:49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1"/>
    <d v="2023-08-17T15:49:4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3"/>
    <d v="2023-08-17T15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4"/>
    <d v="2023-08-17T15:49:4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5"/>
    <d v="2023-08-17T15:49:4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"/>
    <d v="2023-08-17T16:02:4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2"/>
    <d v="2023-08-17T16:02:4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"/>
    <d v="2023-08-17T16:02:40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4"/>
    <d v="2023-08-17T16:02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2"/>
    <d v="2023-08-17T16:02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13"/>
    <d v="2023-08-17T16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5"/>
    <d v="2023-08-17T16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6"/>
    <d v="2023-08-17T16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9"/>
    <d v="2023-08-18T11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16"/>
    <d v="2023-08-18T11:36:4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54"/>
    <d v="2023-08-18T11:36:45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17"/>
    <d v="2023-08-18T11:36:4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56"/>
    <d v="2023-08-18T11:36:45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17"/>
    <d v="2023-08-18T11:36:45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0"/>
    <d v="2023-08-18T11:36:45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"/>
    <d v="2023-08-18T11:36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74"/>
    <d v="2023-08-18T11:36:45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87"/>
    <d v="2023-08-18T11:36:4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16"/>
    <d v="2023-08-18T11:36:4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54"/>
    <d v="2023-08-18T11:36:45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17"/>
    <d v="2023-08-18T11:36:4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56"/>
    <d v="2023-08-18T11:36:45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17"/>
    <d v="2023-08-18T11:36:45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0"/>
    <d v="2023-08-18T11:36:45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"/>
    <d v="2023-08-18T11:36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74"/>
    <d v="2023-08-18T11:36:45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87"/>
    <d v="2023-08-18T11:36:4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05"/>
    <d v="2023-08-18T11:39:00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80"/>
    <d v="2023-08-18T11:39:00"/>
    <n v="133"/>
    <n v="133"/>
    <m/>
    <n v="0"/>
    <n v="13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82"/>
    <d v="2023-08-18T11:39:00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08"/>
    <d v="2023-08-18T11:39:00"/>
    <n v="374"/>
    <n v="374"/>
    <m/>
    <n v="4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84"/>
    <d v="2023-08-18T11:39:00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14"/>
    <d v="2023-08-17T16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3"/>
    <d v="2023-08-17T16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5"/>
    <d v="2023-08-17T16:02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4"/>
    <d v="2023-08-17T16:02:40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5"/>
    <d v="2023-08-17T16:0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0"/>
    <d v="2023-08-17T16:02:40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"/>
    <d v="2023-08-17T16:02:4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2"/>
    <d v="2023-08-17T16:02:4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"/>
    <d v="2023-08-17T16:02:40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0"/>
    <d v="2023-08-17T16:10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79"/>
    <d v="2023-08-17T16:10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80"/>
    <d v="2023-08-17T16:10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4"/>
    <d v="2023-08-17T16:10:5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5"/>
    <d v="2023-08-17T16:10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8"/>
    <d v="2023-08-17T16:10:5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0"/>
    <d v="2023-08-17T16:10:5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"/>
    <d v="2023-08-17T16:10:5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7"/>
    <d v="2023-08-17T16:10:5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79"/>
    <d v="2023-08-17T16:10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80"/>
    <d v="2023-08-17T16:10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4"/>
    <d v="2023-08-17T16:10:5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5"/>
    <d v="2023-08-17T16:10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8"/>
    <d v="2023-08-17T16:10:5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0"/>
    <d v="2023-08-17T16:10:5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2"/>
    <d v="2023-08-18T11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41"/>
    <d v="2023-08-18T11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39"/>
    <d v="2023-08-18T11:39:00"/>
    <n v="13"/>
    <n v="13"/>
    <m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49"/>
    <d v="2023-08-18T11:39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40"/>
    <d v="2023-08-18T11:39:00"/>
    <n v="65"/>
    <n v="65"/>
    <m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28"/>
    <d v="2023-08-18T11:39:00"/>
    <n v="19"/>
    <n v="19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29"/>
    <d v="2023-08-18T11:39:00"/>
    <n v="30"/>
    <n v="30"/>
    <m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5"/>
    <d v="2023-08-18T11:3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6"/>
    <d v="2023-08-18T11:39:00"/>
    <n v="374"/>
    <n v="3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54"/>
    <d v="2023-08-18T11:39:00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85"/>
    <d v="2023-08-18T11:39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7"/>
    <d v="2023-08-18T11:3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56"/>
    <d v="2023-08-18T11:39:0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17"/>
    <d v="2023-08-18T11:39:00"/>
    <n v="62"/>
    <n v="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0"/>
    <d v="2023-08-18T11:39:00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"/>
    <d v="2023-08-18T11:39:0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74"/>
    <d v="2023-08-18T11:39:00"/>
    <n v="5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87"/>
    <d v="2023-08-18T11:39: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5"/>
    <d v="2023-08-18T11:3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6"/>
    <d v="2023-08-18T11:39:00"/>
    <n v="374"/>
    <n v="3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54"/>
    <d v="2023-08-18T11:39:00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85"/>
    <d v="2023-08-18T11:39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17"/>
    <d v="2023-08-18T11:3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56"/>
    <d v="2023-08-18T11:39:0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0"/>
    <d v="2023-08-18T11:40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2"/>
    <d v="2023-08-18T11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3"/>
    <d v="2023-08-18T11:40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6"/>
    <d v="2023-08-18T11:40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7"/>
    <d v="2023-08-18T11:40:1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8"/>
    <d v="2023-08-18T11:40:19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112"/>
    <d v="2023-08-18T11:40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40"/>
    <d v="2023-08-18T11:40:1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80"/>
    <d v="2023-08-18T11:40:1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8"/>
    <d v="2023-08-18T11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9"/>
    <d v="2023-08-18T11:40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0"/>
    <d v="2023-08-18T11:40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2"/>
    <d v="2023-08-18T11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3"/>
    <d v="2023-08-18T11:40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6"/>
    <d v="2023-08-18T11:40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7"/>
    <d v="2023-08-18T11:40:1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38"/>
    <d v="2023-08-18T11:40:19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112"/>
    <d v="2023-08-18T11:40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40"/>
    <d v="2023-08-18T11:40:1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54"/>
    <d v="2023-08-18T11:40:1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56"/>
    <d v="2023-08-18T11:40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17"/>
    <d v="2023-08-18T11:40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0"/>
    <d v="2023-08-18T11:40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"/>
    <d v="2023-08-18T11:4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54"/>
    <d v="2023-08-18T11:40:1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56"/>
    <d v="2023-08-18T11:40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17"/>
    <d v="2023-08-18T11:40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0"/>
    <d v="2023-08-18T11:40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"/>
    <d v="2023-08-18T11:4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12"/>
    <d v="2023-08-18T11:41:28"/>
    <n v="226"/>
    <n v="226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241"/>
    <d v="2023-08-18T11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48"/>
    <d v="2023-08-18T11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45"/>
    <d v="2023-08-18T11:41:28"/>
    <n v="138"/>
    <n v="138"/>
    <m/>
    <n v="0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80"/>
    <d v="2023-08-18T11:41:28"/>
    <n v="59"/>
    <n v="59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25"/>
    <d v="2023-08-18T11:41:28"/>
    <n v="2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0"/>
    <d v="2023-08-18T11:41:28"/>
    <n v="43"/>
    <n v="43"/>
    <n v="0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2"/>
    <d v="2023-08-18T11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3"/>
    <d v="2023-08-18T11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4"/>
    <d v="2023-08-18T11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6"/>
    <d v="2023-08-18T11:41:28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8"/>
    <d v="2023-08-18T11:41:28"/>
    <n v="695"/>
    <n v="695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12"/>
    <d v="2023-08-18T11:41:28"/>
    <n v="226"/>
    <n v="226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241"/>
    <d v="2023-08-18T11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48"/>
    <d v="2023-08-18T11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45"/>
    <d v="2023-08-18T11:41:28"/>
    <n v="138"/>
    <n v="138"/>
    <m/>
    <n v="0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54"/>
    <d v="2023-08-18T11:41:28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17"/>
    <d v="2023-08-18T11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58"/>
    <d v="2023-08-18T11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0"/>
    <d v="2023-08-18T11:41:28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2"/>
    <d v="2023-08-18T11:41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74"/>
    <d v="2023-08-18T11:41:28"/>
    <n v="5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87"/>
    <d v="2023-08-18T11:41:28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95"/>
    <d v="2023-08-18T11:41:28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54"/>
    <d v="2023-08-18T11:41:28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17"/>
    <d v="2023-08-18T11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58"/>
    <d v="2023-08-18T11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0"/>
    <d v="2023-08-18T11:41:28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2"/>
    <d v="2023-08-18T11:41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74"/>
    <d v="2023-08-18T11:41:28"/>
    <n v="5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87"/>
    <d v="2023-08-18T11:41:28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195"/>
    <d v="2023-08-18T11:41:28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2"/>
    <d v="2023-08-18T11:43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2"/>
    <d v="2023-08-18T11:43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4"/>
    <d v="2023-08-18T11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40"/>
    <d v="2023-08-18T13:57:37"/>
    <n v="230"/>
    <n v="23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05"/>
    <d v="2023-08-18T13:57:37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80"/>
    <d v="2023-08-18T13:57:37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82"/>
    <d v="2023-08-18T13:57:3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08"/>
    <d v="2023-08-18T13:57:37"/>
    <n v="30"/>
    <n v="30"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0"/>
    <d v="2023-08-18T13:57:37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47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2"/>
    <d v="2023-08-18T13:57:3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3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5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6"/>
    <d v="2023-08-18T13:57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7"/>
    <d v="2023-08-18T13:57:37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8"/>
    <d v="2023-08-18T13:57:37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12"/>
    <d v="2023-08-18T13:57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9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48"/>
    <d v="2023-08-18T13:57:37"/>
    <n v="138"/>
    <n v="138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40"/>
    <d v="2023-08-18T13:57:37"/>
    <n v="230"/>
    <n v="23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15"/>
    <d v="2023-08-18T13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16"/>
    <d v="2023-08-18T13:57:3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54"/>
    <d v="2023-08-18T13:57:3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58"/>
    <d v="2023-08-18T13:57:37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0"/>
    <d v="2023-08-18T13:57:37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"/>
    <d v="2023-08-18T13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2"/>
    <d v="2023-08-18T13:57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74"/>
    <d v="2023-08-18T13:57:37"/>
    <n v="1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15"/>
    <d v="2023-08-18T13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16"/>
    <d v="2023-08-18T13:57:3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54"/>
    <d v="2023-08-18T13:57:3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58"/>
    <d v="2023-08-18T13:57:37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0"/>
    <d v="2023-08-18T13:57:37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"/>
    <d v="2023-08-18T13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2"/>
    <d v="2023-08-18T13:57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74"/>
    <d v="2023-08-18T13:57:37"/>
    <n v="1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05"/>
    <d v="2023-08-18T14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80"/>
    <d v="2023-08-18T14:00:00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29"/>
    <d v="2023-08-18T14:00:0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32"/>
    <d v="2023-08-18T14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33"/>
    <d v="2023-08-18T14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0"/>
    <d v="2023-08-18T14:00:00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2"/>
    <d v="2023-08-18T14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74"/>
    <d v="2023-08-18T14:00:00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02"/>
    <d v="2023-08-18T14:01:3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42"/>
    <d v="2023-08-18T14:01:3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19"/>
    <d v="2023-08-18T14:01:3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0"/>
    <d v="2023-08-18T14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45"/>
    <d v="2023-08-18T14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1"/>
    <d v="2023-08-18T14:01:3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0"/>
    <d v="2023-08-18T14:01:3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"/>
    <d v="2023-05-24T15:33:47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0"/>
    <d v="2023-05-24T15:3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2"/>
    <d v="2023-04-18T14:10:1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3"/>
    <d v="2023-04-18T14:1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3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4"/>
    <d v="2023-06-22T13:2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6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7"/>
    <d v="2023-06-22T13:22:49"/>
    <n v="875"/>
    <n v="875"/>
    <m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8"/>
    <d v="2023-06-22T13:22:4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40"/>
    <d v="2023-06-22T13:22:49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116"/>
    <d v="2023-06-22T13:22:4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54"/>
    <d v="2023-06-22T13:22:49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56"/>
    <d v="2023-06-22T13:22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217"/>
    <d v="2023-06-22T13:2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0"/>
    <d v="2023-06-22T13:22:4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2"/>
    <d v="2023-06-22T13:22:4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174"/>
    <d v="2023-06-22T13:22:49"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59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0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1"/>
    <d v="2023-06-22T13:23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2"/>
    <d v="2023-06-22T13:23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3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90"/>
    <d v="2023-06-22T13:23:0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6"/>
    <d v="2023-06-22T13:23:0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21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7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92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9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70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49"/>
    <d v="2023-04-18T14:10:16"/>
    <n v="8972"/>
    <m/>
    <n v="8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0"/>
    <d v="2023-04-18T14:10:16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1"/>
    <d v="2023-04-18T14:10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84"/>
    <d v="2023-04-18T14:10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40"/>
    <d v="2023-04-18T14:10:1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54"/>
    <d v="2023-04-18T14:1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78"/>
    <d v="2023-04-18T14:10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79"/>
    <d v="2023-04-18T14:10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80"/>
    <d v="2023-04-18T14:10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81"/>
    <d v="2023-04-18T14:1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4"/>
    <d v="2023-04-18T14:10:16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5"/>
    <d v="2023-04-18T14:10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8"/>
    <d v="2023-04-18T14:10:1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0"/>
    <d v="2023-04-18T14:10:1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2"/>
    <d v="2023-04-18T14:10:1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3"/>
    <d v="2023-04-18T14:10:16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87"/>
    <d v="2023-04-18T14:10: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95"/>
    <d v="2023-04-18T14:10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90"/>
    <d v="2023-05-24T16:22:42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12"/>
    <d v="2023-04-18T14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241"/>
    <d v="2023-04-18T14:0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9"/>
    <d v="2023-04-18T14:0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48"/>
    <d v="2023-04-18T14:09:43"/>
    <n v="48"/>
    <m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54"/>
    <d v="2023-04-18T15:08:1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0"/>
    <d v="2023-04-18T15:08:1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2"/>
    <d v="2023-04-18T15:0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168"/>
    <d v="2023-04-18T15:08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174"/>
    <d v="2023-04-18T15:08:19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80"/>
    <d v="2023-04-18T15:08:39"/>
    <n v="52"/>
    <n v="52"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108"/>
    <d v="2023-04-18T15:08:3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28"/>
    <d v="2023-04-18T15:08:39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29"/>
    <d v="2023-04-18T15:08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0"/>
    <d v="2023-04-18T15:08:39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2"/>
    <d v="2023-04-18T15:08:3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3"/>
    <d v="2023-04-18T15:0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4"/>
    <d v="2023-04-18T15:0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6"/>
    <d v="2023-04-18T15:08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7"/>
    <d v="2023-04-18T15:08:39"/>
    <n v="1537"/>
    <n v="1537"/>
    <m/>
    <m/>
    <n v="1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48"/>
    <d v="2023-04-18T14:28:26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63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90"/>
    <d v="2023-05-15T15:33:3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66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69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4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6"/>
    <d v="2023-05-15T15:33:31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7"/>
    <d v="2023-05-15T15:33:3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96"/>
    <d v="2023-05-15T15:33:3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9"/>
    <d v="2023-05-15T15:33:3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0"/>
    <d v="2023-05-15T15:33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1"/>
    <d v="2023-05-15T15:33:3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2"/>
    <d v="2023-05-15T15:33:3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71"/>
    <d v="2023-05-15T15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70"/>
    <d v="2023-04-19T16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59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61"/>
    <d v="2023-04-18T14:39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1"/>
    <d v="2023-08-18T14:0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2"/>
    <d v="2023-08-18T14:01:3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3"/>
    <d v="2023-08-18T14:01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2"/>
    <d v="2023-08-18T14:01:3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4"/>
    <d v="2023-08-18T14:01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77"/>
    <d v="2023-08-18T14:01:3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70"/>
    <d v="2023-08-18T14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5"/>
    <d v="2023-08-18T14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3"/>
    <d v="2023-08-18T14:01:38"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6"/>
    <d v="2023-08-18T14:01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5"/>
    <d v="2023-08-18T14:01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78"/>
    <d v="2023-08-18T14:01:38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80"/>
    <d v="2023-08-18T14:01:38"/>
    <n v="665"/>
    <n v="665"/>
    <m/>
    <m/>
    <n v="61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08"/>
    <d v="2023-08-18T14:01:38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84"/>
    <d v="2023-08-18T14:01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5"/>
    <d v="2023-08-18T14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8"/>
    <d v="2023-08-18T14:01:3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9"/>
    <d v="2023-08-18T14:01:38"/>
    <n v="178"/>
    <n v="178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02"/>
    <d v="2023-08-18T14:01:3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42"/>
    <d v="2023-08-18T14:01:3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19"/>
    <d v="2023-08-18T14:01:3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0"/>
    <d v="2023-08-18T14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45"/>
    <d v="2023-08-18T14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1"/>
    <d v="2023-08-18T14:01:3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0"/>
    <d v="2023-08-18T14:01:3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1"/>
    <d v="2023-08-18T14:0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2"/>
    <d v="2023-08-18T14:01:3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3"/>
    <d v="2023-08-18T14:01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2"/>
    <d v="2023-08-18T14:01:3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4"/>
    <d v="2023-08-18T14:01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77"/>
    <d v="2023-08-18T14:01:3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70"/>
    <d v="2023-08-18T14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5"/>
    <d v="2023-08-18T14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3"/>
    <d v="2023-08-18T14:01:38"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39"/>
    <d v="2023-08-18T14:40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8"/>
    <d v="2023-08-18T14:40:5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1"/>
    <d v="2023-08-18T14:40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4"/>
    <d v="2023-08-18T14:40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0"/>
    <d v="2023-08-18T14:40:52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54"/>
    <d v="2023-08-18T14:40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3"/>
    <d v="2023-08-18T14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4"/>
    <d v="2023-08-18T14:4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3"/>
    <d v="2023-08-18T14:4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6"/>
    <d v="2023-08-18T14:40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4"/>
    <d v="2023-08-18T14:40:52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85"/>
    <d v="2023-08-18T14:4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6"/>
    <d v="2023-08-18T14:40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7"/>
    <d v="2023-08-18T14:40:52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8"/>
    <d v="2023-08-18T14:40:5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0"/>
    <d v="2023-08-18T14:40:52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"/>
    <d v="2023-08-18T14:40:52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7"/>
    <d v="2023-08-18T14:01:38"/>
    <n v="587"/>
    <n v="587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8"/>
    <d v="2023-08-18T14:01:38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12"/>
    <d v="2023-08-18T14:01:3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9"/>
    <d v="2023-08-18T14:01:3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49"/>
    <d v="2023-08-18T14:01:38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40"/>
    <d v="2023-08-18T14:01:38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8"/>
    <d v="2023-08-18T14:01:3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29"/>
    <d v="2023-08-18T14:01:38"/>
    <n v="178"/>
    <n v="178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53"/>
    <d v="2023-08-18T14:01:38"/>
    <n v="917"/>
    <n v="9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16"/>
    <d v="2023-08-18T14:01:38"/>
    <n v="198"/>
    <n v="1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54"/>
    <d v="2023-08-18T14:01:38"/>
    <n v="665"/>
    <n v="6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85"/>
    <d v="2023-08-18T14:01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17"/>
    <d v="2023-08-18T14:01:3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42"/>
    <d v="2023-08-18T14:01:38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56"/>
    <d v="2023-08-18T14:01:3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17"/>
    <d v="2023-08-18T14:01:38"/>
    <n v="47"/>
    <n v="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0"/>
    <d v="2023-08-18T14:01:38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"/>
    <d v="2023-08-18T14:01:3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74"/>
    <d v="2023-08-18T14:01:38"/>
    <n v="13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95"/>
    <d v="2023-08-18T14:01:38"/>
    <n v="102"/>
    <n v="4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53"/>
    <d v="2023-08-18T14:01:38"/>
    <n v="917"/>
    <n v="9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16"/>
    <d v="2023-08-18T14:01:38"/>
    <n v="198"/>
    <n v="1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54"/>
    <d v="2023-08-18T14:01:38"/>
    <n v="665"/>
    <n v="6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85"/>
    <d v="2023-08-18T14:01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17"/>
    <d v="2023-08-18T14:01:3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42"/>
    <d v="2023-08-18T14:01:38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56"/>
    <d v="2023-08-18T14:01:3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17"/>
    <d v="2023-08-18T14:01:38"/>
    <n v="47"/>
    <n v="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0"/>
    <d v="2023-08-18T14:01:38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77"/>
    <d v="2023-08-18T11:43:1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5"/>
    <d v="2023-08-18T11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3"/>
    <d v="2023-08-18T11:43:19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6"/>
    <d v="2023-08-18T11:43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5"/>
    <d v="2023-08-18T11:43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78"/>
    <d v="2023-08-18T11:43:1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7"/>
    <d v="2023-08-18T11:43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05"/>
    <d v="2023-08-18T11:43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80"/>
    <d v="2023-08-18T11:43:19"/>
    <n v="556"/>
    <n v="556"/>
    <m/>
    <m/>
    <n v="5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08"/>
    <d v="2023-08-18T11:43:19"/>
    <n v="519"/>
    <n v="519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84"/>
    <d v="2023-08-18T11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5"/>
    <d v="2023-08-18T11:43:1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09"/>
    <d v="2023-08-18T11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8"/>
    <d v="2023-08-18T11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62"/>
    <d v="2023-08-18T11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6"/>
    <d v="2023-08-18T11:43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9"/>
    <d v="2023-08-18T11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7"/>
    <d v="2023-08-18T11:43:1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8"/>
    <d v="2023-08-18T11:43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9"/>
    <d v="2023-08-18T11:43:19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32"/>
    <d v="2023-08-18T11:4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0"/>
    <d v="2023-08-18T11:43:19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2"/>
    <d v="2023-08-18T11:4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40"/>
    <d v="2023-08-18T11:43:19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6"/>
    <d v="2023-08-18T11:43:1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7"/>
    <d v="2023-08-18T11:43:19"/>
    <n v="878"/>
    <n v="878"/>
    <m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8"/>
    <d v="2023-08-18T11:43:19"/>
    <n v="956"/>
    <n v="956"/>
    <m/>
    <m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2"/>
    <d v="2023-08-18T11:43:1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41"/>
    <d v="2023-08-18T11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9"/>
    <d v="2023-08-18T11:43:1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49"/>
    <d v="2023-08-18T11:43:1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40"/>
    <d v="2023-08-18T11:43:19"/>
    <n v="1523"/>
    <n v="1523"/>
    <m/>
    <m/>
    <n v="1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8"/>
    <d v="2023-08-18T11:43:1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9"/>
    <d v="2023-08-18T11:43:19"/>
    <n v="261"/>
    <n v="261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18"/>
    <d v="2023-08-18T11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02"/>
    <d v="2023-08-18T11:43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42"/>
    <d v="2023-08-18T11:43:1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19"/>
    <d v="2023-08-18T11:4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0"/>
    <d v="2023-08-18T11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1"/>
    <d v="2023-08-18T11:43:1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0"/>
    <d v="2023-08-18T11:4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1"/>
    <d v="2023-08-18T11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2"/>
    <d v="2023-08-18T11:43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2"/>
    <d v="2023-08-18T11:43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4"/>
    <d v="2023-08-18T11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77"/>
    <d v="2023-08-18T11:43:1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5"/>
    <d v="2023-08-18T11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3"/>
    <d v="2023-08-18T11:43:19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6"/>
    <d v="2023-08-18T11:43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5"/>
    <d v="2023-08-18T11:43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78"/>
    <d v="2023-08-18T11:43:1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7"/>
    <d v="2023-08-18T11:43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05"/>
    <d v="2023-08-18T11:43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80"/>
    <d v="2023-08-18T11:43:19"/>
    <n v="556"/>
    <n v="556"/>
    <m/>
    <m/>
    <n v="5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08"/>
    <d v="2023-08-18T11:43:19"/>
    <n v="519"/>
    <n v="519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84"/>
    <d v="2023-08-18T11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5"/>
    <d v="2023-08-18T11:43:1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09"/>
    <d v="2023-08-18T11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8"/>
    <d v="2023-08-18T11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62"/>
    <d v="2023-08-18T11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6"/>
    <d v="2023-08-18T11:43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9"/>
    <d v="2023-08-18T11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7"/>
    <d v="2023-08-18T11:43:1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8"/>
    <d v="2023-08-18T11:43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34"/>
    <d v="2023-04-18T13:56:3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37"/>
    <d v="2023-04-18T13:56:33"/>
    <n v="250"/>
    <n v="250"/>
    <n v="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38"/>
    <d v="2023-04-18T13:56:33"/>
    <n v="20"/>
    <n v="20"/>
    <n v="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112"/>
    <d v="2023-04-18T13:56:33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39"/>
    <d v="2023-04-18T13:56:33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54"/>
    <d v="2023-04-18T13:56:3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56"/>
    <d v="2023-04-18T13:56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217"/>
    <d v="2023-04-18T13:56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0"/>
    <d v="2023-04-18T13:56:3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168"/>
    <d v="2023-04-18T13:56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80"/>
    <d v="2023-04-18T13:56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0"/>
    <d v="2023-04-18T13:56:50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88"/>
    <d v="2023-04-18T14:10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9"/>
    <d v="2023-04-18T14:10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0"/>
    <d v="2023-04-18T14:10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1"/>
    <d v="2023-04-18T14:10:1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63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2"/>
    <d v="2023-08-18T14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3"/>
    <d v="2023-08-18T14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7"/>
    <d v="2023-08-18T14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4"/>
    <d v="2023-08-18T14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42"/>
    <d v="2023-08-18T14:4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43"/>
    <d v="2023-08-18T14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0"/>
    <d v="2023-08-18T14:48:32"/>
    <n v="173"/>
    <m/>
    <n v="173"/>
    <n v="0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9"/>
    <d v="2023-08-18T11:43:19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32"/>
    <d v="2023-08-18T11:4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0"/>
    <d v="2023-08-18T11:43:19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2"/>
    <d v="2023-08-18T11:4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40"/>
    <d v="2023-08-18T11:43:19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6"/>
    <d v="2023-08-18T11:43:1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7"/>
    <d v="2023-08-18T11:43:19"/>
    <n v="878"/>
    <n v="878"/>
    <m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8"/>
    <d v="2023-08-18T11:43:19"/>
    <n v="956"/>
    <n v="956"/>
    <m/>
    <m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2"/>
    <d v="2023-08-18T11:43:1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41"/>
    <d v="2023-08-18T11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39"/>
    <d v="2023-08-18T11:43:1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49"/>
    <d v="2023-08-18T11:43:1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40"/>
    <d v="2023-08-18T11:43:19"/>
    <n v="1523"/>
    <n v="1523"/>
    <m/>
    <m/>
    <n v="1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8"/>
    <d v="2023-08-18T11:43:1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9"/>
    <d v="2023-08-18T11:43:19"/>
    <n v="261"/>
    <n v="261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53"/>
    <d v="2023-08-18T11:43:19"/>
    <n v="689"/>
    <n v="6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5"/>
    <d v="2023-08-18T11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6"/>
    <d v="2023-08-18T11:43:19"/>
    <n v="519"/>
    <n v="5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54"/>
    <d v="2023-08-18T11:43:19"/>
    <n v="556"/>
    <n v="5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85"/>
    <d v="2023-08-18T11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7"/>
    <d v="2023-08-18T11:43:1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42"/>
    <d v="2023-08-18T11:43:1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56"/>
    <d v="2023-08-18T11:43:19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17"/>
    <d v="2023-08-18T11:43:19"/>
    <n v="63"/>
    <n v="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1"/>
    <d v="2023-08-18T14:48:32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6"/>
    <d v="2023-08-18T14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7"/>
    <d v="2023-08-18T14:48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9"/>
    <d v="2023-08-18T14:48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2"/>
    <d v="2023-08-18T14:4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73"/>
    <d v="2023-08-18T14:48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97"/>
    <d v="2023-08-18T14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3"/>
    <d v="2023-08-18T14:48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4"/>
    <d v="2023-08-18T14:48:3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5"/>
    <d v="2023-08-18T14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0"/>
    <d v="2023-08-18T14:48:32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2"/>
    <d v="2023-08-18T14:48:32"/>
    <n v="152"/>
    <n v="0"/>
    <n v="152"/>
    <n v="0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7"/>
    <d v="2023-08-18T14:48:32"/>
    <n v="325"/>
    <n v="0"/>
    <n v="325"/>
    <n v="0"/>
    <n v="3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9"/>
    <d v="2023-08-18T14:48:3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8"/>
    <d v="2023-08-18T14:48:32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9"/>
    <d v="2023-08-18T14:48:32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0"/>
    <d v="2023-08-18T14:4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1"/>
    <d v="2023-08-18T14:48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4"/>
    <d v="2023-08-18T14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0"/>
    <d v="2023-08-18T14:48:3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8"/>
    <d v="2023-08-18T14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9"/>
    <d v="2023-08-18T14:48:3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0"/>
    <d v="2023-08-18T14:48:3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1"/>
    <d v="2023-08-18T14:48:3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0"/>
    <d v="2023-08-18T11:43:19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"/>
    <d v="2023-08-18T11:4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74"/>
    <d v="2023-08-18T11:43:19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95"/>
    <d v="2023-08-18T11:43:19"/>
    <n v="93"/>
    <n v="45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53"/>
    <d v="2023-08-18T11:43:19"/>
    <n v="689"/>
    <n v="6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5"/>
    <d v="2023-08-18T11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6"/>
    <d v="2023-08-18T11:43:19"/>
    <n v="519"/>
    <n v="5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54"/>
    <d v="2023-08-18T11:43:19"/>
    <n v="556"/>
    <n v="5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85"/>
    <d v="2023-08-18T11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17"/>
    <d v="2023-08-18T11:43:1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42"/>
    <d v="2023-08-18T11:43:1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56"/>
    <d v="2023-08-18T11:43:19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17"/>
    <d v="2023-08-18T11:43:19"/>
    <n v="63"/>
    <n v="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0"/>
    <d v="2023-08-18T11:43:19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"/>
    <d v="2023-08-18T11:4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74"/>
    <d v="2023-08-18T11:43:19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95"/>
    <d v="2023-08-18T11:43:19"/>
    <n v="93"/>
    <n v="45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5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6"/>
    <d v="2023-08-18T13:57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7"/>
    <d v="2023-08-18T13:57:37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8"/>
    <d v="2023-08-18T13:57:37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12"/>
    <d v="2023-08-18T13:57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9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48"/>
    <d v="2023-08-18T13:57:37"/>
    <n v="138"/>
    <n v="138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2"/>
    <d v="2023-08-18T14:48:32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3"/>
    <d v="2023-08-18T14:48:3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9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0"/>
    <d v="2023-08-18T14:48:3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6"/>
    <d v="2023-08-18T14:48:32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05"/>
    <d v="2023-08-18T14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7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2"/>
    <d v="2023-08-18T14:48:3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3"/>
    <d v="2023-08-18T14:48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8"/>
    <d v="2023-08-18T14:48:3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9"/>
    <d v="2023-08-18T14:48:32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0"/>
    <d v="2023-08-18T14:48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4"/>
    <d v="2023-08-18T14:48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"/>
    <d v="2023-08-18T14:48:32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"/>
    <d v="2023-08-18T14:48:3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6"/>
    <d v="2023-08-18T14:48:3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5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96"/>
    <d v="2023-08-18T14:48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23"/>
    <d v="2023-08-18T14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"/>
    <d v="2023-08-18T14:48:32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6"/>
    <d v="2023-08-18T14:48:32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7"/>
    <d v="2023-08-18T14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"/>
    <d v="2023-08-18T14:48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8"/>
    <d v="2023-08-18T14:48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63"/>
    <d v="2023-08-18T14:48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09"/>
    <d v="2023-08-18T14:0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8"/>
    <d v="2023-08-18T14:01:3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6"/>
    <d v="2023-08-18T14:0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39"/>
    <d v="2023-08-18T14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7"/>
    <d v="2023-08-18T14:01:3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9"/>
    <d v="2023-08-18T14:01:38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32"/>
    <d v="2023-08-18T14:01:3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0"/>
    <d v="2023-08-18T14:01:38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2"/>
    <d v="2023-08-18T14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6"/>
    <d v="2023-08-18T14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7"/>
    <d v="2023-08-18T14:01:38"/>
    <n v="587"/>
    <n v="587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8"/>
    <d v="2023-08-18T14:01:38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12"/>
    <d v="2023-08-18T14:01:3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39"/>
    <d v="2023-08-18T14:01:3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49"/>
    <d v="2023-08-18T14:01:38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40"/>
    <d v="2023-08-18T14:01:38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2"/>
    <d v="2023-08-18T14:01:3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74"/>
    <d v="2023-08-18T14:01:38"/>
    <n v="13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129"/>
    <x v="0"/>
    <x v="195"/>
    <d v="2023-08-18T14:01:38"/>
    <n v="102"/>
    <n v="4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0"/>
    <d v="2023-08-18T14:03:4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2"/>
    <d v="2023-08-18T14:03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4"/>
    <d v="2023-08-18T14:03:4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6"/>
    <d v="2023-08-18T14:03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7"/>
    <d v="2023-08-18T14:03:44"/>
    <n v="412"/>
    <n v="412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"/>
    <d v="2023-08-18T14:48:3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5"/>
    <d v="2023-08-18T14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0"/>
    <d v="2023-08-18T14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6"/>
    <d v="2023-08-18T14:40:5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2"/>
    <d v="2023-08-18T14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8"/>
    <d v="2023-08-18T14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9"/>
    <d v="2023-08-18T14:40:52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0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4"/>
    <d v="2023-08-18T14:4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"/>
    <d v="2023-08-18T14:40:5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"/>
    <d v="2023-08-18T14:40:5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"/>
    <d v="2023-08-18T14:40:5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5"/>
    <d v="2023-08-18T14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63"/>
    <d v="2023-08-18T14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23"/>
    <d v="2023-08-18T14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"/>
    <d v="2023-08-18T14:40:52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6"/>
    <d v="2023-08-18T14:40:5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7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"/>
    <d v="2023-08-18T14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8"/>
    <d v="2023-08-18T14:40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63"/>
    <d v="2023-08-18T14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"/>
    <d v="2023-08-18T14:40:52"/>
    <n v="0"/>
    <m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"/>
    <d v="2023-08-18T14:40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"/>
    <d v="2023-08-18T14:40:52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1"/>
    <d v="2023-08-18T14:40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8"/>
    <d v="2023-08-18T14:03:4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112"/>
    <d v="2023-08-18T14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9"/>
    <d v="2023-08-18T14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40"/>
    <d v="2023-08-18T14:03:44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0"/>
    <d v="2023-08-18T14:03:4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2"/>
    <d v="2023-08-18T14:03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4"/>
    <d v="2023-08-18T14:03:4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6"/>
    <d v="2023-08-18T14:03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7"/>
    <d v="2023-08-18T14:03:44"/>
    <n v="412"/>
    <n v="412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8"/>
    <d v="2023-08-18T14:03:4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112"/>
    <d v="2023-08-18T14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39"/>
    <d v="2023-08-18T14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40"/>
    <d v="2023-08-18T14:03:44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0"/>
    <d v="2023-08-18T14:03:44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2"/>
    <d v="2023-08-18T14:03:4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174"/>
    <d v="2023-08-18T14:03:44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0"/>
    <d v="2023-08-18T14:03:44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2"/>
    <d v="2023-08-18T14:03:4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130"/>
    <x v="0"/>
    <x v="174"/>
    <d v="2023-08-18T14:03:44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80"/>
    <d v="2023-08-18T14:14:55"/>
    <n v="60"/>
    <m/>
    <n v="60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82"/>
    <d v="2023-08-18T14:14:55"/>
    <n v="48"/>
    <m/>
    <n v="48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0"/>
    <d v="2023-08-18T14:14:55"/>
    <n v="36"/>
    <m/>
    <n v="36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47"/>
    <d v="2023-08-18T14:14:55"/>
    <n v="0"/>
    <m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2"/>
    <d v="2023-08-18T14:14:55"/>
    <n v="12"/>
    <m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25"/>
    <d v="2023-08-18T14:40:52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1"/>
    <d v="2023-08-18T14:40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3"/>
    <d v="2023-08-18T14:40:5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"/>
    <d v="2023-08-18T14:40:5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5"/>
    <d v="2023-08-18T14:40:5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9"/>
    <d v="2023-08-18T14:40:5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6"/>
    <d v="2023-08-18T14:40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0"/>
    <d v="2023-08-18T14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9"/>
    <d v="2023-08-18T14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0"/>
    <d v="2023-08-18T14:40:5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1"/>
    <d v="2023-08-18T14:40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2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50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4"/>
    <d v="2023-08-18T14:4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1"/>
    <d v="2023-08-18T14:40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2"/>
    <d v="2023-08-18T14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3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7"/>
    <d v="2023-08-18T14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4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2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3"/>
    <d v="2023-08-18T14:40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4"/>
    <d v="2023-08-18T14:40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0"/>
    <d v="2023-08-18T14:40:52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8"/>
    <d v="2023-08-18T14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9"/>
    <d v="2023-08-18T14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8"/>
    <d v="2023-08-18T14:19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9"/>
    <d v="2023-08-18T14:19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1"/>
    <d v="2023-08-18T14:19:38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2"/>
    <d v="2023-08-18T14:19:38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3"/>
    <d v="2023-08-18T14:19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5"/>
    <d v="2023-08-18T14:19:38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0"/>
    <d v="2023-08-18T14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1"/>
    <d v="2023-08-18T14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"/>
    <d v="2023-08-18T14:19:38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0"/>
    <d v="2023-08-18T14:19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1"/>
    <d v="2023-08-18T14:19:3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1"/>
    <d v="2023-08-18T14:19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25"/>
    <d v="2023-08-18T14:19:3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4"/>
    <d v="2023-08-18T14:19:38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5"/>
    <d v="2023-08-18T14:19:3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9"/>
    <d v="2023-08-18T14:19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6"/>
    <d v="2023-08-18T14:19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00"/>
    <d v="2023-08-18T14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3"/>
    <d v="2023-08-18T14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27"/>
    <d v="2023-08-18T14:19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28"/>
    <d v="2023-08-18T14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0"/>
    <d v="2023-08-18T14:19:3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57"/>
    <d v="2023-08-18T14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1"/>
    <d v="2023-08-18T14:19:3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2"/>
    <d v="2023-08-18T14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1"/>
    <d v="2023-08-18T14:40:52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57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2"/>
    <d v="2023-08-18T14:40:52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3"/>
    <d v="2023-08-18T14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90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5"/>
    <d v="2023-08-18T14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0"/>
    <d v="2023-08-18T14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6"/>
    <d v="2023-08-18T14:40:5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2"/>
    <d v="2023-08-18T14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8"/>
    <d v="2023-08-18T14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9"/>
    <d v="2023-08-18T14:40:52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0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4"/>
    <d v="2023-08-18T14:4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"/>
    <d v="2023-08-18T14:40:5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5"/>
    <d v="2023-08-18T14:40:5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6"/>
    <d v="2023-08-18T14:40:5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5"/>
    <d v="2023-08-18T14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63"/>
    <d v="2023-08-18T14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23"/>
    <d v="2023-08-18T14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"/>
    <d v="2023-08-18T14:40:52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6"/>
    <d v="2023-08-18T14:40:5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7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8"/>
    <d v="2023-08-18T14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8"/>
    <d v="2023-08-18T14:40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63"/>
    <d v="2023-08-18T14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3"/>
    <d v="2023-08-18T14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4"/>
    <d v="2023-08-18T14:19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01"/>
    <d v="2023-08-18T14:19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5"/>
    <d v="2023-08-18T14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7"/>
    <d v="2023-08-18T14:19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02"/>
    <d v="2023-08-18T14:19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69"/>
    <d v="2023-08-18T14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7"/>
    <d v="2023-08-18T14:14:5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48"/>
    <d v="2023-08-18T14:14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49"/>
    <d v="2023-08-18T14:14:55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50"/>
    <d v="2023-08-18T14:1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199"/>
    <d v="2023-08-18T14:14:55"/>
    <n v="12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80"/>
    <d v="2023-08-18T14:14:55"/>
    <n v="60"/>
    <m/>
    <n v="60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82"/>
    <d v="2023-08-18T14:14:55"/>
    <n v="48"/>
    <m/>
    <n v="48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0"/>
    <d v="2023-08-18T14:14:55"/>
    <n v="36"/>
    <m/>
    <n v="36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47"/>
    <d v="2023-08-18T14:14:55"/>
    <n v="0"/>
    <m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2"/>
    <d v="2023-08-18T14:14:55"/>
    <n v="12"/>
    <m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7"/>
    <d v="2023-08-18T14:14:5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48"/>
    <d v="2023-08-18T14:14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49"/>
    <d v="2023-08-18T14:14:55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50"/>
    <d v="2023-08-18T14:1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199"/>
    <d v="2023-08-18T14:14:55"/>
    <n v="12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54"/>
    <d v="2023-08-18T14:14:5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58"/>
    <d v="2023-08-18T14:1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0"/>
    <d v="2023-08-18T14:14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"/>
    <d v="2023-08-18T14:40:52"/>
    <n v="0"/>
    <m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"/>
    <d v="2023-08-18T14:40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1"/>
    <d v="2023-08-18T14:40:52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1"/>
    <d v="2023-08-18T14:40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25"/>
    <d v="2023-08-18T14:40:52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41"/>
    <d v="2023-08-18T14:40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3"/>
    <d v="2023-08-18T14:40:5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4"/>
    <d v="2023-08-18T14:40:5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5"/>
    <d v="2023-08-18T14:40:5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99"/>
    <d v="2023-08-18T14:40:5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6"/>
    <d v="2023-08-18T14:40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0"/>
    <d v="2023-08-18T14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9"/>
    <d v="2023-08-18T14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0"/>
    <d v="2023-08-18T14:40:5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1"/>
    <d v="2023-08-18T14:40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2"/>
    <d v="2023-08-18T14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50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24"/>
    <d v="2023-08-18T14:4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1"/>
    <d v="2023-08-18T14:40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2"/>
    <d v="2023-08-18T14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103"/>
    <d v="2023-08-18T14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3"/>
    <x v="77"/>
    <d v="2023-08-18T14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5"/>
    <d v="2023-08-18T11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9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6"/>
    <d v="2023-08-18T11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2"/>
    <d v="2023-08-18T14:14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"/>
    <d v="2023-08-18T14:14:55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54"/>
    <d v="2023-08-18T14:14:5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58"/>
    <d v="2023-08-18T14:1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0"/>
    <d v="2023-08-18T14:14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2"/>
    <d v="2023-08-18T14:14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8"/>
    <x v="3"/>
    <d v="2023-08-18T14:14:55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6"/>
    <d v="2023-08-18T14:19:38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9"/>
    <d v="2023-08-18T14:19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75"/>
    <d v="2023-08-18T14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"/>
    <d v="2023-08-18T14:19:3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"/>
    <d v="2023-08-18T14:19:3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6"/>
    <d v="2023-08-18T14:19:38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"/>
    <d v="2023-08-18T14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06"/>
    <d v="2023-08-18T14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71"/>
    <d v="2023-08-18T14:19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0"/>
    <d v="2023-08-18T14:19:38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2"/>
    <d v="2023-08-18T14:19:3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2"/>
    <d v="2023-08-18T14:1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0"/>
    <d v="2023-08-18T14:19:3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2"/>
    <d v="2023-08-18T14:19:38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7"/>
    <d v="2023-08-18T14:19:38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8"/>
    <d v="2023-08-18T14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12"/>
    <d v="2023-08-18T14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26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0"/>
    <d v="2023-08-18T11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1"/>
    <d v="2023-08-18T11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4"/>
    <d v="2023-08-18T11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01"/>
    <d v="2023-08-18T11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75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30"/>
    <d v="2023-08-18T11:05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37"/>
    <d v="2023-08-18T11:05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48"/>
    <d v="2023-08-18T11:05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49"/>
    <d v="2023-08-18T11:05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40"/>
    <d v="2023-08-18T11:0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58"/>
    <d v="2023-08-18T11:05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0"/>
    <d v="2023-08-18T11:05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3"/>
    <d v="2023-08-18T11:0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58"/>
    <d v="2023-08-18T11:05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0"/>
    <d v="2023-08-18T11:05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3"/>
    <d v="2023-08-18T11:0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80"/>
    <d v="2023-08-18T11:07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0"/>
    <d v="2023-08-18T11:07:5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2"/>
    <d v="2023-08-18T11:07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6"/>
    <d v="2023-08-18T11:12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7"/>
    <d v="2023-08-18T11:12:5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93"/>
    <d v="2023-08-18T11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8"/>
    <d v="2023-08-18T11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9"/>
    <d v="2023-08-18T11:1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8"/>
    <d v="2023-08-18T14:19:3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9"/>
    <d v="2023-08-18T14:19:38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0"/>
    <d v="2023-08-18T14:19:3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0"/>
    <d v="2023-08-18T14:1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8"/>
    <d v="2023-08-18T14:19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9"/>
    <d v="2023-08-18T14:19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1"/>
    <d v="2023-08-18T14:19:38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2"/>
    <d v="2023-08-18T14:19:38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63"/>
    <d v="2023-08-18T14:19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1"/>
    <d v="2023-08-18T14:46:48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2"/>
    <d v="2023-08-18T14:46:48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63"/>
    <d v="2023-08-18T14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1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1"/>
    <d v="2023-08-18T14:46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4"/>
    <d v="2023-08-18T14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2"/>
    <d v="2023-08-18T14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77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4"/>
    <d v="2023-08-18T14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0"/>
    <d v="2023-08-18T14:46:48"/>
    <n v="112"/>
    <m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81"/>
    <d v="2023-08-18T14:46:4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6"/>
    <d v="2023-08-18T14:46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07"/>
    <d v="2023-08-18T14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2"/>
    <d v="2023-08-18T14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87"/>
    <d v="2023-08-18T14:46:48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0"/>
    <d v="2023-08-18T11:1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"/>
    <d v="2023-08-18T11:12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"/>
    <d v="2023-08-18T11:12:5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"/>
    <d v="2023-08-18T11:12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"/>
    <d v="2023-08-18T11:12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"/>
    <d v="2023-08-18T11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9"/>
    <d v="2023-08-18T11:12:5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0"/>
    <d v="2023-08-18T11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64"/>
    <d v="2023-08-18T11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1"/>
    <d v="2023-08-18T11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2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1"/>
    <d v="2023-08-18T11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3"/>
    <d v="2023-08-18T11:1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4"/>
    <d v="2023-08-18T11:1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5"/>
    <d v="2023-08-18T11:1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2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0"/>
    <d v="2023-08-18T11:1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1"/>
    <d v="2023-08-18T11:1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4"/>
    <d v="2023-08-18T11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59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9"/>
    <d v="2023-08-18T11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1"/>
    <d v="2023-08-18T11:12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5"/>
    <d v="2023-08-18T11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2"/>
    <d v="2023-08-18T11:12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0"/>
    <d v="2023-08-18T11:12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255"/>
    <d v="2023-08-18T14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197"/>
    <d v="2023-08-18T14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99"/>
    <d v="2023-08-18T14:19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6"/>
    <d v="2023-08-18T14:19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00"/>
    <d v="2023-08-18T14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3"/>
    <d v="2023-08-18T14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27"/>
    <d v="2023-08-18T14:19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28"/>
    <d v="2023-08-18T14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0"/>
    <d v="2023-08-18T14:19:3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57"/>
    <d v="2023-08-18T14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1"/>
    <d v="2023-08-18T14:19:3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2"/>
    <d v="2023-08-18T14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3"/>
    <d v="2023-08-18T14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4"/>
    <d v="2023-08-18T14:19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01"/>
    <d v="2023-08-18T14:19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5"/>
    <d v="2023-08-18T14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77"/>
    <d v="2023-08-18T14:19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02"/>
    <d v="2023-08-18T14:19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69"/>
    <d v="2023-08-18T14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"/>
    <d v="2023-08-18T09:45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54"/>
    <d v="2023-08-18T09:45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58"/>
    <d v="2023-08-18T09:45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0"/>
    <d v="2023-08-18T09:45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"/>
    <d v="2023-08-18T09:45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6"/>
    <d v="2023-08-18T11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7"/>
    <d v="2023-08-18T11:12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2"/>
    <d v="2023-08-18T11:12:5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7"/>
    <d v="2023-08-18T11:12:5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9"/>
    <d v="2023-08-18T11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9"/>
    <d v="2023-08-18T11:12:5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0"/>
    <d v="2023-08-18T11:1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1"/>
    <d v="2023-08-18T11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4"/>
    <d v="2023-08-18T11:1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0"/>
    <d v="2023-08-18T11:1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45"/>
    <d v="2023-08-18T11:12:5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5"/>
    <d v="2023-08-18T11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4"/>
    <d v="2023-08-18T11:12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17"/>
    <d v="2023-08-18T11:12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5"/>
    <d v="2023-08-18T11:12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0"/>
    <d v="2023-08-18T11:12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"/>
    <d v="2023-08-18T11:12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"/>
    <d v="2023-08-18T11:12:5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6"/>
    <d v="2023-08-18T11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5"/>
    <d v="2023-08-18T11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4"/>
    <d v="2023-08-18T11:12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17"/>
    <d v="2023-08-18T11:12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5"/>
    <d v="2023-08-18T11:12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0"/>
    <d v="2023-08-18T11:12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"/>
    <d v="2023-08-18T09:45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88"/>
    <d v="2023-08-18T09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9"/>
    <d v="2023-08-18T09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61"/>
    <d v="2023-08-18T09:47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62"/>
    <d v="2023-08-18T09:4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09"/>
    <d v="2023-08-18T09:47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90"/>
    <d v="2023-08-18T09:4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66"/>
    <d v="2023-08-18T09:47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21"/>
    <d v="2023-08-18T09:47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75"/>
    <d v="2023-08-18T09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"/>
    <d v="2023-08-18T09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11"/>
    <d v="2023-08-18T09:47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7"/>
    <d v="2023-08-18T09:47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9"/>
    <d v="2023-08-18T09:47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0"/>
    <d v="2023-08-18T09:4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12"/>
    <d v="2023-08-18T09:47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1"/>
    <d v="2023-08-18T09:47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25"/>
    <d v="2023-08-18T09:47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4"/>
    <d v="2023-08-18T09:4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5"/>
    <d v="2023-08-18T09:4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99"/>
    <d v="2023-08-18T09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00"/>
    <d v="2023-08-18T09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0"/>
    <d v="2023-08-18T09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1"/>
    <d v="2023-08-18T09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80"/>
    <d v="2023-08-18T09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"/>
    <d v="2023-08-18T11:12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"/>
    <d v="2023-08-18T11:12:5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6"/>
    <d v="2023-08-18T11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80"/>
    <d v="2023-08-18T11:23:3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06"/>
    <d v="2023-08-18T11:2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07"/>
    <d v="2023-08-18T11:23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0"/>
    <d v="2023-08-18T11:23:3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2"/>
    <d v="2023-08-18T11:23:34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7"/>
    <d v="2023-08-18T11:23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9"/>
    <d v="2023-08-18T11:2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49"/>
    <d v="2023-08-18T11:23:3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50"/>
    <d v="2023-08-18T11:2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99"/>
    <d v="2023-08-18T11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40"/>
    <d v="2023-08-18T11:23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45"/>
    <d v="2023-08-18T11:2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80"/>
    <d v="2023-08-18T11:23:3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06"/>
    <d v="2023-08-18T11:2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07"/>
    <d v="2023-08-18T11:23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0"/>
    <d v="2023-08-18T11:23:3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2"/>
    <d v="2023-08-18T11:23:34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7"/>
    <d v="2023-08-18T11:23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9"/>
    <d v="2023-08-18T11:2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49"/>
    <d v="2023-08-18T11:23:3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50"/>
    <d v="2023-08-18T11:2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99"/>
    <d v="2023-08-18T11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82"/>
    <d v="2023-08-18T09:4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0"/>
    <d v="2023-08-18T09:47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2"/>
    <d v="2023-08-18T09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7"/>
    <d v="2023-08-18T09:47:0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8"/>
    <d v="2023-08-18T09:47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9"/>
    <d v="2023-08-18T09:47:0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0"/>
    <d v="2023-08-18T09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0"/>
    <d v="2023-08-18T09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88"/>
    <d v="2023-08-18T09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9"/>
    <d v="2023-08-18T09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61"/>
    <d v="2023-08-18T09:47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62"/>
    <d v="2023-08-18T09:4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09"/>
    <d v="2023-08-18T09:47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90"/>
    <d v="2023-08-18T09:4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66"/>
    <d v="2023-08-18T09:47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21"/>
    <d v="2023-08-18T09:47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75"/>
    <d v="2023-08-18T09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"/>
    <d v="2023-08-18T09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11"/>
    <d v="2023-08-18T09:47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7"/>
    <d v="2023-08-18T09:47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9"/>
    <d v="2023-08-18T09:47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0"/>
    <d v="2023-08-18T09:4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12"/>
    <d v="2023-08-18T09:47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1"/>
    <d v="2023-08-18T09:47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25"/>
    <d v="2023-08-18T09:47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40"/>
    <d v="2023-08-18T11:23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45"/>
    <d v="2023-08-18T11:2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16"/>
    <d v="2023-08-18T11:2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54"/>
    <d v="2023-08-18T11:23:3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0"/>
    <d v="2023-08-18T11:23:34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2"/>
    <d v="2023-08-18T11:23:3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83"/>
    <d v="2023-08-18T11:23:34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"/>
    <d v="2023-08-18T11:23:34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16"/>
    <d v="2023-08-18T11:2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54"/>
    <d v="2023-08-18T11:23:3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0"/>
    <d v="2023-08-18T11:23:34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2"/>
    <d v="2023-08-18T11:23:3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183"/>
    <d v="2023-08-18T11:23:34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16"/>
    <x v="8"/>
    <x v="3"/>
    <d v="2023-08-18T11:23:34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80"/>
    <d v="2023-08-18T11:25:4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81"/>
    <d v="2023-08-18T11:25:46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42"/>
    <d v="2023-08-18T11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14"/>
    <d v="2023-08-18T11:0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9"/>
    <d v="2023-08-18T11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20"/>
    <d v="2023-08-18T11:0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21"/>
    <d v="2023-08-18T11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24"/>
    <d v="2023-08-18T11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80"/>
    <d v="2023-08-18T11:0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37"/>
    <d v="2023-08-18T11:01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4"/>
    <d v="2023-08-18T09:4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5"/>
    <d v="2023-08-18T09:4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99"/>
    <d v="2023-08-18T09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100"/>
    <d v="2023-08-18T09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0"/>
    <d v="2023-08-18T09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1"/>
    <d v="2023-08-18T09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80"/>
    <d v="2023-08-18T09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82"/>
    <d v="2023-08-18T09:4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0"/>
    <d v="2023-08-18T09:47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2"/>
    <d v="2023-08-18T09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7"/>
    <d v="2023-08-18T09:47:0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8"/>
    <d v="2023-08-18T09:47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9"/>
    <d v="2023-08-18T09:47:0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0"/>
    <d v="2023-08-18T09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40"/>
    <d v="2023-08-18T09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4"/>
    <d v="2023-08-18T09:47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8"/>
    <d v="2023-08-18T09:47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0"/>
    <d v="2023-08-18T09:47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"/>
    <d v="2023-08-18T09:47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"/>
    <d v="2023-08-18T09:47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4"/>
    <d v="2023-08-18T09:47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58"/>
    <d v="2023-08-18T09:47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0"/>
    <d v="2023-08-18T09:47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2"/>
    <d v="2023-08-18T09:47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49"/>
    <d v="2023-08-18T11:01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50"/>
    <d v="2023-08-18T11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1"/>
    <d v="2023-08-18T11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2"/>
    <d v="2023-08-18T11:01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0"/>
    <d v="2023-08-18T11:01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6"/>
    <d v="2023-08-18T11:01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"/>
    <d v="2023-08-18T11:01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7"/>
    <d v="2023-08-18T11:01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6"/>
    <d v="2023-08-18T11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"/>
    <d v="2023-08-18T11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125"/>
    <d v="2023-08-18T11:0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14"/>
    <d v="2023-08-18T11:0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9"/>
    <d v="2023-08-18T11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20"/>
    <d v="2023-08-18T11:0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21"/>
    <d v="2023-08-18T11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24"/>
    <d v="2023-08-18T11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80"/>
    <d v="2023-08-18T11:0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37"/>
    <d v="2023-08-18T11:01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49"/>
    <d v="2023-08-18T11:01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50"/>
    <d v="2023-08-18T11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54"/>
    <d v="2023-08-18T11:01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3"/>
    <d v="2023-08-18T11:01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54"/>
    <d v="2023-08-18T11:01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3"/>
    <d v="2023-08-18T11:01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96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75"/>
    <x v="12"/>
    <x v="3"/>
    <d v="2023-08-18T09:47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1"/>
    <d v="2023-08-18T09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2"/>
    <d v="2023-08-18T09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3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1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2"/>
    <d v="2023-08-18T09:5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3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09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90"/>
    <d v="2023-08-18T09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6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1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11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6"/>
    <d v="2023-08-18T09:5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21"/>
    <d v="2023-08-18T09:52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2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11"/>
    <d v="2023-08-18T09:52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7"/>
    <d v="2023-08-18T09:52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"/>
    <d v="2023-08-18T09:52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12"/>
    <d v="2023-08-18T09:52:1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1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1"/>
    <d v="2023-08-18T09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5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4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5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99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37"/>
    <d v="2023-08-18T11:04:0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38"/>
    <d v="2023-08-18T11:0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49"/>
    <d v="2023-08-18T11:04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56"/>
    <d v="2023-08-18T11:04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57"/>
    <d v="2023-08-18T11:0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0"/>
    <d v="2023-08-18T11:0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56"/>
    <d v="2023-08-18T11:04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57"/>
    <d v="2023-08-18T11:0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0"/>
    <d v="2023-08-18T11:0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2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11"/>
    <d v="2023-08-18T11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7"/>
    <d v="2023-08-18T11:0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"/>
    <d v="2023-08-18T11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0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12"/>
    <d v="2023-08-18T11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1"/>
    <d v="2023-08-18T11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7"/>
    <d v="2023-08-18T11:12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2"/>
    <d v="2023-08-18T11:12:5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7"/>
    <d v="2023-08-18T11:12:5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9"/>
    <d v="2023-08-18T11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9"/>
    <d v="2023-08-18T11:12:5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0"/>
    <d v="2023-08-18T11:1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1"/>
    <d v="2023-08-18T11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4"/>
    <d v="2023-08-18T11:1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9"/>
    <d v="2023-08-18T11:0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1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25"/>
    <d v="2023-08-18T11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4"/>
    <d v="2023-08-18T11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1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69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06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71"/>
    <d v="2023-08-18T11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80"/>
    <d v="2023-08-18T11:0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0"/>
    <d v="2023-08-18T11:02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47"/>
    <d v="2023-08-18T11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2"/>
    <d v="2023-08-18T11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6"/>
    <d v="2023-08-18T11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7"/>
    <d v="2023-08-18T11:0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8"/>
    <d v="2023-08-18T11:0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48"/>
    <d v="2023-08-18T11:0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49"/>
    <d v="2023-08-18T11:02:3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59"/>
    <d v="2023-08-18T11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1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2"/>
    <d v="2023-08-18T11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5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05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9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7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6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7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0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77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04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30"/>
    <d v="2023-08-18T09:5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37"/>
    <d v="2023-08-18T09:5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49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50"/>
    <d v="2023-08-18T09:50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1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2"/>
    <d v="2023-08-18T09:5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3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09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90"/>
    <d v="2023-08-18T09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66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1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11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7"/>
    <d v="2023-08-18T09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9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12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1"/>
    <d v="2023-08-18T09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5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4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5"/>
    <d v="2023-08-18T09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99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6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27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0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77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104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30"/>
    <d v="2023-08-18T09:5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37"/>
    <d v="2023-08-18T09:5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49"/>
    <d v="2023-08-18T09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50"/>
    <d v="2023-08-18T09:50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0"/>
    <d v="2023-08-18T09:50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0"/>
    <d v="2023-08-18T09:50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88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0"/>
    <d v="2023-08-18T09:52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2"/>
    <d v="2023-08-18T09:52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3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09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5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0"/>
    <d v="2023-08-18T09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25"/>
    <d v="2023-08-18T09:52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4"/>
    <d v="2023-08-18T09:52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5"/>
    <d v="2023-08-18T09:5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9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0"/>
    <d v="2023-08-18T09:5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1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4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96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9"/>
    <d v="2023-08-18T11:0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1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25"/>
    <d v="2023-08-18T11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4"/>
    <d v="2023-08-18T11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1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69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06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71"/>
    <d v="2023-08-18T11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80"/>
    <d v="2023-08-18T11:0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0"/>
    <d v="2023-08-18T11:02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47"/>
    <d v="2023-08-18T11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2"/>
    <d v="2023-08-18T11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6"/>
    <d v="2023-08-18T11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7"/>
    <d v="2023-08-18T11:0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38"/>
    <d v="2023-08-18T11:0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48"/>
    <d v="2023-08-18T11:0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49"/>
    <d v="2023-08-18T11:02:3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54"/>
    <d v="2023-08-18T11:02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58"/>
    <d v="2023-08-18T11:02:3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0"/>
    <d v="2023-08-18T11:02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"/>
    <d v="2023-08-18T11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"/>
    <d v="2023-08-18T11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54"/>
    <d v="2023-08-18T11:02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80"/>
    <d v="2023-08-18T09:5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81"/>
    <d v="2023-08-18T09:52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0"/>
    <d v="2023-08-18T09:52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2"/>
    <d v="2023-08-18T09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7"/>
    <d v="2023-08-18T09:52:1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48"/>
    <d v="2023-08-18T09:52:1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49"/>
    <d v="2023-08-18T09:52:1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50"/>
    <d v="2023-08-18T09:5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40"/>
    <d v="2023-08-18T09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09"/>
    <d v="2023-08-18T09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90"/>
    <d v="2023-08-18T09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6"/>
    <d v="2023-08-18T09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21"/>
    <d v="2023-08-18T09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92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11"/>
    <d v="2023-08-18T09:48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7"/>
    <d v="2023-08-18T09:4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9"/>
    <d v="2023-08-18T09:48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0"/>
    <d v="2023-08-18T09:4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12"/>
    <d v="2023-08-18T09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1"/>
    <d v="2023-08-18T09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25"/>
    <d v="2023-08-18T09:48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4"/>
    <d v="2023-08-18T09:48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5"/>
    <d v="2023-08-18T09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6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0"/>
    <d v="2023-08-18T09:48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1"/>
    <d v="2023-08-18T09:48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4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80"/>
    <d v="2023-08-18T09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82"/>
    <d v="2023-08-18T09:4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0"/>
    <d v="2023-08-18T09:48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2"/>
    <d v="2023-08-18T09:48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7"/>
    <d v="2023-08-18T09:48:3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80"/>
    <d v="2023-08-18T09:30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30"/>
    <d v="2023-08-18T09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39"/>
    <d v="2023-08-18T09:30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48"/>
    <d v="2023-08-18T09:30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40"/>
    <d v="2023-08-18T09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54"/>
    <d v="2023-08-18T09:30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58"/>
    <d v="2023-08-18T09:30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0"/>
    <d v="2023-08-18T09:30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207"/>
    <d v="2023-08-18T09:30:04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54"/>
    <d v="2023-08-18T09:30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58"/>
    <d v="2023-08-18T09:30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0"/>
    <d v="2023-08-18T09:30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207"/>
    <d v="2023-08-18T09:30:04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80"/>
    <d v="2023-08-18T09:31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0"/>
    <d v="2023-08-18T09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3"/>
    <d v="2023-08-18T09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58"/>
    <d v="2023-08-18T11:02:3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0"/>
    <d v="2023-08-18T11:02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1"/>
    <d v="2023-08-18T11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"/>
    <d v="2023-08-18T11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61"/>
    <d v="2023-08-18T11:04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66"/>
    <d v="2023-08-18T11:0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6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0"/>
    <d v="2023-08-18T11:1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45"/>
    <d v="2023-08-18T11:12:5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8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9"/>
    <d v="2023-08-18T11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0"/>
    <d v="2023-08-18T11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1"/>
    <d v="2023-08-18T11:12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2"/>
    <d v="2023-08-18T11:1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90"/>
    <d v="2023-08-18T11:12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25"/>
    <d v="2023-08-18T11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4"/>
    <d v="2023-08-18T11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5"/>
    <d v="2023-08-18T11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9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6"/>
    <d v="2023-08-18T11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26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0"/>
    <d v="2023-08-18T11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1"/>
    <d v="2023-08-18T11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4"/>
    <d v="2023-08-18T11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01"/>
    <d v="2023-08-18T11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75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30"/>
    <d v="2023-08-18T11:05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37"/>
    <d v="2023-08-18T11:05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48"/>
    <d v="2023-08-18T11:05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49"/>
    <d v="2023-08-18T11:05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40"/>
    <d v="2023-08-18T11:0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29"/>
    <d v="2023-08-18T11:29:41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0"/>
    <d v="2023-08-18T11:29:4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3"/>
    <d v="2023-08-18T11:29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6"/>
    <d v="2023-08-18T11:29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7"/>
    <d v="2023-08-18T11:29:41"/>
    <n v="283"/>
    <n v="283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8"/>
    <d v="2023-08-18T11:29:4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40"/>
    <d v="2023-08-18T11:29:41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80"/>
    <d v="2023-08-18T11:29:41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29"/>
    <d v="2023-08-18T11:29:41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0"/>
    <d v="2023-08-18T11:29:4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3"/>
    <d v="2023-08-18T11:29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6"/>
    <d v="2023-08-18T11:29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7"/>
    <d v="2023-08-18T11:29:41"/>
    <n v="283"/>
    <n v="283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38"/>
    <d v="2023-08-18T11:29:4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40"/>
    <d v="2023-08-18T11:29:41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54"/>
    <d v="2023-08-18T11:29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56"/>
    <d v="2023-08-18T11:29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217"/>
    <d v="2023-08-18T11:29:4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4"/>
    <d v="2023-08-18T09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48"/>
    <d v="2023-08-18T09:31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40"/>
    <d v="2023-08-18T09:31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80"/>
    <d v="2023-08-18T09:31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0"/>
    <d v="2023-08-18T09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3"/>
    <d v="2023-08-18T09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4"/>
    <d v="2023-08-18T09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48"/>
    <d v="2023-08-18T09:31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40"/>
    <d v="2023-08-18T09:31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54"/>
    <d v="2023-08-18T09:31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58"/>
    <d v="2023-08-18T09:31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0"/>
    <d v="2023-08-18T09:31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207"/>
    <d v="2023-08-18T09:31:13"/>
    <n v="14"/>
    <n v="1"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"/>
    <d v="2023-08-18T09:31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54"/>
    <d v="2023-08-18T09:31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58"/>
    <d v="2023-08-18T09:31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0"/>
    <d v="2023-08-18T09:31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207"/>
    <d v="2023-08-18T09:31:13"/>
    <n v="14"/>
    <n v="1"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63"/>
    <x v="11"/>
    <x v="3"/>
    <d v="2023-08-18T09:31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80"/>
    <d v="2023-08-18T09:38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30"/>
    <d v="2023-08-18T09:38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35"/>
    <d v="2023-08-18T09:3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112"/>
    <d v="2023-08-18T09:3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48"/>
    <d v="2023-08-18T09:38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80"/>
    <d v="2023-08-18T09:38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30"/>
    <d v="2023-08-18T09:38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35"/>
    <d v="2023-08-18T09:3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112"/>
    <d v="2023-08-18T09:3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48"/>
    <d v="2023-08-18T09:38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54"/>
    <d v="2023-08-18T09:3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58"/>
    <d v="2023-08-18T09:3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0"/>
    <d v="2023-08-18T09:38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207"/>
    <d v="2023-08-18T09:38:33"/>
    <n v="5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54"/>
    <d v="2023-08-18T09:3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58"/>
    <d v="2023-08-18T09:3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0"/>
    <d v="2023-08-18T09:38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64"/>
    <x v="11"/>
    <x v="207"/>
    <d v="2023-08-18T09:38:33"/>
    <n v="5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80"/>
    <d v="2023-08-18T09:42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29"/>
    <d v="2023-08-18T09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0"/>
    <d v="2023-08-18T09:42:5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2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8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11"/>
    <d v="2023-08-18T09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7"/>
    <d v="2023-08-18T09:45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"/>
    <d v="2023-08-18T09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12"/>
    <d v="2023-08-18T09:45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1"/>
    <d v="2023-08-18T09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5"/>
    <d v="2023-08-18T09:45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4"/>
    <d v="2023-08-18T09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5"/>
    <d v="2023-08-18T09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9"/>
    <d v="2023-08-18T09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6"/>
    <d v="2023-08-18T09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8"/>
    <d v="2023-08-18T09:48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9"/>
    <d v="2023-08-18T09:48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50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0"/>
    <d v="2023-08-18T09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1"/>
    <d v="2023-08-18T09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2"/>
    <d v="2023-08-18T09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3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09"/>
    <d v="2023-08-18T09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90"/>
    <d v="2023-08-18T09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66"/>
    <d v="2023-08-18T09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21"/>
    <d v="2023-08-18T09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92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11"/>
    <d v="2023-08-18T09:48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7"/>
    <d v="2023-08-18T09:4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9"/>
    <d v="2023-08-18T09:48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0"/>
    <d v="2023-08-18T09:4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12"/>
    <d v="2023-08-18T09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1"/>
    <d v="2023-08-18T09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25"/>
    <d v="2023-08-18T09:48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4"/>
    <d v="2023-08-18T09:48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0"/>
    <d v="2023-08-18T11:29:4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174"/>
    <d v="2023-08-18T11:29:41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195"/>
    <d v="2023-08-18T11:29:4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54"/>
    <d v="2023-08-18T11:29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56"/>
    <d v="2023-08-18T11:29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217"/>
    <d v="2023-08-18T11:29:4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0"/>
    <d v="2023-08-18T11:29:4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174"/>
    <d v="2023-08-18T11:29:41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195"/>
    <d v="2023-08-18T11:29:4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80"/>
    <d v="2023-08-18T11:32:18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109"/>
    <d v="2023-08-18T11:32:1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29"/>
    <d v="2023-08-18T11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0"/>
    <d v="2023-08-18T11:32:1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2"/>
    <d v="2023-08-18T11:32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3"/>
    <d v="2023-08-18T11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6"/>
    <d v="2023-08-18T11:32:1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7"/>
    <d v="2023-08-18T11:32:18"/>
    <n v="452"/>
    <n v="452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8"/>
    <d v="2023-08-18T11:32:18"/>
    <n v="144"/>
    <n v="144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80"/>
    <d v="2023-08-18T11:32:18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109"/>
    <d v="2023-08-18T11:32:1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29"/>
    <d v="2023-08-18T11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0"/>
    <d v="2023-08-18T11:32:1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0"/>
    <d v="2023-08-18T11:25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2"/>
    <d v="2023-08-18T11:25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7"/>
    <d v="2023-08-18T11:25:4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9"/>
    <d v="2023-08-18T11:2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48"/>
    <d v="2023-08-18T11:25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49"/>
    <d v="2023-08-18T11:25:46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0"/>
    <d v="2023-08-18T11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1"/>
    <d v="2023-08-18T11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80"/>
    <d v="2023-08-18T11:25:4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81"/>
    <d v="2023-08-18T11:25:46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42"/>
    <d v="2023-08-18T11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0"/>
    <d v="2023-08-18T11:25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2"/>
    <d v="2023-08-18T11:25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7"/>
    <d v="2023-08-18T11:25:4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9"/>
    <d v="2023-08-18T11:2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48"/>
    <d v="2023-08-18T11:25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49"/>
    <d v="2023-08-18T11:25:46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0"/>
    <d v="2023-08-18T11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1"/>
    <d v="2023-08-18T11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4"/>
    <d v="2023-08-18T11:25:46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5"/>
    <d v="2023-08-18T11:2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8"/>
    <d v="2023-08-18T11:25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0"/>
    <d v="2023-08-18T11:25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2"/>
    <d v="2023-08-18T11:25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"/>
    <d v="2023-08-18T11:25:46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4"/>
    <d v="2023-08-18T11:25:46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5"/>
    <d v="2023-08-18T11:2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58"/>
    <d v="2023-08-18T11:25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0"/>
    <d v="2023-08-18T11:25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2"/>
    <d v="2023-08-18T11:25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17"/>
    <x v="8"/>
    <x v="3"/>
    <d v="2023-08-18T11:25:46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118"/>
    <x v="0"/>
    <x v="80"/>
    <d v="2023-08-18T11:29:41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2"/>
    <d v="2023-08-18T11:32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3"/>
    <d v="2023-08-18T11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6"/>
    <d v="2023-08-18T11:32:1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7"/>
    <d v="2023-08-18T11:32:18"/>
    <n v="452"/>
    <n v="452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38"/>
    <d v="2023-08-18T11:32:18"/>
    <n v="144"/>
    <n v="144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54"/>
    <d v="2023-08-18T11:32:18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117"/>
    <d v="2023-08-18T11:32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56"/>
    <d v="2023-08-18T11:32:1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217"/>
    <d v="2023-08-18T11:32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0"/>
    <d v="2023-08-18T11:32:1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2"/>
    <d v="2023-08-18T11:32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54"/>
    <d v="2023-08-18T11:32:18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117"/>
    <d v="2023-08-18T11:32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56"/>
    <d v="2023-08-18T11:32:1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217"/>
    <d v="2023-08-18T11:32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0"/>
    <d v="2023-08-18T11:32:1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119"/>
    <x v="0"/>
    <x v="2"/>
    <d v="2023-08-18T11:32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80"/>
    <d v="2023-08-18T11:34:33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81"/>
    <d v="2023-08-18T11:34:3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08"/>
    <d v="2023-08-18T11:34:3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109"/>
    <d v="2023-08-18T11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0"/>
    <d v="2023-08-18T11:34:33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2"/>
    <d v="2023-08-18T11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120"/>
    <x v="3"/>
    <x v="34"/>
    <d v="2023-08-18T11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80"/>
    <d v="2023-08-18T11:36:45"/>
    <n v="54"/>
    <n v="54"/>
    <n v="0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108"/>
    <d v="2023-08-18T11:36:45"/>
    <n v="56"/>
    <n v="56"/>
    <n v="0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5"/>
    <d v="2023-08-18T11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8"/>
    <d v="2023-08-18T11:36:45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29"/>
    <d v="2023-08-18T11:36:45"/>
    <n v="16"/>
    <n v="16"/>
    <n v="0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0"/>
    <d v="2023-08-18T11:36:45"/>
    <n v="78"/>
    <n v="78"/>
    <n v="0"/>
    <n v="0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2"/>
    <d v="2023-08-18T11:36:4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121"/>
    <x v="3"/>
    <x v="33"/>
    <d v="2023-08-18T11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17"/>
    <d v="2023-08-18T11:39:00"/>
    <n v="62"/>
    <n v="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0"/>
    <d v="2023-08-18T11:39:00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2"/>
    <d v="2023-08-18T11:39:0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174"/>
    <d v="2023-08-18T11:39:00"/>
    <n v="5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122"/>
    <x v="3"/>
    <x v="87"/>
    <d v="2023-08-18T11:39: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80"/>
    <d v="2023-08-18T11:40:1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8"/>
    <d v="2023-08-18T11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123"/>
    <x v="6"/>
    <x v="29"/>
    <d v="2023-08-18T11:40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80"/>
    <d v="2023-08-18T11:41:28"/>
    <n v="59"/>
    <n v="59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25"/>
    <d v="2023-08-18T11:41:28"/>
    <n v="2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5"/>
    <d v="2023-08-18T09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16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0"/>
    <d v="2023-08-18T09:48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1"/>
    <d v="2023-08-18T09:48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4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80"/>
    <d v="2023-08-18T09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82"/>
    <d v="2023-08-18T09:4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0"/>
    <d v="2023-08-18T09:48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2"/>
    <d v="2023-08-18T09:48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7"/>
    <d v="2023-08-18T09:48:3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8"/>
    <d v="2023-08-18T09:48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9"/>
    <d v="2023-08-18T09:48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50"/>
    <d v="2023-08-18T09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40"/>
    <d v="2023-08-18T09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54"/>
    <d v="2023-08-18T09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58"/>
    <d v="2023-08-18T09:48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0"/>
    <d v="2023-08-18T09:48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"/>
    <d v="2023-08-18T09:48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"/>
    <d v="2023-08-18T09:48:3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54"/>
    <d v="2023-08-18T09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58"/>
    <d v="2023-08-18T09:48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0"/>
    <d v="2023-08-18T09:48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2"/>
    <d v="2023-08-18T09:48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76"/>
    <x v="12"/>
    <x v="3"/>
    <d v="2023-08-18T09:48:3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0"/>
    <d v="2023-08-18T11:41:28"/>
    <n v="43"/>
    <n v="43"/>
    <n v="0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2"/>
    <d v="2023-08-18T11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3"/>
    <d v="2023-08-18T11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4"/>
    <d v="2023-08-18T11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6"/>
    <d v="2023-08-18T11:41:28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124"/>
    <x v="8"/>
    <x v="38"/>
    <d v="2023-08-18T11:41:28"/>
    <n v="695"/>
    <n v="695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18"/>
    <d v="2023-08-18T11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02"/>
    <d v="2023-08-18T11:43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142"/>
    <d v="2023-08-18T11:43:1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19"/>
    <d v="2023-08-18T11:4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0"/>
    <d v="2023-08-18T11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21"/>
    <d v="2023-08-18T11:43:1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0"/>
    <d v="2023-08-18T11:4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125"/>
    <x v="0"/>
    <x v="231"/>
    <d v="2023-08-18T11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05"/>
    <d v="2023-08-18T13:57:37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80"/>
    <d v="2023-08-18T13:57:37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82"/>
    <d v="2023-08-18T13:57:3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108"/>
    <d v="2023-08-18T13:57:37"/>
    <n v="30"/>
    <n v="30"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0"/>
    <d v="2023-08-18T13:57:37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47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2"/>
    <d v="2023-08-18T13:57:3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127"/>
    <x v="3"/>
    <x v="33"/>
    <d v="2023-08-18T13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6"/>
    <d v="2023-08-18T14:00:0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7"/>
    <d v="2023-08-18T14:00:00"/>
    <n v="389"/>
    <n v="389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6"/>
    <d v="2023-08-18T07:5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7"/>
    <d v="2023-08-18T07:56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38"/>
    <d v="2023-08-18T07:56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12"/>
    <d v="2023-08-18T07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49"/>
    <d v="2023-08-18T07:56:3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50"/>
    <d v="2023-08-18T07:5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40"/>
    <d v="2023-08-18T07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54"/>
    <d v="2023-08-18T07:56:3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0"/>
    <d v="2023-08-18T07:5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87"/>
    <d v="2023-08-18T07:56:3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54"/>
    <d v="2023-08-18T07:56:3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0"/>
    <d v="2023-08-18T07:5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87"/>
    <d v="2023-08-18T07:56:3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80"/>
    <d v="2023-08-18T07:59:0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81"/>
    <d v="2023-08-18T07:59:0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0"/>
    <d v="2023-08-18T07:59:0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6"/>
    <d v="2023-08-18T07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7"/>
    <d v="2023-08-18T07:59:0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0"/>
    <d v="2023-08-18T08:02:2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3"/>
    <d v="2023-08-18T08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6"/>
    <d v="2023-08-18T08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37"/>
    <d v="2023-08-18T08:02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40"/>
    <d v="2023-08-18T08:02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151"/>
    <d v="2023-08-18T08:0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56"/>
    <x v="3"/>
    <x v="49"/>
    <d v="2023-08-18T14:46:48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"/>
    <d v="2023-08-18T14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1"/>
    <d v="2023-08-18T14:48:3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1"/>
    <d v="2023-08-18T14:48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25"/>
    <d v="2023-08-18T14:48:3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1"/>
    <d v="2023-08-18T14:48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3"/>
    <d v="2023-08-18T14:48:32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4"/>
    <d v="2023-08-18T14:48:32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5"/>
    <d v="2023-08-18T14:48:3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99"/>
    <d v="2023-08-18T14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6"/>
    <d v="2023-08-18T14:48:3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0"/>
    <d v="2023-08-18T14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9"/>
    <d v="2023-08-18T14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0"/>
    <d v="2023-08-18T14:48:3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1"/>
    <d v="2023-08-18T14:48:3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2"/>
    <d v="2023-08-18T14:4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3"/>
    <d v="2023-08-18T14:48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4"/>
    <d v="2023-08-18T14:48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1"/>
    <d v="2023-08-18T14:48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2"/>
    <d v="2023-08-18T14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3"/>
    <d v="2023-08-18T14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77"/>
    <d v="2023-08-18T14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4"/>
    <d v="2023-08-18T14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42"/>
    <d v="2023-08-18T14:4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8"/>
    <d v="2023-08-17T15:49:4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46"/>
    <d v="2023-04-19T16:36:17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2"/>
    <d v="2023-04-19T16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3"/>
    <d v="2023-04-19T16:36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6"/>
    <d v="2023-04-19T16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21"/>
    <d v="2023-05-15T17:04:23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84"/>
    <d v="2023-05-15T17:0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40"/>
    <d v="2023-05-15T17:06:1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51"/>
    <d v="2023-05-15T17:06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16"/>
    <d v="2023-05-15T17:06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9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29"/>
    <d v="2023-04-18T13:0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0"/>
    <d v="2023-04-18T13:03:32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2"/>
    <d v="2023-04-18T13:03:3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3"/>
    <d v="2023-04-18T13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6"/>
    <d v="2023-04-18T13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7"/>
    <d v="2023-04-18T13:03:32"/>
    <n v="469"/>
    <m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8"/>
    <d v="2023-04-18T13:03:3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9"/>
    <d v="2023-04-18T13:03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49"/>
    <d v="2023-04-18T13:03:32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50"/>
    <d v="2023-04-18T13:03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40"/>
    <d v="2023-04-18T13:03:32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45"/>
    <d v="2023-04-18T13:03:32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53"/>
    <d v="2023-04-18T13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62"/>
    <d v="2023-04-18T13:0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9"/>
    <d v="2023-08-17T15:49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8"/>
    <d v="2023-08-17T15:49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9"/>
    <d v="2023-08-17T15:49:42"/>
    <n v="532"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0"/>
    <d v="2023-08-17T15:49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1"/>
    <d v="2023-08-17T15:49:4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84"/>
    <d v="2023-08-17T15:4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0"/>
    <d v="2023-08-17T15:49:42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13"/>
    <d v="2023-08-17T15:49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14"/>
    <d v="2023-08-17T15:4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16"/>
    <d v="2023-08-17T15:49:4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4"/>
    <d v="2023-08-17T15:49:42"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17"/>
    <d v="2023-08-17T15:49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5"/>
    <d v="2023-08-17T15:49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6"/>
    <d v="2023-08-17T15:49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7"/>
    <d v="2023-08-17T15:4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58"/>
    <d v="2023-08-17T15:49:4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0"/>
    <d v="2023-08-17T15:49:42"/>
    <n v="667"/>
    <n v="0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"/>
    <d v="2023-08-17T15:49:42"/>
    <n v="1082"/>
    <n v="0"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9"/>
    <d v="2023-08-17T15:50:5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0"/>
    <d v="2023-08-17T15:50:50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1"/>
    <d v="2023-08-17T15:50:5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2"/>
    <d v="2023-08-17T15:50:5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3"/>
    <d v="2023-08-17T15:50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90"/>
    <d v="2023-08-17T15:5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15"/>
    <d v="2023-04-18T13:0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16"/>
    <d v="2023-04-18T13:0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85"/>
    <d v="2023-04-18T13:0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5"/>
    <d v="2023-08-18T09:54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99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100"/>
    <d v="2023-08-18T09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0"/>
    <d v="2023-08-18T09:54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1"/>
    <d v="2023-08-18T09:5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260"/>
    <d v="2023-08-18T09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80"/>
    <d v="2023-08-18T09:5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82"/>
    <d v="2023-08-18T09:5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30"/>
    <d v="2023-08-18T09:54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37"/>
    <d v="2023-08-18T09:54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48"/>
    <d v="2023-08-18T09:54:5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49"/>
    <d v="2023-08-18T09:54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40"/>
    <d v="2023-08-18T09:5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54"/>
    <d v="2023-08-18T09:54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58"/>
    <d v="2023-08-18T09:5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0"/>
    <d v="2023-08-18T09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3"/>
    <d v="2023-08-18T09:54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54"/>
    <d v="2023-08-18T09:54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58"/>
    <d v="2023-08-18T09:5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0"/>
    <d v="2023-08-18T09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79"/>
    <x v="12"/>
    <x v="3"/>
    <d v="2023-08-18T09:54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9"/>
    <d v="2023-08-18T10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12"/>
    <d v="2023-08-18T10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1"/>
    <d v="2023-08-18T10:0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25"/>
    <d v="2023-08-18T10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4"/>
    <d v="2023-08-18T10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5"/>
    <d v="2023-08-18T10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6"/>
    <d v="2023-08-18T10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0"/>
    <d v="2023-08-18T10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0"/>
    <d v="2023-08-18T10:05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2"/>
    <d v="2023-08-18T10:05:2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7"/>
    <d v="2023-08-18T10:05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48"/>
    <d v="2023-08-18T10:05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49"/>
    <d v="2023-08-18T10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61"/>
    <d v="2023-08-18T10:0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62"/>
    <d v="2023-08-18T10:0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09"/>
    <d v="2023-08-18T10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90"/>
    <d v="2023-08-18T10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66"/>
    <d v="2023-08-18T10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21"/>
    <d v="2023-08-18T10:0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11"/>
    <d v="2023-08-18T10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7"/>
    <d v="2023-08-18T10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9"/>
    <d v="2023-08-18T10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12"/>
    <d v="2023-08-18T10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1"/>
    <d v="2023-08-18T10:0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25"/>
    <d v="2023-08-18T10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7"/>
    <d v="2023-08-18T09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9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77"/>
    <x v="12"/>
    <x v="212"/>
    <d v="2023-08-18T09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88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0"/>
    <d v="2023-08-18T09:52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2"/>
    <d v="2023-08-18T09:52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3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09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5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0"/>
    <d v="2023-08-18T09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66"/>
    <d v="2023-08-18T09:5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21"/>
    <d v="2023-08-18T09:52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2"/>
    <d v="2023-08-18T09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11"/>
    <d v="2023-08-18T09:52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7"/>
    <d v="2023-08-18T09:52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"/>
    <d v="2023-08-18T09:52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12"/>
    <d v="2023-08-18T09:52:1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1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25"/>
    <d v="2023-08-18T09:52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4"/>
    <d v="2023-08-18T09:52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15"/>
    <d v="2023-08-18T09:5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99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0"/>
    <d v="2023-08-18T09:5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1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4"/>
    <d v="2023-08-18T09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80"/>
    <d v="2023-08-18T09:5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81"/>
    <d v="2023-08-18T09:52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0"/>
    <d v="2023-08-18T09:52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2"/>
    <d v="2023-08-18T09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7"/>
    <d v="2023-08-18T09:52:1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48"/>
    <d v="2023-08-18T09:52:1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49"/>
    <d v="2023-08-18T09:52:1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50"/>
    <d v="2023-08-18T09:5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40"/>
    <d v="2023-08-18T09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54"/>
    <d v="2023-08-18T09:52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58"/>
    <d v="2023-08-18T09:52:1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0"/>
    <d v="2023-08-18T09:52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2"/>
    <d v="2023-08-18T09:52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3"/>
    <d v="2023-08-18T09:52:1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78"/>
    <x v="12"/>
    <x v="54"/>
    <d v="2023-08-18T09:52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06"/>
    <d v="2023-08-18T14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71"/>
    <d v="2023-08-18T14:19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0"/>
    <d v="2023-08-18T14:19:38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82"/>
    <d v="2023-08-18T14:19:3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2"/>
    <d v="2023-08-18T14:1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0"/>
    <d v="2023-08-18T14:19:3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2"/>
    <d v="2023-08-18T14:19:38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7"/>
    <d v="2023-08-18T14:19:38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38"/>
    <d v="2023-08-18T14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4"/>
    <d v="2023-08-18T10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5"/>
    <d v="2023-08-18T10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16"/>
    <d v="2023-08-18T10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0"/>
    <d v="2023-08-18T10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0"/>
    <d v="2023-08-18T10:05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2"/>
    <d v="2023-08-18T10:05:2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7"/>
    <d v="2023-08-18T10:05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48"/>
    <d v="2023-08-18T10:05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49"/>
    <d v="2023-08-18T10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58"/>
    <d v="2023-08-18T10:0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0"/>
    <d v="2023-08-18T10:05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"/>
    <d v="2023-08-18T10:0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58"/>
    <d v="2023-08-18T10:0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0"/>
    <d v="2023-08-18T10:05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3"/>
    <d v="2023-08-18T10:0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81"/>
    <d v="2023-08-18T10:09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30"/>
    <d v="2023-08-18T10:09:2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46"/>
    <d v="2023-08-18T10:09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37"/>
    <d v="2023-08-18T10:09:24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38"/>
    <d v="2023-08-18T10:09:24"/>
    <n v="8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48"/>
    <d v="2023-08-18T10:09:24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40"/>
    <d v="2023-08-18T10:09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30"/>
    <d v="2023-08-18T10:17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33"/>
    <d v="2023-08-18T10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0"/>
    <d v="2023-08-18T08:02:2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151"/>
    <d v="2023-08-18T08:0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8"/>
    <x v="0"/>
    <d v="2023-08-18T08:02:2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82"/>
    <d v="2023-08-18T08:11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0"/>
    <d v="2023-08-18T08:11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6"/>
    <d v="2023-08-18T08:11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7"/>
    <d v="2023-08-18T08:11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8"/>
    <d v="2023-08-18T08:11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49"/>
    <d v="2023-08-18T08:11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40"/>
    <d v="2023-08-18T08:11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6"/>
    <d v="2023-08-18T07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9"/>
    <d v="2023-08-18T07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"/>
    <d v="2023-08-18T07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7"/>
    <d v="2023-08-18T07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96"/>
    <d v="2023-08-18T07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9"/>
    <d v="2023-08-18T07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1"/>
    <d v="2023-08-18T07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25"/>
    <d v="2023-08-18T07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4"/>
    <d v="2023-08-18T07:5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5"/>
    <d v="2023-08-18T07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21"/>
    <d v="2023-08-18T07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80"/>
    <d v="2023-08-18T07:5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82"/>
    <d v="2023-08-18T07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0"/>
    <d v="2023-08-18T07:5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37"/>
    <d v="2023-08-18T10:17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82"/>
    <d v="2023-08-18T10:17:43"/>
    <n v="0"/>
    <m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30"/>
    <d v="2023-08-18T10:17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33"/>
    <d v="2023-08-18T10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37"/>
    <d v="2023-08-18T10:17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0"/>
    <d v="2023-08-18T10:17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90"/>
    <x v="6"/>
    <x v="0"/>
    <d v="2023-08-18T10:17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81"/>
    <d v="2023-08-18T10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25"/>
    <d v="2023-08-18T10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29"/>
    <d v="2023-08-18T10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0"/>
    <d v="2023-08-18T10:19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46"/>
    <d v="2023-08-18T10:19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1"/>
    <d v="2023-08-18T10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91"/>
    <x v="6"/>
    <x v="32"/>
    <d v="2023-08-18T10:19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14"/>
    <d v="2023-08-18T10:22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0"/>
    <d v="2023-08-18T10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4"/>
    <d v="2023-08-18T10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169"/>
    <d v="2023-08-18T10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06"/>
    <d v="2023-08-18T10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80"/>
    <d v="2023-08-18T10:22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82"/>
    <d v="2023-08-18T10:22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30"/>
    <d v="2023-08-18T10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37"/>
    <d v="2023-08-18T10:22:3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38"/>
    <d v="2023-08-18T10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112"/>
    <d v="2023-08-18T14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8"/>
    <d v="2023-08-18T14:19:3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9"/>
    <d v="2023-08-18T14:19:38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0"/>
    <d v="2023-08-18T14:19:3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40"/>
    <d v="2023-08-18T14:1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4"/>
    <d v="2023-08-18T14:19:38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5"/>
    <d v="2023-08-18T14:19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8"/>
    <d v="2023-08-18T14:19:38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211"/>
    <d v="2023-08-18T10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81"/>
    <x v="12"/>
    <x v="7"/>
    <d v="2023-08-18T10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81"/>
    <d v="2023-08-18T10:09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30"/>
    <d v="2023-08-18T10:09:2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46"/>
    <d v="2023-08-18T10:09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37"/>
    <d v="2023-08-18T10:09:24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38"/>
    <d v="2023-08-18T10:09:24"/>
    <n v="8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48"/>
    <d v="2023-08-18T10:09:24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40"/>
    <d v="2023-08-18T10:09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54"/>
    <d v="2023-08-18T10:09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58"/>
    <d v="2023-08-18T10:0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0"/>
    <d v="2023-08-18T10:09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86"/>
    <d v="2023-08-18T10:09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54"/>
    <d v="2023-08-18T10:09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58"/>
    <d v="2023-08-18T10:0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0"/>
    <d v="2023-08-18T10:09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48"/>
    <d v="2023-08-18T10:22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49"/>
    <d v="2023-08-18T10:22:3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51"/>
    <d v="2023-08-18T10:2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1"/>
    <d v="2023-08-18T10:22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2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05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9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7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96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9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11"/>
    <d v="2023-08-18T10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14"/>
    <d v="2023-08-18T10:22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0"/>
    <d v="2023-08-18T10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4"/>
    <d v="2023-08-18T10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169"/>
    <d v="2023-08-18T10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206"/>
    <d v="2023-08-18T10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80"/>
    <d v="2023-08-18T10:22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82"/>
    <d v="2023-08-18T10:22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30"/>
    <d v="2023-08-18T10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37"/>
    <d v="2023-08-18T10:22:3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38"/>
    <d v="2023-08-18T10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48"/>
    <d v="2023-08-18T10:22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49"/>
    <d v="2023-08-18T10:22:3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51"/>
    <d v="2023-08-18T10:2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2"/>
    <d v="2023-08-18T07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6"/>
    <d v="2023-08-18T07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7"/>
    <d v="2023-08-18T07:54:0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8"/>
    <d v="2023-08-18T07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49"/>
    <d v="2023-08-18T07:54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50"/>
    <d v="2023-08-18T07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1"/>
    <d v="2023-08-18T07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2"/>
    <d v="2023-08-18T07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90"/>
    <d v="2023-08-18T07:54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6"/>
    <d v="2023-08-18T07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9"/>
    <d v="2023-08-18T07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"/>
    <d v="2023-08-18T07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7"/>
    <d v="2023-08-18T07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96"/>
    <d v="2023-08-18T07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9"/>
    <d v="2023-08-18T07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1"/>
    <d v="2023-08-18T07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25"/>
    <d v="2023-08-18T07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4"/>
    <d v="2023-08-18T07:5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15"/>
    <d v="2023-08-18T07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21"/>
    <d v="2023-08-18T07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80"/>
    <d v="2023-08-18T07:5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82"/>
    <d v="2023-08-18T07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3"/>
    <d v="2023-04-18T12:48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40"/>
    <d v="2023-04-18T12:48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6"/>
    <d v="2023-04-18T12:48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7"/>
    <d v="2023-04-18T12:48:01"/>
    <n v="664"/>
    <n v="664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38"/>
    <d v="2023-04-18T12:48:01"/>
    <n v="314"/>
    <n v="314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12"/>
    <d v="2023-04-18T12:48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0"/>
    <d v="2023-04-18T12:54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1"/>
    <d v="2023-04-18T12:5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25"/>
    <d v="2023-04-18T12:5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41"/>
    <d v="2023-04-18T12:54:0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4"/>
    <d v="2023-04-18T12:54:0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5"/>
    <d v="2023-04-18T12:54:0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4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5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6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7"/>
    <d v="2023-06-22T13:23:0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96"/>
    <d v="2023-06-22T13:23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8"/>
    <d v="2023-06-22T13:2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63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9"/>
    <d v="2023-06-22T13:23:0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0"/>
    <d v="2023-06-22T13:23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1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71"/>
    <d v="2023-06-22T13:23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25"/>
    <d v="2023-06-22T13:2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41"/>
    <d v="2023-06-22T13:23:0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3"/>
    <d v="2023-06-22T13:23:0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4"/>
    <d v="2023-06-22T13:23:0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5"/>
    <d v="2023-06-22T13:23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54"/>
    <d v="2023-08-18T10:22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58"/>
    <d v="2023-08-18T10:22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0"/>
    <d v="2023-08-18T10:22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54"/>
    <d v="2023-08-18T10:22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58"/>
    <d v="2023-08-18T10:22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0"/>
    <d v="2023-08-18T10:22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81"/>
    <d v="2023-08-18T10:24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0"/>
    <d v="2023-08-18T10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46"/>
    <d v="2023-08-18T10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2"/>
    <d v="2023-08-18T10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6"/>
    <d v="2023-08-18T10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7"/>
    <d v="2023-08-18T10:24:3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8"/>
    <d v="2023-08-18T10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30"/>
    <d v="2023-08-18T10:26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37"/>
    <d v="2023-08-18T10:26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112"/>
    <d v="2023-08-18T10:2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49"/>
    <d v="2023-08-18T10:26:0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40"/>
    <d v="2023-08-18T10:26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54"/>
    <d v="2023-08-18T10:26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0"/>
    <d v="2023-08-18T10:2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54"/>
    <d v="2023-08-18T10:26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0"/>
    <d v="2023-08-18T10:2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80"/>
    <d v="2023-08-18T10:29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29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0"/>
    <d v="2023-08-18T10:29:4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5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8"/>
    <d v="2023-08-18T10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112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9"/>
    <d v="2023-08-18T10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29"/>
    <d v="2023-08-18T10:3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45"/>
    <d v="2023-08-18T10:3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30"/>
    <d v="2023-08-18T10:31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48"/>
    <d v="2023-08-18T10:3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40"/>
    <d v="2023-08-18T10:3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80"/>
    <d v="2023-08-18T10:31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29"/>
    <d v="2023-08-18T10:3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45"/>
    <d v="2023-08-18T10:3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1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2"/>
    <d v="2023-08-18T10:2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5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05"/>
    <d v="2023-08-18T10:21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9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"/>
    <d v="2023-08-18T10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7"/>
    <d v="2023-08-18T10:21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96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9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1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25"/>
    <d v="2023-08-18T1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4"/>
    <d v="2023-08-18T10:2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39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99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6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20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21"/>
    <d v="2023-06-22T13:23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71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80"/>
    <d v="2023-06-22T13:23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07"/>
    <d v="2023-06-22T13:23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30"/>
    <d v="2023-06-22T13:23:0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72"/>
    <d v="2023-04-18T12:54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9"/>
    <d v="2023-04-18T12:54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20"/>
    <d v="2023-04-18T12:54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21"/>
    <d v="2023-04-18T12:54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22"/>
    <d v="2023-04-18T12:5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23"/>
    <d v="2023-04-18T12:5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77"/>
    <d v="2023-04-18T12:54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177"/>
    <d v="2023-04-18T12:54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78"/>
    <d v="2023-04-18T12:54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80"/>
    <d v="2023-04-18T12:54:0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30"/>
    <d v="2023-04-18T12:54:08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00"/>
    <d v="2023-04-18T12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9"/>
    <d v="2023-04-18T12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27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0"/>
    <d v="2023-04-18T12:55:3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74"/>
    <d v="2023-04-18T12:55:3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65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4"/>
    <d v="2023-04-18T12:55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01"/>
    <d v="2023-04-18T12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02"/>
    <d v="2023-04-18T12:5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77"/>
    <d v="2023-04-18T12:5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04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80"/>
    <d v="2023-04-18T12:55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08"/>
    <d v="2023-04-18T12:55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8"/>
    <d v="2023-04-18T12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9"/>
    <d v="2023-04-18T12:55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30"/>
    <d v="2023-04-18T12:55:36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32"/>
    <d v="2023-04-18T12:55:3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0"/>
    <d v="2023-04-18T13:04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1"/>
    <d v="2023-04-18T13:04:3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2"/>
    <d v="2023-04-18T13:04:33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3"/>
    <d v="2023-04-18T13:0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5"/>
    <d v="2023-04-18T13:04:33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90"/>
    <d v="2023-04-18T13:04:3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6"/>
    <d v="2023-04-18T13:04:33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93"/>
    <d v="2023-04-18T13:04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8"/>
    <d v="2023-04-18T13:04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9"/>
    <d v="2023-04-18T13:04:33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70"/>
    <d v="2023-04-18T13:04:33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4"/>
    <d v="2023-04-18T13:04:33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"/>
    <d v="2023-04-18T13:04:3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6"/>
    <d v="2023-04-18T13:04:3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7"/>
    <d v="2023-04-18T13:04:33"/>
    <n v="0"/>
    <m/>
    <m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8"/>
    <d v="2023-04-18T13:04:3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9"/>
    <d v="2023-04-18T13:04:33"/>
    <n v="0"/>
    <m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21"/>
    <d v="2023-04-24T08:49:24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28"/>
    <d v="2023-04-24T08:49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45"/>
    <d v="2023-04-24T08:49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16"/>
    <d v="2023-04-18T14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36"/>
    <d v="2023-04-18T14:03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48"/>
    <d v="2023-04-18T14:06:58"/>
    <n v="69"/>
    <m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49"/>
    <d v="2023-04-18T14:06:58"/>
    <n v="3620"/>
    <m/>
    <n v="3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50"/>
    <d v="2023-04-18T14:06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0"/>
    <d v="2023-04-18T13:42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2"/>
    <d v="2023-04-18T13:42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0"/>
    <d v="2023-04-18T13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1"/>
    <d v="2023-04-18T13:43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55"/>
    <d v="2023-04-18T13:2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0"/>
    <d v="2023-04-18T13:27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79"/>
    <d v="2023-04-18T13:2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80"/>
    <d v="2023-04-18T13:2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81"/>
    <d v="2023-04-18T13:27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30"/>
    <d v="2023-04-18T13:27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32"/>
    <d v="2023-04-18T13:2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33"/>
    <d v="2023-04-18T13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0"/>
    <d v="2023-08-18T07:5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2"/>
    <d v="2023-08-18T07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6"/>
    <d v="2023-08-18T07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7"/>
    <d v="2023-08-18T07:54:0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38"/>
    <d v="2023-08-18T07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49"/>
    <d v="2023-08-18T07:54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50"/>
    <d v="2023-08-18T07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54"/>
    <d v="2023-08-18T07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0"/>
    <d v="2023-08-18T07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2"/>
    <d v="2023-08-18T07:54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54"/>
    <d v="2023-08-18T07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0"/>
    <d v="2023-08-18T07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2"/>
    <d v="2023-08-18T07:54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205"/>
    <d v="2023-08-18T07:5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60"/>
    <d v="2023-08-18T07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80"/>
    <d v="2023-08-18T07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82"/>
    <d v="2023-08-18T07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36"/>
    <d v="2023-08-18T07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37"/>
    <d v="2023-08-18T07:55:23"/>
    <n v="34"/>
    <n v="34"/>
    <n v="0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38"/>
    <d v="2023-08-18T07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2"/>
    <d v="2023-08-18T07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90"/>
    <d v="2023-08-18T07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6"/>
    <d v="2023-08-18T07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6"/>
    <d v="2023-08-18T07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7"/>
    <d v="2023-08-18T07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96"/>
    <d v="2023-08-18T07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9"/>
    <d v="2023-08-18T07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30"/>
    <x v="7"/>
    <x v="11"/>
    <d v="2023-08-18T07:56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82"/>
    <d v="2023-08-18T08:11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0"/>
    <d v="2023-08-18T08:11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6"/>
    <d v="2023-08-18T08:11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7"/>
    <d v="2023-08-18T08:11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38"/>
    <d v="2023-08-18T08:11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49"/>
    <d v="2023-08-18T08:11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40"/>
    <d v="2023-08-18T08:11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54"/>
    <d v="2023-08-18T08:11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0"/>
    <d v="2023-08-18T08:11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54"/>
    <d v="2023-08-18T08:11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6"/>
    <x v="2"/>
    <x v="0"/>
    <d v="2023-08-18T08:11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82"/>
    <d v="2023-08-18T08:22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30"/>
    <d v="2023-08-18T08:22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32"/>
    <d v="2023-08-18T08:2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37"/>
    <d v="2023-08-18T08:22:4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49"/>
    <d v="2023-08-18T08:22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82"/>
    <d v="2023-08-18T08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0"/>
    <d v="2023-08-18T08:39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6"/>
    <d v="2023-08-18T08:3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7"/>
    <d v="2023-08-18T08:39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0"/>
    <d v="2023-08-18T10:2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4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0"/>
    <d v="2023-08-18T14:19:38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"/>
    <d v="2023-08-18T14:19:3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4"/>
    <d v="2023-08-18T14:19:38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5"/>
    <d v="2023-08-18T14:19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58"/>
    <d v="2023-08-18T14:19:38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0"/>
    <d v="2023-08-18T14:19:38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9"/>
    <x v="2"/>
    <d v="2023-08-18T14:19:3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80"/>
    <d v="2023-08-18T14:24:2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81"/>
    <d v="2023-08-18T14:24:2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0"/>
    <d v="2023-08-18T14:24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47"/>
    <d v="2023-08-18T14:2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2"/>
    <d v="2023-08-18T14:24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7"/>
    <d v="2023-08-18T14:24:2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9"/>
    <d v="2023-08-18T14:2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49"/>
    <d v="2023-08-18T14:24:2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50"/>
    <d v="2023-08-18T14:24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80"/>
    <d v="2023-08-18T14:24:2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05"/>
    <d v="2023-08-18T10:21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9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6"/>
    <d v="2023-08-18T10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7"/>
    <d v="2023-08-18T10:21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96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9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1"/>
    <d v="2023-08-18T10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25"/>
    <d v="2023-08-18T1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4"/>
    <d v="2023-08-18T10:2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0"/>
    <d v="2023-08-18T10:2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4"/>
    <d v="2023-08-18T10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69"/>
    <d v="2023-08-18T10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06"/>
    <d v="2023-08-18T10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171"/>
    <d v="2023-08-18T10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80"/>
    <d v="2023-08-18T10:21:1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82"/>
    <d v="2023-08-18T10:21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0"/>
    <d v="2023-08-18T10:21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2"/>
    <d v="2023-08-18T10:2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7"/>
    <d v="2023-08-18T10:21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38"/>
    <d v="2023-08-18T10:21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48"/>
    <d v="2023-08-18T10:21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49"/>
    <d v="2023-08-18T10:21:1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0"/>
    <d v="2023-08-18T10:21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40"/>
    <d v="2023-08-18T10:21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4"/>
    <d v="2023-08-18T10:21:1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8"/>
    <d v="2023-08-18T10:21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0"/>
    <d v="2023-08-18T10:21:1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"/>
    <d v="2023-08-18T10:2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4"/>
    <d v="2023-08-18T10:21:1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58"/>
    <d v="2023-08-18T10:21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8"/>
    <d v="2023-08-18T08:3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49"/>
    <d v="2023-08-18T08:39:38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40"/>
    <d v="2023-08-18T08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82"/>
    <d v="2023-08-18T08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8"/>
    <d v="2023-08-18T08:3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49"/>
    <d v="2023-08-18T08:39:38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40"/>
    <d v="2023-08-18T08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54"/>
    <d v="2023-08-18T08:3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0"/>
    <d v="2023-08-18T08:39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54"/>
    <d v="2023-08-18T08:3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0"/>
    <d v="2023-08-18T08:39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160"/>
    <d v="2023-08-18T08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82"/>
    <d v="2023-08-18T08:43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0"/>
    <d v="2023-08-18T08:4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6"/>
    <d v="2023-08-18T08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7"/>
    <d v="2023-08-18T08:43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8"/>
    <d v="2023-08-18T08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49"/>
    <d v="2023-08-18T08:43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40"/>
    <d v="2023-08-18T08:43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160"/>
    <d v="2023-08-18T08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82"/>
    <d v="2023-08-18T08:43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0"/>
    <d v="2023-08-18T08:4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6"/>
    <d v="2023-08-18T08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7"/>
    <d v="2023-08-18T08:43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38"/>
    <d v="2023-08-18T08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49"/>
    <d v="2023-08-18T08:43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40"/>
    <d v="2023-08-18T08:43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162"/>
    <d v="2023-08-18T08:43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54"/>
    <d v="2023-08-18T08:43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0"/>
    <d v="2023-08-18T08:43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162"/>
    <d v="2023-08-18T08:43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54"/>
    <d v="2023-08-18T08:43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9"/>
    <x v="2"/>
    <x v="0"/>
    <d v="2023-08-18T08:43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81"/>
    <d v="2023-08-18T08:45:4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30"/>
    <d v="2023-08-18T08:45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37"/>
    <d v="2023-08-18T08:45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38"/>
    <d v="2023-08-18T08:45:48"/>
    <n v="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112"/>
    <d v="2023-08-18T08:4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49"/>
    <d v="2023-08-18T08:45:4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50"/>
    <d v="2023-08-18T08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40"/>
    <d v="2023-08-18T08:45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81"/>
    <d v="2023-08-18T08:45:4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30"/>
    <d v="2023-08-18T08:45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37"/>
    <d v="2023-08-18T08:45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8"/>
    <d v="2023-08-18T07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48"/>
    <d v="2023-08-18T07:59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80"/>
    <d v="2023-08-18T07:59:0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81"/>
    <d v="2023-08-18T07:59:0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0"/>
    <d v="2023-08-18T10:21:1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92"/>
    <x v="9"/>
    <x v="2"/>
    <d v="2023-08-18T10:2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93"/>
    <x v="9"/>
    <x v="61"/>
    <d v="2023-08-18T10:22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40"/>
    <d v="2023-08-18T10:24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81"/>
    <d v="2023-08-18T10:24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0"/>
    <d v="2023-08-18T10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46"/>
    <d v="2023-08-18T10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2"/>
    <d v="2023-08-18T10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6"/>
    <d v="2023-08-18T10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7"/>
    <d v="2023-08-18T10:24:3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38"/>
    <d v="2023-08-18T10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40"/>
    <d v="2023-08-18T10:24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54"/>
    <d v="2023-08-18T10:24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0"/>
    <d v="2023-08-18T10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2"/>
    <d v="2023-08-18T10:24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86"/>
    <d v="2023-08-18T10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54"/>
    <d v="2023-08-18T10:24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0"/>
    <d v="2023-08-18T10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2"/>
    <d v="2023-08-18T10:24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95"/>
    <x v="6"/>
    <x v="86"/>
    <d v="2023-08-18T10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82"/>
    <d v="2023-08-18T10:26:0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30"/>
    <d v="2023-08-18T10:26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37"/>
    <d v="2023-08-18T10:26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112"/>
    <d v="2023-08-18T10:2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0"/>
    <d v="2023-08-18T07:59:0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6"/>
    <d v="2023-08-18T07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7"/>
    <d v="2023-08-18T07:59:0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38"/>
    <d v="2023-08-18T07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48"/>
    <d v="2023-08-18T07:59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8"/>
    <x v="54"/>
    <d v="2023-08-18T07:59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0"/>
    <d v="2023-08-18T11:1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"/>
    <d v="2023-08-18T11:12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"/>
    <d v="2023-08-18T11:12:5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"/>
    <d v="2023-08-18T11:12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"/>
    <d v="2023-08-18T11:12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"/>
    <d v="2023-08-18T11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9"/>
    <d v="2023-08-18T11:12:5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0"/>
    <d v="2023-08-18T11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64"/>
    <d v="2023-08-18T11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1"/>
    <d v="2023-08-18T11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2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1"/>
    <d v="2023-08-18T11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3"/>
    <d v="2023-08-18T11:1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4"/>
    <d v="2023-08-18T11:1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5"/>
    <d v="2023-08-18T11:1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2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0"/>
    <d v="2023-08-18T11:1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32"/>
    <d v="2023-08-18T08:2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37"/>
    <d v="2023-08-18T08:22:4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49"/>
    <d v="2023-08-18T10:26:0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40"/>
    <d v="2023-08-18T10:26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96"/>
    <x v="2"/>
    <x v="82"/>
    <d v="2023-08-18T10:26:0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30"/>
    <d v="2023-08-18T10:31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48"/>
    <d v="2023-08-18T10:3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40"/>
    <d v="2023-08-18T10:3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4"/>
    <d v="2023-08-18T10:31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6"/>
    <d v="2023-08-18T10:31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7"/>
    <d v="2023-08-18T10:31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8"/>
    <d v="2023-08-18T10:31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0"/>
    <d v="2023-08-18T10:3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207"/>
    <d v="2023-08-18T10:31:47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3"/>
    <d v="2023-08-18T10:3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4"/>
    <d v="2023-08-18T10:31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6"/>
    <d v="2023-08-18T10:31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7"/>
    <d v="2023-08-18T10:31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58"/>
    <d v="2023-08-18T10:31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0"/>
    <d v="2023-08-18T10:3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207"/>
    <d v="2023-08-18T10:31:47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3"/>
    <d v="2023-08-18T10:3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81"/>
    <d v="2023-08-18T10:32:5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45"/>
    <d v="2023-08-18T10:3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37"/>
    <d v="2023-08-18T10:32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38"/>
    <d v="2023-08-18T10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49"/>
    <d v="2023-08-18T08:22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40"/>
    <d v="2023-08-18T08:2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54"/>
    <d v="2023-08-18T08:22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0"/>
    <d v="2023-08-18T08:22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2"/>
    <d v="2023-08-18T08:2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54"/>
    <d v="2023-08-18T08:22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0"/>
    <d v="2023-08-18T08:22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7"/>
    <x v="2"/>
    <x v="2"/>
    <d v="2023-08-18T08:2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0"/>
    <d v="2023-08-18T08:39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6"/>
    <d v="2023-08-18T08:3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8"/>
    <x v="2"/>
    <x v="37"/>
    <d v="2023-08-18T08:39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38"/>
    <d v="2023-08-18T08:45:48"/>
    <n v="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112"/>
    <d v="2023-08-18T08:4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49"/>
    <d v="2023-08-18T08:45:4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50"/>
    <d v="2023-08-18T08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40"/>
    <d v="2023-08-18T08:45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54"/>
    <d v="2023-08-18T08:45:4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0"/>
    <d v="2023-08-18T08:45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54"/>
    <d v="2023-08-18T08:45:4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0"/>
    <x v="2"/>
    <x v="0"/>
    <d v="2023-08-18T08:45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79"/>
    <d v="2023-08-18T08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0"/>
    <d v="2023-08-18T08:57:2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1"/>
    <d v="2023-08-18T08:57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30"/>
    <d v="2023-08-18T08:57:2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47"/>
    <d v="2023-08-18T08:57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37"/>
    <d v="2023-08-18T08:57:2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38"/>
    <d v="2023-08-18T08:57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42"/>
    <x v="10"/>
    <x v="80"/>
    <d v="2023-08-18T09:01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42"/>
    <x v="10"/>
    <x v="37"/>
    <d v="2023-08-18T09:01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42"/>
    <x v="10"/>
    <x v="80"/>
    <d v="2023-08-18T09:01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42"/>
    <x v="10"/>
    <x v="37"/>
    <d v="2023-08-18T09:01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42"/>
    <x v="10"/>
    <x v="54"/>
    <d v="2023-08-18T09:01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42"/>
    <x v="10"/>
    <x v="54"/>
    <d v="2023-08-18T09:01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30"/>
    <d v="2023-08-18T09:05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37"/>
    <d v="2023-08-18T09:05:1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8"/>
    <d v="2023-08-18T09:07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112"/>
    <d v="2023-08-18T09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49"/>
    <d v="2023-08-18T09:07:0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0"/>
    <d v="2023-08-18T09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1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4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40"/>
    <d v="2023-08-18T09:07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5"/>
    <d v="2023-08-18T09:0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4"/>
    <d v="2023-08-18T09:07:0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6"/>
    <d v="2023-08-18T09:0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7"/>
    <d v="2023-08-18T09:07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0"/>
    <d v="2023-08-18T09:07:0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"/>
    <d v="2023-08-18T09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40"/>
    <d v="2023-08-18T10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81"/>
    <d v="2023-08-18T10:32:5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45"/>
    <d v="2023-08-18T10:3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37"/>
    <d v="2023-08-18T10:32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38"/>
    <d v="2023-08-18T10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40"/>
    <d v="2023-08-18T10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54"/>
    <d v="2023-08-18T10:32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56"/>
    <d v="2023-08-18T10:3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57"/>
    <d v="2023-08-18T10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54"/>
    <d v="2023-08-18T10:32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56"/>
    <d v="2023-08-18T10:3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0"/>
    <x v="6"/>
    <x v="57"/>
    <d v="2023-08-18T10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1"/>
    <d v="2023-08-18T10:45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2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9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7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9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9"/>
    <d v="2023-08-18T10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48"/>
    <d v="2023-08-18T10:29:4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40"/>
    <d v="2023-08-18T10:29:46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80"/>
    <d v="2023-08-18T10:29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29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0"/>
    <d v="2023-08-18T10:29:4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5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5"/>
    <d v="2023-08-18T09:0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4"/>
    <d v="2023-08-18T09:07:0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6"/>
    <d v="2023-08-18T09:0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7"/>
    <d v="2023-08-18T09:07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0"/>
    <d v="2023-08-18T09:07:0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"/>
    <d v="2023-08-18T09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82"/>
    <d v="2023-08-18T09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29"/>
    <d v="2023-08-18T09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0"/>
    <d v="2023-08-18T09:08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2"/>
    <d v="2023-08-18T09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7"/>
    <d v="2023-08-18T09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8"/>
    <d v="2023-08-18T09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49"/>
    <d v="2023-08-18T09:08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40"/>
    <d v="2023-08-18T09:08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82"/>
    <d v="2023-08-18T09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29"/>
    <d v="2023-08-18T09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0"/>
    <d v="2023-08-18T09:08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2"/>
    <d v="2023-08-18T09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7"/>
    <d v="2023-08-18T09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38"/>
    <d v="2023-08-18T09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49"/>
    <d v="2023-08-18T09:08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40"/>
    <d v="2023-08-18T09:08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54"/>
    <d v="2023-08-18T09:0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56"/>
    <d v="2023-08-18T09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57"/>
    <d v="2023-08-18T09:0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0"/>
    <d v="2023-08-18T09:08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2"/>
    <d v="2023-08-18T09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54"/>
    <d v="2023-08-18T09:0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56"/>
    <d v="2023-08-18T09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57"/>
    <d v="2023-08-18T09:0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0"/>
    <d v="2023-08-18T09:08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5"/>
    <x v="2"/>
    <x v="2"/>
    <d v="2023-08-18T09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60"/>
    <d v="2023-08-18T09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82"/>
    <d v="2023-08-18T09:0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08"/>
    <d v="2023-08-18T09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09"/>
    <d v="2023-08-18T09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29"/>
    <d v="2023-08-18T09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0"/>
    <d v="2023-08-18T09:09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46"/>
    <d v="2023-08-18T09:09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3"/>
    <d v="2023-08-18T09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6"/>
    <d v="2023-08-18T09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7"/>
    <d v="2023-08-18T09:09:4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8"/>
    <d v="2023-08-18T09:09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9"/>
    <d v="2023-08-18T09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49"/>
    <d v="2023-08-18T09:09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60"/>
    <d v="2023-08-18T09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82"/>
    <d v="2023-08-18T09:0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08"/>
    <d v="2023-08-18T09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09"/>
    <d v="2023-08-18T09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29"/>
    <d v="2023-08-18T09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0"/>
    <d v="2023-08-18T09:09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49"/>
    <d v="2023-08-18T08:57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199"/>
    <d v="2023-08-18T08:5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4"/>
    <d v="2023-08-18T08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40"/>
    <d v="2023-08-18T08:57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79"/>
    <d v="2023-08-18T08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0"/>
    <d v="2023-08-18T08:57:2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1"/>
    <d v="2023-08-18T08:57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30"/>
    <d v="2023-08-18T08:57:2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47"/>
    <d v="2023-08-18T08:57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37"/>
    <d v="2023-08-18T08:57:2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38"/>
    <d v="2023-08-18T08:57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49"/>
    <d v="2023-08-18T08:57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199"/>
    <d v="2023-08-18T08:5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4"/>
    <d v="2023-08-18T08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40"/>
    <d v="2023-08-18T08:57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5"/>
    <d v="2023-08-18T08:5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54"/>
    <d v="2023-08-18T08:57:2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0"/>
    <d v="2023-08-18T08:57:2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1"/>
    <d v="2023-08-18T08:57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85"/>
    <d v="2023-08-18T08:5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54"/>
    <d v="2023-08-18T08:57:2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0"/>
    <d v="2023-08-18T08:57:2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1"/>
    <x v="2"/>
    <x v="1"/>
    <d v="2023-08-18T08:57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39"/>
    <d v="2023-08-18T09:05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48"/>
    <d v="2023-08-18T09:05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49"/>
    <d v="2023-08-18T09:0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51"/>
    <d v="2023-08-18T09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84"/>
    <d v="2023-08-18T09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30"/>
    <d v="2023-08-18T09:05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37"/>
    <d v="2023-08-18T09:05:1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39"/>
    <d v="2023-08-18T09:05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48"/>
    <d v="2023-08-18T09:05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49"/>
    <d v="2023-08-18T09:0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51"/>
    <d v="2023-08-18T09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84"/>
    <d v="2023-08-18T09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58"/>
    <d v="2023-08-18T09:0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0"/>
    <d v="2023-08-18T09:05:1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58"/>
    <d v="2023-08-18T09:0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3"/>
    <x v="10"/>
    <x v="0"/>
    <d v="2023-08-18T09:05:1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79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0"/>
    <d v="2023-08-18T09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1"/>
    <d v="2023-08-18T09:07:07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29"/>
    <d v="2023-08-18T09:0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0"/>
    <d v="2023-08-18T09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3"/>
    <d v="2023-08-18T09:0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4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6"/>
    <d v="2023-08-18T09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7"/>
    <d v="2023-08-18T09:07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8"/>
    <d v="2023-08-18T09:07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112"/>
    <d v="2023-08-18T09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49"/>
    <d v="2023-08-18T09:07:0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0"/>
    <d v="2023-08-18T09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51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4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40"/>
    <d v="2023-08-18T09:07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79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0"/>
    <d v="2023-08-18T09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81"/>
    <d v="2023-08-18T09:07:07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29"/>
    <d v="2023-08-18T09:0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0"/>
    <d v="2023-08-18T09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3"/>
    <d v="2023-08-18T09:0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4"/>
    <d v="2023-08-18T09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6"/>
    <d v="2023-08-18T09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4"/>
    <x v="2"/>
    <x v="37"/>
    <d v="2023-08-18T09:07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46"/>
    <d v="2023-08-18T09:09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3"/>
    <d v="2023-08-18T09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6"/>
    <d v="2023-08-18T09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7"/>
    <d v="2023-08-18T09:09:4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8"/>
    <d v="2023-08-18T09:09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8"/>
    <d v="2023-08-18T10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112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39"/>
    <d v="2023-08-18T10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48"/>
    <d v="2023-08-18T10:29:4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40"/>
    <d v="2023-08-18T10:29:46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4"/>
    <d v="2023-08-18T10:29:4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6"/>
    <d v="2023-08-18T10:29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7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8"/>
    <d v="2023-08-18T10:29:4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0"/>
    <d v="2023-08-18T10:29:46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207"/>
    <d v="2023-08-18T10:29:46"/>
    <n v="16"/>
    <n v="1"/>
    <n v="8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4"/>
    <d v="2023-08-18T10:29:4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6"/>
    <d v="2023-08-18T10:29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7"/>
    <d v="2023-08-18T10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58"/>
    <d v="2023-08-18T10:29:4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0"/>
    <d v="2023-08-18T10:29:46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98"/>
    <x v="11"/>
    <x v="207"/>
    <d v="2023-08-18T10:29:46"/>
    <n v="16"/>
    <n v="1"/>
    <n v="8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9"/>
    <x v="11"/>
    <x v="80"/>
    <d v="2023-08-18T10:31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30"/>
    <d v="2023-08-18T10:4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46"/>
    <d v="2023-08-18T10:4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37"/>
    <d v="2023-08-18T10:48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38"/>
    <d v="2023-08-18T10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40"/>
    <d v="2023-08-18T10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54"/>
    <d v="2023-08-18T10:48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0"/>
    <d v="2023-08-18T10:4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86"/>
    <d v="2023-08-18T10:4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54"/>
    <d v="2023-08-18T10:48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0"/>
    <d v="2023-08-18T10:4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86"/>
    <d v="2023-08-18T10:4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0"/>
    <d v="2023-08-18T10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46"/>
    <d v="2023-08-18T10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6"/>
    <d v="2023-08-18T10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7"/>
    <d v="2023-08-18T10:50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8"/>
    <d v="2023-08-18T10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40"/>
    <d v="2023-08-18T10:5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0"/>
    <d v="2023-08-18T10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46"/>
    <d v="2023-08-18T10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6"/>
    <d v="2023-08-18T10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7"/>
    <d v="2023-08-18T10:50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38"/>
    <d v="2023-08-18T10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40"/>
    <d v="2023-08-18T10:5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0"/>
    <d v="2023-08-18T10:50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86"/>
    <d v="2023-08-18T10:5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0"/>
    <d v="2023-08-18T10:50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3"/>
    <x v="6"/>
    <x v="86"/>
    <d v="2023-08-18T10:5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9"/>
    <d v="2023-08-18T10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0"/>
    <d v="2023-08-18T10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1"/>
    <d v="2023-08-18T10:5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2"/>
    <d v="2023-08-18T10:55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3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5"/>
    <d v="2023-08-18T10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91"/>
    <d v="2023-08-18T10:5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6"/>
    <d v="2023-08-18T10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7"/>
    <d v="2023-08-18T10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8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9"/>
    <d v="2023-08-18T10:5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70"/>
    <d v="2023-08-18T10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"/>
    <d v="2023-08-18T10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0"/>
    <d v="2023-08-18T10:55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52"/>
    <d v="2023-08-18T10:55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4"/>
    <d v="2023-08-18T10:5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0"/>
    <d v="2023-08-18T10:55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2"/>
    <d v="2023-08-18T10:55:4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52"/>
    <d v="2023-08-18T10:55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4"/>
    <d v="2023-08-18T10:5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0"/>
    <d v="2023-08-18T10:55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2"/>
    <d v="2023-08-18T10:55:4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80"/>
    <d v="2023-08-18T10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0"/>
    <d v="2023-08-18T10:57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4"/>
    <d v="2023-08-18T10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8"/>
    <d v="2023-08-18T10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48"/>
    <d v="2023-08-18T10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40"/>
    <d v="2023-08-18T10:57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80"/>
    <d v="2023-08-18T10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0"/>
    <d v="2023-08-18T10:57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4"/>
    <d v="2023-08-18T10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8"/>
    <d v="2023-08-18T10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48"/>
    <d v="2023-08-18T10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40"/>
    <d v="2023-08-18T10:57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54"/>
    <d v="2023-08-18T10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58"/>
    <d v="2023-08-18T10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0"/>
    <d v="2023-08-18T10:57:1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207"/>
    <d v="2023-08-18T10:57:11"/>
    <n v="8"/>
    <m/>
    <n v="3"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"/>
    <d v="2023-08-18T10:57:11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54"/>
    <d v="2023-08-18T10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58"/>
    <d v="2023-08-18T10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0"/>
    <d v="2023-08-18T10:57:1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207"/>
    <d v="2023-08-18T10:57:11"/>
    <n v="8"/>
    <m/>
    <n v="3"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05"/>
    <x v="11"/>
    <x v="3"/>
    <d v="2023-08-18T10:57:11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1"/>
    <d v="2023-08-18T11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59"/>
    <d v="2023-08-18T11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1"/>
    <d v="2023-08-18T11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2"/>
    <d v="2023-08-18T11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5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205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9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6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07"/>
    <x v="9"/>
    <x v="7"/>
    <d v="2023-08-18T11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7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96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9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12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125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14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20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29"/>
    <d v="2023-08-18T11:0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30"/>
    <d v="2023-08-18T11:04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37"/>
    <d v="2023-08-18T11:04:0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38"/>
    <d v="2023-08-18T11:0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49"/>
    <d v="2023-08-18T11:04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61"/>
    <d v="2023-08-18T11:04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66"/>
    <d v="2023-08-18T11:0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6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7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96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9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12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125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14"/>
    <d v="2023-08-18T11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20"/>
    <d v="2023-08-18T11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29"/>
    <d v="2023-08-18T11:0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09"/>
    <x v="5"/>
    <x v="30"/>
    <d v="2023-08-18T11:04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1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4"/>
    <d v="2023-08-18T10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99"/>
    <d v="2023-08-18T10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1"/>
    <d v="2023-08-18T10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4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69"/>
    <d v="2023-08-18T10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06"/>
    <d v="2023-08-18T10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71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0"/>
    <d v="2023-08-18T10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2"/>
    <d v="2023-08-18T10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0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6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7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2"/>
    <d v="2023-08-18T10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3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5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6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7"/>
    <d v="2023-08-18T10:45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8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8"/>
    <d v="2023-08-18T10:4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9"/>
    <d v="2023-08-18T10:45:4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51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4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1"/>
    <d v="2023-08-18T10:45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2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9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7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9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9"/>
    <d v="2023-08-18T10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1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4"/>
    <d v="2023-08-18T10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99"/>
    <d v="2023-08-18T10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1"/>
    <d v="2023-08-18T10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4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69"/>
    <d v="2023-08-18T10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206"/>
    <d v="2023-08-18T10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171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0"/>
    <d v="2023-08-18T10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2"/>
    <d v="2023-08-18T10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0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6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47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2"/>
    <d v="2023-08-18T10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3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5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36"/>
    <d v="2023-08-18T10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81"/>
    <d v="2023-08-18T14:24:2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0"/>
    <d v="2023-08-18T14:24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47"/>
    <d v="2023-08-18T14:2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2"/>
    <d v="2023-08-18T14:24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7"/>
    <d v="2023-08-18T14:24:2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39"/>
    <d v="2023-08-18T14:2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49"/>
    <d v="2023-08-18T14:24:2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50"/>
    <d v="2023-08-18T14:24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54"/>
    <d v="2023-08-18T14:24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0"/>
    <d v="2023-08-18T14:24:2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1"/>
    <d v="2023-08-18T14:24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2"/>
    <d v="2023-08-18T14:24:2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54"/>
    <d v="2023-08-18T14:24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0"/>
    <d v="2023-08-18T14:24:2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1"/>
    <d v="2023-08-18T14:24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8"/>
    <x v="2"/>
    <d v="2023-08-18T14:24:2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0"/>
    <x v="59"/>
    <d v="2023-08-18T14:27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01"/>
    <x v="9"/>
    <x v="86"/>
    <d v="2023-08-18T10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81"/>
    <d v="2023-08-18T10:48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30"/>
    <d v="2023-08-18T10:4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46"/>
    <d v="2023-08-18T10:4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37"/>
    <d v="2023-08-18T10:48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38"/>
    <d v="2023-08-18T10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40"/>
    <d v="2023-08-18T10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2"/>
    <x v="6"/>
    <x v="81"/>
    <d v="2023-08-18T10:48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"/>
    <d v="2023-08-18T10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"/>
    <d v="2023-08-18T10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7"/>
    <d v="2023-08-18T10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8"/>
    <d v="2023-08-18T10:5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9"/>
    <d v="2023-08-18T10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1"/>
    <d v="2023-08-18T10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3"/>
    <d v="2023-08-18T10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4"/>
    <d v="2023-08-18T10:55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5"/>
    <d v="2023-08-18T10:5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9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20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80"/>
    <d v="2023-08-18T10:55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81"/>
    <d v="2023-08-18T10:55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0"/>
    <d v="2023-08-18T10:55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2"/>
    <d v="2023-08-18T10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7"/>
    <d v="2023-08-18T10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8"/>
    <d v="2023-08-18T10:5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9"/>
    <d v="2023-08-18T10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9"/>
    <d v="2023-08-18T10:5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0"/>
    <d v="2023-08-18T10:5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1"/>
    <d v="2023-08-18T10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0"/>
    <d v="2023-08-18T10:55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9"/>
    <d v="2023-08-18T10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0"/>
    <d v="2023-08-18T10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1"/>
    <d v="2023-08-18T10:5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2"/>
    <d v="2023-08-18T10:55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3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5"/>
    <d v="2023-08-18T10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91"/>
    <d v="2023-08-18T10:5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6"/>
    <d v="2023-08-18T10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7"/>
    <d v="2023-08-18T10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8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9"/>
    <d v="2023-08-18T10:5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70"/>
    <d v="2023-08-18T10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"/>
    <d v="2023-08-18T10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"/>
    <d v="2023-08-18T10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6"/>
    <d v="2023-08-18T10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7"/>
    <d v="2023-08-18T10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8"/>
    <d v="2023-08-18T10:5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9"/>
    <d v="2023-08-18T10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1"/>
    <d v="2023-08-18T10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3"/>
    <d v="2023-08-18T10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4"/>
    <d v="2023-08-18T10:55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5"/>
    <d v="2023-08-18T10:5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19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20"/>
    <d v="2023-08-18T10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80"/>
    <d v="2023-08-18T10:55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81"/>
    <d v="2023-08-18T10:55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0"/>
    <d v="2023-08-18T10:55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2"/>
    <d v="2023-08-18T10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7"/>
    <d v="2023-08-18T10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8"/>
    <d v="2023-08-18T10:5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39"/>
    <d v="2023-08-18T10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49"/>
    <d v="2023-08-18T10:5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0"/>
    <d v="2023-08-18T10:5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04"/>
    <x v="0"/>
    <x v="51"/>
    <d v="2023-08-18T10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88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1"/>
    <d v="2023-08-18T11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2"/>
    <d v="2023-08-18T11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3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209"/>
    <d v="2023-08-18T11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90"/>
    <d v="2023-08-18T11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66"/>
    <d v="2023-08-18T11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10"/>
    <x v="12"/>
    <x v="121"/>
    <d v="2023-08-18T11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7"/>
    <d v="2023-08-18T11:07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9"/>
    <d v="2023-08-18T11:0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48"/>
    <d v="2023-08-18T11:0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199"/>
    <d v="2023-08-18T11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80"/>
    <d v="2023-08-18T11:07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0"/>
    <d v="2023-08-18T11:07:5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2"/>
    <d v="2023-08-18T11:07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7"/>
    <d v="2023-08-18T11:07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39"/>
    <d v="2023-08-18T11:0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48"/>
    <d v="2023-08-18T11:0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199"/>
    <d v="2023-08-18T11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54"/>
    <d v="2023-08-18T11:07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58"/>
    <d v="2023-08-18T11:07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71"/>
    <d v="2023-08-18T07:42:5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9"/>
    <d v="2023-08-18T07:42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0"/>
    <d v="2023-08-18T07:42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2"/>
    <d v="2023-08-18T07:42:51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08"/>
    <d v="2023-08-18T07:42:5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5"/>
    <d v="2023-08-18T07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0"/>
    <d v="2023-08-18T07:42:5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2"/>
    <d v="2023-08-18T07:42:5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6"/>
    <d v="2023-08-18T07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7"/>
    <d v="2023-08-18T07:42:51"/>
    <n v="345"/>
    <m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8"/>
    <d v="2023-08-18T07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9"/>
    <d v="2023-08-18T07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8"/>
    <d v="2023-08-18T07:42:5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9"/>
    <d v="2023-08-18T07:42:5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0"/>
    <d v="2023-08-18T07:42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0"/>
    <d v="2023-08-18T07:4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8"/>
    <d v="2023-08-18T07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9"/>
    <d v="2023-08-18T07:42:5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1"/>
    <d v="2023-08-18T07:42:5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2"/>
    <d v="2023-08-18T07:42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3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90"/>
    <d v="2023-08-18T07:42:5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39"/>
    <d v="2023-08-18T09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49"/>
    <d v="2023-08-18T09:09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62"/>
    <d v="2023-08-18T09:09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16"/>
    <d v="2023-08-18T09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54"/>
    <d v="2023-08-18T09:09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17"/>
    <d v="2023-08-18T09:0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56"/>
    <d v="2023-08-18T09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57"/>
    <d v="2023-08-18T09:09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0"/>
    <d v="2023-08-18T09:09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86"/>
    <d v="2023-08-18T09:09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62"/>
    <d v="2023-08-18T09:09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16"/>
    <d v="2023-08-18T09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54"/>
    <d v="2023-08-18T09:09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117"/>
    <d v="2023-08-18T09:0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56"/>
    <d v="2023-08-18T09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57"/>
    <d v="2023-08-18T09:09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0"/>
    <d v="2023-08-18T09:09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60"/>
    <x v="5"/>
    <x v="86"/>
    <d v="2023-08-18T09:09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9"/>
    <x v="5"/>
    <x v="37"/>
    <d v="2023-08-18T09:1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9"/>
    <x v="5"/>
    <x v="37"/>
    <d v="2023-08-18T09:1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9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1"/>
    <d v="2023-08-21T11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2"/>
    <d v="2023-08-21T11:0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5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6"/>
    <d v="2023-08-18T07:42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9"/>
    <d v="2023-08-18T07:42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"/>
    <d v="2023-08-18T07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"/>
    <d v="2023-08-18T07:42:51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"/>
    <d v="2023-08-18T07:42:51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96"/>
    <d v="2023-08-18T07:42:51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9"/>
    <d v="2023-08-18T07:42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0"/>
    <d v="2023-08-18T07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1"/>
    <d v="2023-08-18T07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1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25"/>
    <d v="2023-08-18T07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4"/>
    <d v="2023-08-18T07:42:5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"/>
    <d v="2023-08-18T07:4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56"/>
    <d v="2023-08-18T07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00"/>
    <d v="2023-08-18T07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9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27"/>
    <d v="2023-08-18T07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0"/>
    <d v="2023-08-18T07:42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7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1"/>
    <d v="2023-08-18T07:42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8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4"/>
    <d v="2023-08-18T07:4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5"/>
    <d v="2023-08-18T07:4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30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02"/>
    <d v="2023-08-18T07:42:5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05"/>
    <d v="2023-08-21T11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9"/>
    <d v="2023-08-21T11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"/>
    <d v="2023-08-21T11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1"/>
    <d v="2023-08-21T11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4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0"/>
    <d v="2023-08-21T11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1"/>
    <d v="2023-08-21T11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4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69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06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7"/>
    <d v="2023-08-18T07:45:4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9"/>
    <d v="2023-08-18T07:45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9"/>
    <d v="2023-08-18T07:45:4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0"/>
    <d v="2023-08-18T07:4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52"/>
    <d v="2023-08-18T07:4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4"/>
    <d v="2023-08-18T07:45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0"/>
    <d v="2023-08-18T07:45:4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"/>
    <d v="2023-08-18T07:45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"/>
    <d v="2023-08-18T07:45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52"/>
    <d v="2023-08-18T07:4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4"/>
    <d v="2023-08-18T07:45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0"/>
    <d v="2023-08-18T07:45:4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"/>
    <d v="2023-08-18T07:45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"/>
    <d v="2023-08-18T07:45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8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59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60"/>
    <d v="2023-08-18T0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0"/>
    <d v="2023-08-18T07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1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2"/>
    <d v="2023-08-18T0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1"/>
    <d v="2023-08-18T07:47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3"/>
    <d v="2023-08-18T07:47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4"/>
    <d v="2023-08-18T07:47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15"/>
    <d v="2023-08-18T07:4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72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0"/>
    <d v="2023-08-18T0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1"/>
    <d v="2023-08-18T0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24"/>
    <d v="2023-08-18T0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0"/>
    <d v="2023-08-18T07:47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81"/>
    <d v="2023-08-18T07:47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0"/>
    <d v="2023-08-18T07:47:4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47"/>
    <d v="2023-08-18T07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2"/>
    <d v="2023-08-18T07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4"/>
    <x v="0"/>
    <x v="33"/>
    <d v="2023-08-18T07:4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71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80"/>
    <d v="2023-08-21T11:0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30"/>
    <d v="2023-08-21T11:05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37"/>
    <d v="2023-08-21T11:05:3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48"/>
    <d v="2023-08-21T11:05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49"/>
    <d v="2023-08-21T11:05:3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0"/>
    <d v="2023-08-21T11:05:3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9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1"/>
    <d v="2023-08-21T11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2"/>
    <d v="2023-08-21T11:0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5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05"/>
    <d v="2023-08-21T11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9"/>
    <d v="2023-08-21T11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6"/>
    <d v="2023-08-21T11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7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96"/>
    <d v="2023-08-21T11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9"/>
    <d v="2023-08-21T11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0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1"/>
    <d v="2023-08-21T11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4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0"/>
    <d v="2023-08-21T11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1"/>
    <d v="2023-08-21T11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4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69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206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71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80"/>
    <d v="2023-08-21T11:0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30"/>
    <d v="2023-08-21T11:05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37"/>
    <d v="2023-08-21T11:05:3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48"/>
    <d v="2023-08-21T11:05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49"/>
    <d v="2023-08-21T11:05:3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0"/>
    <d v="2023-08-21T11:05:3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4"/>
    <d v="2023-08-21T11:0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8"/>
    <d v="2023-08-21T11:05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0"/>
    <d v="2023-08-21T11:05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4"/>
    <d v="2023-08-21T11:0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58"/>
    <d v="2023-08-21T11:05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0"/>
    <d v="2023-08-21T11:05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9"/>
    <d v="2023-08-21T11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1"/>
    <d v="2023-08-21T11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2"/>
    <d v="2023-08-21T11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169"/>
    <d v="2023-08-18T09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206"/>
    <d v="2023-08-18T09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80"/>
    <d v="2023-08-18T09:1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82"/>
    <d v="2023-08-18T09:1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30"/>
    <d v="2023-08-18T09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37"/>
    <d v="2023-08-18T09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48"/>
    <d v="2023-08-18T09:14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7"/>
    <d v="2023-08-21T11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46"/>
    <d v="2023-08-18T09:16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1"/>
    <d v="2023-08-18T09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2"/>
    <d v="2023-08-18T09:16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6"/>
    <d v="2023-08-18T09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7"/>
    <d v="2023-08-18T09:16:0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69"/>
    <d v="2023-08-18T07:42:5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71"/>
    <d v="2023-08-18T07:42:5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79"/>
    <d v="2023-08-18T07:42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0"/>
    <d v="2023-08-18T07:42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2"/>
    <d v="2023-08-18T07:42:51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08"/>
    <d v="2023-08-18T07:42:5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5"/>
    <d v="2023-08-18T07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0"/>
    <d v="2023-08-18T07:42:5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2"/>
    <d v="2023-08-18T07:42:5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6"/>
    <d v="2023-08-18T07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7"/>
    <d v="2023-08-18T07:42:51"/>
    <n v="345"/>
    <m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8"/>
    <d v="2023-08-18T07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39"/>
    <d v="2023-08-18T07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8"/>
    <d v="2023-08-18T07:42:5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9"/>
    <d v="2023-08-18T07:42:5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0"/>
    <d v="2023-08-18T07:42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40"/>
    <d v="2023-08-18T07:4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3"/>
    <d v="2023-08-18T07:42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4"/>
    <d v="2023-08-18T07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03"/>
    <d v="2023-08-18T07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16"/>
    <d v="2023-08-18T07:42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5"/>
    <d v="2023-08-18T07:42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4"/>
    <d v="2023-08-18T07:42:51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17"/>
    <d v="2023-08-18T07:4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8"/>
    <d v="2023-08-18T07:42:5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0"/>
    <d v="2023-08-18T07:42:5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"/>
    <d v="2023-08-18T07:42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3"/>
    <d v="2023-08-18T07:42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54"/>
    <d v="2023-08-18T07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03"/>
    <d v="2023-08-18T07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16"/>
    <d v="2023-08-18T07:42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5"/>
    <d v="2023-08-18T07:42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4"/>
    <d v="2023-08-18T07:42:51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117"/>
    <d v="2023-08-18T07:4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8"/>
    <d v="2023-08-18T07:42:5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0"/>
    <d v="2023-08-18T07:42:5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2"/>
    <d v="2023-08-18T07:42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9"/>
    <d v="2023-08-18T07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0"/>
    <d v="2023-08-18T07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1"/>
    <d v="2023-08-18T07:44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2"/>
    <d v="2023-08-18T07:44:1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3"/>
    <d v="2023-08-18T07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5"/>
    <d v="2023-08-18T07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6"/>
    <d v="2023-08-18T07:44:1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7"/>
    <d v="2023-08-18T07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8"/>
    <d v="2023-08-18T07:44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9"/>
    <d v="2023-08-18T07:44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0"/>
    <d v="2023-08-18T07:44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"/>
    <d v="2023-08-18T07:44:1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"/>
    <d v="2023-08-18T07:44:1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"/>
    <d v="2023-08-18T07:44:1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"/>
    <d v="2023-08-18T07:44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8"/>
    <d v="2023-08-18T07:44:1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9"/>
    <d v="2023-08-18T07:44:10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1"/>
    <d v="2023-08-18T07:44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2"/>
    <d v="2023-08-18T07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1"/>
    <d v="2023-08-18T07:5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2"/>
    <d v="2023-08-18T07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90"/>
    <d v="2023-08-18T07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6"/>
    <d v="2023-08-18T07:50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9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4"/>
    <d v="2023-08-18T07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"/>
    <d v="2023-08-18T07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7"/>
    <d v="2023-08-18T07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9"/>
    <d v="2023-08-18T07:51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4"/>
    <d v="2023-08-18T07:51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"/>
    <d v="2023-08-18T07:51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7"/>
    <d v="2023-08-18T07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6"/>
    <d v="2023-08-18T07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"/>
    <d v="2023-08-18T07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1"/>
    <d v="2023-08-18T07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25"/>
    <d v="2023-08-18T07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4"/>
    <d v="2023-08-18T07:51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5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39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20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21"/>
    <d v="2023-08-18T07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24"/>
    <d v="2023-08-18T07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80"/>
    <d v="2023-08-18T07:51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0"/>
    <d v="2023-08-18T07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4"/>
    <d v="2023-08-18T07:5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7"/>
    <d v="2023-08-18T07:51:2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8"/>
    <d v="2023-08-18T07:51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12"/>
    <d v="2023-08-18T07:51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49"/>
    <d v="2023-08-18T07:51:2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40"/>
    <d v="2023-08-18T07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1"/>
    <d v="2023-08-18T07:51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2"/>
    <d v="2023-08-18T07:5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0"/>
    <d v="2023-08-18T07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6"/>
    <d v="2023-08-18T07:51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3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9"/>
    <d v="2023-08-18T07:51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4"/>
    <d v="2023-08-18T07:51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"/>
    <d v="2023-08-18T07:51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7"/>
    <d v="2023-08-18T07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6"/>
    <d v="2023-08-18T07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"/>
    <d v="2023-08-18T07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1"/>
    <d v="2023-08-18T07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25"/>
    <d v="2023-08-18T07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4"/>
    <d v="2023-08-18T07:51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5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39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20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21"/>
    <d v="2023-08-18T07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24"/>
    <d v="2023-08-18T07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80"/>
    <d v="2023-08-18T07:51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0"/>
    <d v="2023-08-18T07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4"/>
    <d v="2023-08-18T07:5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7"/>
    <d v="2023-08-18T07:51:2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38"/>
    <d v="2023-08-18T07:51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112"/>
    <d v="2023-08-18T07:51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49"/>
    <d v="2023-08-18T07:51:2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40"/>
    <d v="2023-08-18T07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54"/>
    <d v="2023-08-18T07:51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0"/>
    <d v="2023-08-18T07:51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54"/>
    <d v="2023-08-18T07:51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0"/>
    <d v="2023-08-18T07:51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1"/>
    <d v="2023-08-18T07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62"/>
    <d v="2023-08-18T07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7"/>
    <x v="7"/>
    <x v="90"/>
    <d v="2023-08-18T07:54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3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5"/>
    <d v="2023-08-18T07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91"/>
    <d v="2023-08-18T07:4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6"/>
    <d v="2023-08-18T07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7"/>
    <d v="2023-08-18T07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8"/>
    <d v="2023-08-18T07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9"/>
    <d v="2023-08-18T07:45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0"/>
    <d v="2023-08-18T07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"/>
    <d v="2023-08-18T07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"/>
    <d v="2023-08-18T07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"/>
    <d v="2023-08-18T07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"/>
    <d v="2023-08-18T07:45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8"/>
    <d v="2023-08-18T07:45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9"/>
    <d v="2023-08-18T07:4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0"/>
    <d v="2023-08-18T07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1"/>
    <d v="2023-08-18T07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2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1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1"/>
    <d v="2023-08-18T07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3"/>
    <d v="2023-08-18T07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4"/>
    <d v="2023-08-18T07:45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5"/>
    <d v="2023-08-18T07:4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2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0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1"/>
    <d v="2023-08-18T07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4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81"/>
    <d v="2023-08-18T07:45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0"/>
    <d v="2023-08-18T07:45:4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7"/>
    <d v="2023-08-18T07:45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2"/>
    <d v="2023-08-18T07:45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6"/>
    <d v="2023-08-18T07:4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7"/>
    <d v="2023-08-18T07:45:4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9"/>
    <d v="2023-08-18T07:45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9"/>
    <d v="2023-08-18T07:45:4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0"/>
    <d v="2023-08-18T07:4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88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9"/>
    <d v="2023-08-18T07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0"/>
    <d v="2023-08-18T07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1"/>
    <d v="2023-08-18T07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2"/>
    <d v="2023-08-18T07:45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3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5"/>
    <d v="2023-08-18T07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91"/>
    <d v="2023-08-18T07:4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6"/>
    <d v="2023-08-18T07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7"/>
    <d v="2023-08-18T07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8"/>
    <d v="2023-08-18T07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9"/>
    <d v="2023-08-18T07:45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0"/>
    <d v="2023-08-18T07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"/>
    <d v="2023-08-18T07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5"/>
    <d v="2023-08-18T07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6"/>
    <d v="2023-08-18T07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"/>
    <d v="2023-08-18T07:45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8"/>
    <d v="2023-08-18T07:45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8"/>
    <d v="2023-08-18T09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40"/>
    <d v="2023-08-18T09:16:0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81"/>
    <d v="2023-08-18T09:1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29"/>
    <d v="2023-08-18T09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0"/>
    <d v="2023-08-18T09:16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46"/>
    <d v="2023-08-18T09:16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1"/>
    <d v="2023-08-18T09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2"/>
    <d v="2023-08-18T09:16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6"/>
    <d v="2023-08-18T09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7"/>
    <d v="2023-08-18T09:16:0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8"/>
    <d v="2023-08-18T09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40"/>
    <d v="2023-08-18T09:16:0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54"/>
    <d v="2023-08-18T09:16:0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56"/>
    <d v="2023-08-18T09:1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1"/>
    <d v="2023-08-18T11:1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4"/>
    <d v="2023-08-18T11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159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79"/>
    <d v="2023-08-18T11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1"/>
    <d v="2023-08-18T11:12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25"/>
    <d v="2023-08-18T11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2"/>
    <d v="2023-08-18T11:12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30"/>
    <d v="2023-08-18T11:12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46"/>
    <d v="2023-08-18T11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2"/>
    <d v="2023-08-18T11:01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0"/>
    <d v="2023-08-18T11:01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6"/>
    <d v="2023-08-18T11:01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6"/>
    <d v="2023-08-18T11:01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7"/>
    <d v="2023-08-18T11:01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6"/>
    <d v="2023-08-18T11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9"/>
    <d v="2023-08-18T11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06"/>
    <x v="7"/>
    <x v="125"/>
    <d v="2023-08-18T11:0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81"/>
    <d v="2023-08-18T09:17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29"/>
    <d v="2023-08-18T09:1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30"/>
    <d v="2023-08-18T09:17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37"/>
    <d v="2023-08-18T09:1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169"/>
    <d v="2023-08-18T09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206"/>
    <d v="2023-08-18T09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80"/>
    <d v="2023-08-18T09:1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82"/>
    <d v="2023-08-18T09:1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30"/>
    <d v="2023-08-18T09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37"/>
    <d v="2023-08-18T09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48"/>
    <d v="2023-08-18T09:14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54"/>
    <d v="2023-08-18T09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58"/>
    <d v="2023-08-18T09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0"/>
    <d v="2023-08-18T09:14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54"/>
    <d v="2023-08-18T09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58"/>
    <d v="2023-08-18T09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6"/>
    <x v="9"/>
    <x v="0"/>
    <d v="2023-08-18T09:14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81"/>
    <d v="2023-08-18T09:1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29"/>
    <d v="2023-08-18T09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57"/>
    <x v="6"/>
    <x v="30"/>
    <d v="2023-08-18T09:16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40"/>
    <d v="2023-08-18T09:1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54"/>
    <d v="2023-08-18T09:17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56"/>
    <d v="2023-08-18T09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57"/>
    <d v="2023-08-18T09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0"/>
    <d v="2023-08-18T09:17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54"/>
    <d v="2023-08-18T09:17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56"/>
    <d v="2023-08-18T09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57"/>
    <d v="2023-08-18T09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58"/>
    <x v="6"/>
    <x v="0"/>
    <d v="2023-08-18T09:17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66"/>
    <d v="2023-08-18T09:27:13"/>
    <n v="0"/>
    <m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88"/>
    <d v="2023-08-18T09:27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59"/>
    <d v="2023-08-18T09:27:13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0"/>
    <d v="2023-08-18T09:27:13"/>
    <n v="0"/>
    <m/>
    <m/>
    <n v="1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2"/>
    <d v="2023-08-18T09:27:13"/>
    <n v="0"/>
    <m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0"/>
    <d v="2023-08-18T09:27:13"/>
    <n v="0"/>
    <m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20"/>
    <d v="2023-08-18T09:27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8"/>
    <d v="2023-08-18T09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9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48"/>
    <d v="2023-08-18T09:28:3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40"/>
    <d v="2023-08-18T09:28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80"/>
    <d v="2023-08-18T09:28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9"/>
    <d v="2023-08-18T07:4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0"/>
    <d v="2023-08-18T07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1"/>
    <d v="2023-08-18T07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2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1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1"/>
    <d v="2023-08-18T07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3"/>
    <d v="2023-08-18T07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4"/>
    <d v="2023-08-18T07:45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15"/>
    <d v="2023-08-18T07:4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72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0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1"/>
    <d v="2023-08-18T07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24"/>
    <d v="2023-08-18T07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81"/>
    <d v="2023-08-18T07:45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0"/>
    <d v="2023-08-18T07:45:4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47"/>
    <d v="2023-08-18T07:45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2"/>
    <d v="2023-08-18T07:45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3"/>
    <x v="0"/>
    <x v="36"/>
    <d v="2023-08-18T07:4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0"/>
    <d v="2023-08-18T11:07:5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2"/>
    <d v="2023-08-18T11:07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54"/>
    <d v="2023-08-18T11:07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58"/>
    <d v="2023-08-18T11:07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0"/>
    <d v="2023-08-18T11:07:5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11"/>
    <x v="8"/>
    <x v="2"/>
    <d v="2023-08-18T11:07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88"/>
    <d v="2023-08-18T11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45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0"/>
    <d v="2023-08-18T09:28:3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4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5"/>
    <d v="2023-08-18T09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8"/>
    <d v="2023-08-18T09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9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48"/>
    <d v="2023-08-18T09:28:3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40"/>
    <d v="2023-08-18T09:28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4"/>
    <d v="2023-08-18T09:2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6"/>
    <d v="2023-08-18T09:2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7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8"/>
    <d v="2023-08-18T09:28:3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0"/>
    <d v="2023-08-18T09:28:3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207"/>
    <d v="2023-08-18T09:28:30"/>
    <n v="9"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4"/>
    <d v="2023-08-18T09:2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6"/>
    <d v="2023-08-18T09:2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7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58"/>
    <d v="2023-08-18T09:28:3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0"/>
    <d v="2023-08-18T09:28:3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207"/>
    <d v="2023-08-18T09:28:30"/>
    <n v="9"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60"/>
    <x v="11"/>
    <x v="3"/>
    <d v="2023-08-18T09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80"/>
    <d v="2023-08-18T09:30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30"/>
    <d v="2023-08-18T09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39"/>
    <d v="2023-08-18T09:30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59"/>
    <d v="2023-08-18T11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0"/>
    <d v="2023-08-18T11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1"/>
    <d v="2023-08-18T11:12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2"/>
    <d v="2023-08-18T11:1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90"/>
    <d v="2023-08-18T11:12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6"/>
    <d v="2023-08-18T11:12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7"/>
    <d v="2023-08-18T11:12:5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93"/>
    <d v="2023-08-18T11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8"/>
    <d v="2023-08-18T11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13"/>
    <x v="0"/>
    <x v="69"/>
    <d v="2023-08-18T11:1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9"/>
    <d v="2023-08-18T07:50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1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25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4"/>
    <d v="2023-08-18T07:50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5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80"/>
    <d v="2023-08-18T07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0"/>
    <d v="2023-08-18T07:50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6"/>
    <d v="2023-08-18T07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7"/>
    <d v="2023-08-18T07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8"/>
    <d v="2023-08-18T07:50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12"/>
    <d v="2023-08-18T07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49"/>
    <d v="2023-08-18T07:5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40"/>
    <d v="2023-08-18T07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1"/>
    <d v="2023-08-18T07:5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2"/>
    <d v="2023-08-18T07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90"/>
    <d v="2023-08-18T07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6"/>
    <d v="2023-08-18T07:50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9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4"/>
    <d v="2023-08-18T07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6"/>
    <d v="2023-08-18T07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7"/>
    <d v="2023-08-18T07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96"/>
    <d v="2023-08-18T07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9"/>
    <d v="2023-08-18T07:50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1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25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4"/>
    <d v="2023-08-18T07:50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5"/>
    <d v="2023-08-18T07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80"/>
    <d v="2023-08-18T07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0"/>
    <d v="2023-08-18T07:50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6"/>
    <d v="2023-08-18T07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7"/>
    <d v="2023-08-18T07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38"/>
    <d v="2023-08-18T07:50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112"/>
    <d v="2023-08-18T07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49"/>
    <d v="2023-08-18T07:5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40"/>
    <d v="2023-08-18T07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54"/>
    <d v="2023-08-18T07:50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0"/>
    <d v="2023-08-18T07:50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87"/>
    <d v="2023-08-18T07:50: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54"/>
    <d v="2023-08-18T07:50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0"/>
    <d v="2023-08-18T07:50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48"/>
    <d v="2023-08-18T09:30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61"/>
    <x v="11"/>
    <x v="40"/>
    <d v="2023-08-18T09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4"/>
    <d v="2023-08-18T09:4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5"/>
    <d v="2023-08-18T09:42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48"/>
    <d v="2023-08-18T09:42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40"/>
    <d v="2023-08-18T09:42:5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80"/>
    <d v="2023-08-18T09:42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29"/>
    <d v="2023-08-18T09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0"/>
    <d v="2023-08-18T09:42:5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4"/>
    <d v="2023-08-18T09:4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5"/>
    <d v="2023-08-18T09:42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48"/>
    <d v="2023-08-18T09:42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40"/>
    <d v="2023-08-18T09:42:5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4"/>
    <d v="2023-08-18T09:42:5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6"/>
    <d v="2023-08-18T09:4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7"/>
    <d v="2023-08-18T09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8"/>
    <d v="2023-08-18T09:42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0"/>
    <d v="2023-08-18T09:42:52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207"/>
    <d v="2023-08-18T09:42:52"/>
    <n v="12"/>
    <m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"/>
    <d v="2023-08-18T09:42:5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4"/>
    <d v="2023-08-18T09:42:5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6"/>
    <d v="2023-08-18T09:4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7"/>
    <d v="2023-08-18T09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58"/>
    <d v="2023-08-18T09:42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0"/>
    <d v="2023-08-18T09:42:52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207"/>
    <d v="2023-08-18T09:42:52"/>
    <n v="12"/>
    <m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65"/>
    <x v="11"/>
    <x v="3"/>
    <d v="2023-08-18T09:42:5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1"/>
    <d v="2023-08-18T09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2"/>
    <d v="2023-08-18T09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3"/>
    <d v="2023-08-18T09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09"/>
    <d v="2023-08-18T09:45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0"/>
    <d v="2023-08-18T09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6"/>
    <d v="2023-08-18T09:45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1"/>
    <d v="2023-08-18T09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2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8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11"/>
    <d v="2023-08-18T09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7"/>
    <d v="2023-08-18T09:45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"/>
    <d v="2023-08-18T09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12"/>
    <d v="2023-08-18T09:45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1"/>
    <d v="2023-08-18T09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5"/>
    <d v="2023-08-18T09:45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4"/>
    <d v="2023-08-18T09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5"/>
    <d v="2023-08-18T09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9"/>
    <d v="2023-08-18T09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6"/>
    <d v="2023-08-18T09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6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7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0"/>
    <d v="2023-08-18T09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2"/>
    <d v="2023-08-18T09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80"/>
    <d v="2023-08-18T09:4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82"/>
    <d v="2023-08-18T09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0"/>
    <d v="2023-08-18T09:45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2"/>
    <d v="2023-08-18T09:45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37"/>
    <d v="2023-08-18T09:45:4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48"/>
    <d v="2023-08-18T09:45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49"/>
    <d v="2023-08-18T09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50"/>
    <d v="2023-08-18T09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40"/>
    <d v="2023-08-18T09:45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1"/>
    <d v="2023-08-18T09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2"/>
    <d v="2023-08-18T09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3"/>
    <d v="2023-08-18T09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209"/>
    <d v="2023-08-18T09:45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90"/>
    <d v="2023-08-18T09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66"/>
    <d v="2023-08-18T09:45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74"/>
    <x v="12"/>
    <x v="121"/>
    <d v="2023-08-18T09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6"/>
    <d v="2023-08-18T09:27:13"/>
    <n v="0"/>
    <m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2"/>
    <d v="2023-08-18T09:27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9"/>
    <d v="2023-08-18T09:27:1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"/>
    <d v="2023-08-18T09:27:13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"/>
    <d v="2023-08-18T09:27:13"/>
    <n v="0"/>
    <m/>
    <m/>
    <n v="1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6"/>
    <d v="2023-08-18T09:27:13"/>
    <n v="0"/>
    <m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"/>
    <d v="2023-08-18T09:27:13"/>
    <n v="0"/>
    <m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0"/>
    <d v="2023-08-18T09:27:1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25"/>
    <d v="2023-08-18T09:27:1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1"/>
    <d v="2023-08-18T09:27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9"/>
    <d v="2023-08-18T09:27:1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6"/>
    <d v="2023-08-18T09:27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0"/>
    <d v="2023-08-18T09:27:1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3"/>
    <d v="2023-08-18T09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58"/>
    <d v="2023-08-18T09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4"/>
    <d v="2023-08-18T09:27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77"/>
    <d v="2023-08-18T09:27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86"/>
    <d v="2023-08-18T09:27:13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67"/>
    <d v="2023-08-18T09:27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80"/>
    <d v="2023-08-18T09:27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0"/>
    <d v="2023-08-18T09:27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99"/>
    <d v="2023-08-17T15:49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6"/>
    <d v="2023-08-17T15:49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0"/>
    <d v="2023-08-17T15:49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9"/>
    <d v="2023-08-17T15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40"/>
    <d v="2023-08-17T15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0"/>
    <d v="2023-08-17T15:49:4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1"/>
    <d v="2023-08-17T15:49:4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2"/>
    <d v="2023-08-17T15:49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3"/>
    <d v="2023-08-17T15:49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50"/>
    <d v="2023-08-17T15:49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4"/>
    <d v="2023-08-17T15:49:4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1"/>
    <d v="2023-08-17T15:49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2"/>
    <d v="2023-08-17T15:49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77"/>
    <d v="2023-08-17T15:49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4"/>
    <d v="2023-08-17T15:49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80"/>
    <d v="2023-08-17T15:49:42"/>
    <n v="272"/>
    <m/>
    <n v="272"/>
    <m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81"/>
    <d v="2023-08-17T15:49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6"/>
    <d v="2023-08-17T15:49:4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8"/>
    <d v="2023-08-17T15:49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5"/>
    <d v="2023-08-17T15:4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09"/>
    <d v="2023-08-17T15:4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2"/>
    <d v="2023-08-17T15:4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73"/>
    <d v="2023-08-17T15:4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111"/>
    <d v="2023-08-17T15:49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3"/>
    <d v="2023-08-17T15:4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4"/>
    <d v="2023-08-17T15:49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45"/>
    <d v="2023-08-17T15:4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0"/>
    <d v="2023-08-17T15:49:42"/>
    <n v="667"/>
    <m/>
    <n v="667"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2"/>
    <d v="2023-08-17T15:49:42"/>
    <n v="1082"/>
    <m/>
    <n v="1082"/>
    <m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4"/>
    <d v="2023-08-17T15:4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5"/>
    <d v="2023-08-17T15:4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216"/>
    <d v="2023-08-17T15:4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6"/>
    <d v="2023-08-17T15:4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5"/>
    <x v="3"/>
    <x v="37"/>
    <d v="2023-08-17T15:49:42"/>
    <n v="362"/>
    <m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"/>
    <d v="2023-08-17T15:50:50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"/>
    <d v="2023-08-17T15:50:50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96"/>
    <d v="2023-08-17T15:5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23"/>
    <d v="2023-08-17T15:50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7"/>
    <d v="2023-08-17T15:50:50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6"/>
    <d v="2023-08-17T15:50:5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8"/>
    <d v="2023-08-17T15:50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8"/>
    <d v="2023-08-17T15:50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63"/>
    <d v="2023-08-17T15:50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"/>
    <d v="2023-08-17T15:50:50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0"/>
    <d v="2023-08-17T15:50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1"/>
    <d v="2023-08-17T15:50:50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71"/>
    <d v="2023-08-17T15:50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25"/>
    <d v="2023-08-17T15:50:50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1"/>
    <d v="2023-08-17T15:50:50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3"/>
    <d v="2023-08-17T15:50:50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4"/>
    <d v="2023-08-17T15:50:50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5"/>
    <d v="2023-08-17T15:50:5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9"/>
    <d v="2023-08-17T15:50:5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6"/>
    <d v="2023-08-17T15:5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20"/>
    <d v="2023-08-17T15:50:5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21"/>
    <d v="2023-08-17T15:50:5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22"/>
    <d v="2023-08-17T15:50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03"/>
    <d v="2023-08-17T15:5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77"/>
    <d v="2023-08-17T15:50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04"/>
    <d v="2023-08-17T15:5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79"/>
    <d v="2023-08-17T15:50:5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80"/>
    <d v="2023-08-17T15:50:50"/>
    <n v="208"/>
    <n v="0"/>
    <n v="208"/>
    <n v="0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81"/>
    <d v="2023-08-17T15:50:50"/>
    <n v="131"/>
    <n v="0"/>
    <n v="131"/>
    <n v="0"/>
    <n v="1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06"/>
    <d v="2023-08-17T15:50:50"/>
    <n v="44"/>
    <n v="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3"/>
    <d v="2023-08-17T15:50:50"/>
    <n v="16"/>
    <n v="0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5"/>
    <d v="2023-08-17T15:50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30"/>
    <d v="2023-08-17T15:50:50"/>
    <n v="263"/>
    <n v="0"/>
    <n v="263"/>
    <n v="0"/>
    <n v="2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32"/>
    <d v="2023-08-17T15:50:50"/>
    <n v="185"/>
    <n v="0"/>
    <n v="185"/>
    <n v="0"/>
    <n v="1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5"/>
    <d v="2023-08-18T09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9"/>
    <d v="2023-08-18T09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8"/>
    <d v="2023-08-18T09:2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0"/>
    <d v="2023-08-18T09:27:1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66"/>
    <d v="2023-08-18T09:27:13"/>
    <n v="0"/>
    <m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88"/>
    <d v="2023-08-18T09:27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59"/>
    <d v="2023-08-18T09:27:13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0"/>
    <d v="2023-08-18T09:27:13"/>
    <n v="0"/>
    <m/>
    <m/>
    <n v="1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2"/>
    <d v="2023-08-18T09:27:13"/>
    <n v="0"/>
    <m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0"/>
    <d v="2023-08-18T09:27:13"/>
    <n v="0"/>
    <m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20"/>
    <d v="2023-08-18T09:27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6"/>
    <d v="2023-08-18T09:27:13"/>
    <n v="0"/>
    <m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2"/>
    <d v="2023-08-18T09:27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9"/>
    <d v="2023-08-18T09:27:1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"/>
    <d v="2023-08-18T09:27:13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6"/>
    <d v="2023-08-18T09:27:13"/>
    <n v="0"/>
    <m/>
    <m/>
    <n v="1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6"/>
    <d v="2023-08-18T09:27:13"/>
    <n v="0"/>
    <m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8"/>
    <d v="2023-08-17T16:03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9"/>
    <d v="2023-08-17T16:03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0"/>
    <d v="2023-08-17T16:03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1"/>
    <d v="2023-08-17T16:03:50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2"/>
    <d v="2023-08-17T16:03:50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3"/>
    <d v="2023-08-17T16:03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9"/>
    <d v="2023-08-17T16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5"/>
    <d v="2023-08-17T16:03:50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0"/>
    <d v="2023-08-17T16:03:5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6"/>
    <d v="2023-08-17T16:03:5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3"/>
    <d v="2023-08-17T16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9"/>
    <d v="2023-08-17T16:03:50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0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4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"/>
    <d v="2023-08-17T16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"/>
    <d v="2023-08-17T16:03:50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63"/>
    <d v="2023-08-17T16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3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"/>
    <d v="2023-08-17T16:03:5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6"/>
    <d v="2023-08-17T16:03:5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8"/>
    <d v="2023-08-17T16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3"/>
    <d v="2023-08-17T16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"/>
    <d v="2023-08-17T16:03:50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"/>
    <d v="2023-08-17T16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4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"/>
    <d v="2023-08-17T16:03:50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1"/>
    <d v="2023-08-17T16:0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5"/>
    <d v="2023-08-17T16:03:5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1"/>
    <d v="2023-08-17T16:03:50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5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4"/>
    <d v="2023-08-17T16:03:50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5"/>
    <d v="2023-08-17T16:03:5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9"/>
    <d v="2023-08-17T16:03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"/>
    <d v="2023-08-17T16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6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7"/>
    <d v="2023-08-17T16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0"/>
    <d v="2023-08-17T16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7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8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0"/>
    <d v="2023-08-17T16:03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4"/>
    <d v="2023-08-17T16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2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4"/>
    <d v="2023-08-17T16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1"/>
    <d v="2023-08-17T16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5"/>
    <d v="2023-08-17T16:03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6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7"/>
    <d v="2023-08-17T16:03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4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0"/>
    <d v="2023-08-17T16:03:5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1"/>
    <d v="2023-08-17T16:03:5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6"/>
    <d v="2023-08-17T16:03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7"/>
    <d v="2023-08-17T16:03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5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2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9"/>
    <d v="2023-08-17T16:03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32"/>
    <d v="2023-08-17T16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0"/>
    <d v="2023-08-17T16:03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6"/>
    <d v="2023-08-17T16:03:50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1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2"/>
    <d v="2023-08-17T16:03:50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5"/>
    <d v="2023-08-17T16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6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7"/>
    <d v="2023-08-17T16:03:50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8"/>
    <d v="2023-08-17T16:03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2"/>
    <d v="2023-08-17T16:0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9"/>
    <d v="2023-08-17T16:03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9"/>
    <d v="2023-08-17T16:03:50"/>
    <n v="554"/>
    <m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0"/>
    <d v="2023-08-17T16:03:5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0"/>
    <d v="2023-08-17T16:03:50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45"/>
    <d v="2023-08-17T16:03:50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8"/>
    <d v="2023-08-17T16:03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9"/>
    <d v="2023-08-17T16:03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0"/>
    <d v="2023-08-17T16:03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1"/>
    <d v="2023-08-17T16:03:50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2"/>
    <d v="2023-08-17T16:03:50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3"/>
    <d v="2023-08-17T16:03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9"/>
    <d v="2023-08-17T16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5"/>
    <d v="2023-08-17T16:03:50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0"/>
    <d v="2023-08-17T16:03:5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6"/>
    <d v="2023-08-17T16:03:5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3"/>
    <d v="2023-08-17T16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9"/>
    <d v="2023-08-17T16:03:50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0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"/>
    <d v="2023-08-18T09:27:13"/>
    <n v="0"/>
    <m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0"/>
    <d v="2023-08-18T09:27:1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25"/>
    <d v="2023-08-18T09:27:1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41"/>
    <d v="2023-08-18T09:27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99"/>
    <d v="2023-08-18T09:27:1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6"/>
    <d v="2023-08-18T09:27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0"/>
    <d v="2023-08-18T09:27:1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3"/>
    <d v="2023-08-18T09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58"/>
    <d v="2023-08-18T09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4"/>
    <d v="2023-08-18T09:27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77"/>
    <d v="2023-08-18T09:27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186"/>
    <d v="2023-08-18T09:27:13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267"/>
    <d v="2023-08-18T09:27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80"/>
    <d v="2023-08-18T09:27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0"/>
    <d v="2023-08-18T09:27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5"/>
    <d v="2023-08-18T09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9"/>
    <x v="11"/>
    <x v="39"/>
    <d v="2023-08-18T09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82"/>
    <d v="2023-08-17T16:12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80"/>
    <d v="2023-08-17T16:12:1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81"/>
    <d v="2023-08-17T16:12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08"/>
    <d v="2023-08-17T16:1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0"/>
    <d v="2023-08-17T16:12:1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2"/>
    <d v="2023-08-17T16:12:1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7"/>
    <d v="2023-08-17T16:12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8"/>
    <d v="2023-08-17T16:1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12"/>
    <d v="2023-08-17T16:1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48"/>
    <d v="2023-08-17T16:12:1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49"/>
    <d v="2023-08-17T16:12:15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50"/>
    <d v="2023-08-17T16:12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82"/>
    <d v="2023-08-17T16:12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80"/>
    <d v="2023-08-17T16:12:1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81"/>
    <d v="2023-08-17T16:12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108"/>
    <d v="2023-08-17T16:1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3"/>
    <x v="8"/>
    <x v="30"/>
    <d v="2023-08-17T16:12:1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6"/>
    <d v="2023-08-17T16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7"/>
    <d v="2023-08-17T16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8"/>
    <d v="2023-08-17T16:08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0"/>
    <d v="2023-08-17T16:08:0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"/>
    <d v="2023-08-17T16:0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2"/>
    <d v="2023-08-17T16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"/>
    <d v="2023-08-17T16:0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7"/>
    <d v="2023-08-17T16:08:05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53"/>
    <d v="2023-08-17T16:08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54"/>
    <d v="2023-08-17T16:08:0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203"/>
    <d v="2023-08-17T16:08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16"/>
    <d v="2023-08-17T16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5"/>
    <d v="2023-08-17T16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4"/>
    <d v="2023-08-17T16:08:0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6"/>
    <d v="2023-08-17T16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7"/>
    <d v="2023-08-17T16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8"/>
    <d v="2023-08-17T16:08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0"/>
    <d v="2023-08-17T16:08:0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"/>
    <d v="2023-08-17T16:0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2"/>
    <d v="2023-08-17T16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"/>
    <d v="2023-08-17T16:0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7"/>
    <d v="2023-08-17T16:08:05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8"/>
    <d v="2023-08-17T16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9"/>
    <d v="2023-08-17T16:10:5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0"/>
    <d v="2023-08-17T16:10:58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1"/>
    <d v="2023-08-17T16:10:5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2"/>
    <d v="2023-08-17T16:10:5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3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5"/>
    <d v="2023-08-17T16:10:58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90"/>
    <d v="2023-08-17T16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6"/>
    <d v="2023-08-17T16:10:58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93"/>
    <d v="2023-08-17T16:10:5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8"/>
    <d v="2023-08-17T16:10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9"/>
    <d v="2023-08-17T16:10:5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70"/>
    <d v="2023-08-17T16:10:5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"/>
    <d v="2023-08-17T16:10:58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"/>
    <d v="2023-08-17T16:10:58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6"/>
    <d v="2023-08-17T16:10:58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23"/>
    <d v="2023-08-17T16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7"/>
    <d v="2023-08-17T16:10:58"/>
    <n v="0"/>
    <m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"/>
    <d v="2023-08-17T16:10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9"/>
    <d v="2023-08-17T16:10:58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0"/>
    <d v="2023-08-17T16:10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1"/>
    <d v="2023-08-17T16:10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2"/>
    <d v="2023-08-17T16:1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1"/>
    <d v="2023-08-17T16:10:58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3"/>
    <d v="2023-08-17T16:10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4"/>
    <d v="2023-08-17T16:10:58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5"/>
    <d v="2023-08-17T16:10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6"/>
    <d v="2023-08-17T16:10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00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9"/>
    <d v="2023-08-17T16:10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0"/>
    <d v="2023-08-17T16:10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1"/>
    <d v="2023-08-17T16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2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89"/>
    <x v="6"/>
    <x v="86"/>
    <d v="2023-08-18T10:09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85"/>
    <d v="2023-08-17T15:42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4"/>
    <d v="2023-08-17T15:42:2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5"/>
    <d v="2023-08-17T15:42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6"/>
    <d v="2023-08-17T15:42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7"/>
    <d v="2023-08-17T15:42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58"/>
    <d v="2023-08-17T15:42:25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0"/>
    <d v="2023-08-17T15:42:25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2"/>
    <d v="2023-08-17T15:42:2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3"/>
    <d v="2023-08-17T15:42:25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87"/>
    <d v="2023-08-17T15:42:25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9"/>
    <d v="2023-08-17T15:47:30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0"/>
    <d v="2023-08-17T15:47:30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1"/>
    <d v="2023-08-17T15:47:3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2"/>
    <d v="2023-08-17T15:47:3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3"/>
    <d v="2023-08-17T15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4"/>
    <d v="2023-08-17T15:47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65"/>
    <d v="2023-08-17T15:47:3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37"/>
    <d v="2023-08-17T15:50:50"/>
    <n v="578"/>
    <n v="0"/>
    <n v="578"/>
    <n v="0"/>
    <n v="5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8"/>
    <d v="2023-08-17T15:50:50"/>
    <n v="106"/>
    <n v="0"/>
    <n v="106"/>
    <n v="0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9"/>
    <d v="2023-08-17T15:50:50"/>
    <n v="665"/>
    <m/>
    <n v="66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0"/>
    <d v="2023-08-17T15:50:50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99"/>
    <d v="2023-08-17T15:50:5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1"/>
    <d v="2023-08-17T15:50:50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84"/>
    <d v="2023-08-17T15:50:50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0"/>
    <d v="2023-08-17T15:50:5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2"/>
    <d v="2023-08-17T15:50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13"/>
    <d v="2023-08-17T15:50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116"/>
    <d v="2023-08-17T15:50:5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85"/>
    <d v="2023-08-17T15:50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4"/>
    <d v="2023-08-17T15:50:50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6"/>
    <d v="2023-08-17T15:50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7"/>
    <d v="2023-08-17T15:50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58"/>
    <d v="2023-08-17T15:50:50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0"/>
    <d v="2023-08-17T15:50:50"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2"/>
    <d v="2023-08-17T15:50:50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3"/>
    <d v="2023-08-17T15:50:50"/>
    <n v="47"/>
    <n v="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8"/>
    <d v="2023-08-17T15:51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9"/>
    <d v="2023-08-17T15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0"/>
    <d v="2023-08-17T15:5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1"/>
    <d v="2023-08-17T15:51:4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2"/>
    <d v="2023-08-17T15:51:49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3"/>
    <d v="2023-08-17T15:51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88"/>
    <d v="2023-08-17T15:53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9"/>
    <d v="2023-08-17T15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0"/>
    <d v="2023-08-17T15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1"/>
    <d v="2023-08-17T15:53:0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2"/>
    <d v="2023-08-17T15:53:0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3"/>
    <d v="2023-08-17T15:53:0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18"/>
    <d v="2023-08-17T15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19"/>
    <d v="2023-08-17T15:53:08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6"/>
    <d v="2023-08-17T16:01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0"/>
    <d v="2023-08-17T16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0"/>
    <d v="2023-08-17T16:01:35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4"/>
    <d v="2023-08-17T16:01:3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2"/>
    <d v="2023-08-17T16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3"/>
    <d v="2023-08-17T16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4"/>
    <d v="2023-08-17T16:01:35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1"/>
    <d v="2023-08-17T16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7"/>
    <d v="2023-08-17T16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04"/>
    <d v="2023-08-17T16:01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2"/>
    <d v="2023-08-17T16:01:35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69"/>
    <d v="2023-08-17T16:01:35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1"/>
    <d v="2023-08-17T16:01:3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71"/>
    <d v="2023-08-17T16:0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4"/>
    <d v="2023-08-17T16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72"/>
    <d v="2023-08-17T16:01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9"/>
    <d v="2023-08-17T16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0"/>
    <d v="2023-08-17T16:01:3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2"/>
    <d v="2023-08-17T16:01:35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5"/>
    <d v="2023-08-17T16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2"/>
    <d v="2023-08-17T16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0"/>
    <d v="2023-08-17T16:01:3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7"/>
    <d v="2023-08-17T16:01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2"/>
    <d v="2023-08-17T16:01:35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7"/>
    <d v="2023-08-17T16:01:35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9"/>
    <d v="2023-08-17T16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8"/>
    <d v="2023-08-17T16:01:35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9"/>
    <d v="2023-08-17T16:01:35"/>
    <n v="413"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0"/>
    <d v="2023-08-17T16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1"/>
    <d v="2023-08-17T16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4"/>
    <d v="2023-08-17T16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0"/>
    <d v="2023-08-17T16:01:3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5"/>
    <d v="2023-08-17T16:01:35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6"/>
    <d v="2023-08-17T16:01:35"/>
    <n v="2725"/>
    <n v="0"/>
    <n v="2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7"/>
    <d v="2023-08-17T16:01:35"/>
    <n v="5434"/>
    <n v="0"/>
    <n v="5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4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"/>
    <d v="2023-08-17T16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6"/>
    <d v="2023-08-17T16:03:50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63"/>
    <d v="2023-08-17T16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3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"/>
    <d v="2023-08-17T16:03:5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6"/>
    <d v="2023-08-17T16:03:5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8"/>
    <d v="2023-08-17T16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3"/>
    <d v="2023-08-17T16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"/>
    <d v="2023-08-17T16:03:50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"/>
    <d v="2023-08-17T16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4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"/>
    <d v="2023-08-17T16:03:50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1"/>
    <d v="2023-08-17T16:0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5"/>
    <d v="2023-08-17T16:03:5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1"/>
    <d v="2023-08-17T16:03:50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5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4"/>
    <d v="2023-08-17T16:03:50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5"/>
    <d v="2023-08-17T16:03:5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99"/>
    <d v="2023-08-17T16:03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"/>
    <d v="2023-08-17T16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6"/>
    <d v="2023-08-17T16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7"/>
    <d v="2023-08-17T16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0"/>
    <d v="2023-08-17T16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7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28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0"/>
    <d v="2023-08-17T16:03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4"/>
    <d v="2023-08-17T16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2"/>
    <d v="2023-08-17T16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4"/>
    <d v="2023-08-17T16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1"/>
    <d v="2023-08-17T16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5"/>
    <d v="2023-08-17T16:03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6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77"/>
    <d v="2023-08-17T16:03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01"/>
    <d v="2023-08-17T15:42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29"/>
    <d v="2023-08-17T15:4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77"/>
    <d v="2023-08-17T15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31"/>
    <d v="2023-08-17T15:42:25"/>
    <n v="13"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44"/>
    <d v="2023-08-17T15:42:25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79"/>
    <d v="2023-08-17T15:42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80"/>
    <d v="2023-08-17T15:42:2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42"/>
    <d v="2023-08-17T15:42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187"/>
    <d v="2023-08-17T15:42:25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34"/>
    <d v="2023-04-20T09:41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48"/>
    <d v="2023-04-20T09:41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40"/>
    <d v="2023-04-20T09:41:3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54"/>
    <d v="2023-04-20T09:41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58"/>
    <d v="2023-04-20T09:41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0"/>
    <d v="2023-04-20T09:41:3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195"/>
    <d v="2023-04-20T09:41:33"/>
    <n v="35"/>
    <n v="2"/>
    <n v="2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30"/>
    <d v="2023-04-20T09:42:4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33"/>
    <d v="2023-04-20T09:4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36"/>
    <d v="2023-04-20T09:42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37"/>
    <d v="2023-04-20T09:42:4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81"/>
    <d v="2023-04-19T16:24:39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30"/>
    <d v="2023-04-18T12:09:0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32"/>
    <d v="2023-04-18T12:09:0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37"/>
    <d v="2023-04-18T12:09:0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38"/>
    <d v="2023-04-18T12:09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48"/>
    <d v="2023-04-18T12:09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49"/>
    <d v="2023-04-18T12:09:0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50"/>
    <d v="2023-04-18T12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54"/>
    <d v="2023-04-18T12:09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58"/>
    <d v="2023-04-18T12:09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0"/>
    <d v="2023-04-18T12:09:0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2"/>
    <d v="2023-04-18T12:09:0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61"/>
    <d v="2023-04-18T12:09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62"/>
    <d v="2023-04-18T12:09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90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66"/>
    <d v="2023-04-18T12:0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121"/>
    <d v="2023-04-18T12:09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69"/>
    <d v="2023-04-18T12:09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6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7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96"/>
    <d v="2023-04-18T12:09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9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11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125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14"/>
    <d v="2023-04-18T12:09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15"/>
    <d v="2023-04-18T12:09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42"/>
    <d v="2023-04-19T16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30"/>
    <d v="2023-04-19T16:24:39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32"/>
    <d v="2023-04-19T16:24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36"/>
    <d v="2023-04-19T16:2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37"/>
    <d v="2023-04-19T16:24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112"/>
    <d v="2023-04-19T16:2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48"/>
    <d v="2023-04-19T16:24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49"/>
    <d v="2023-04-19T16:24:39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50"/>
    <d v="2023-04-19T16:24:3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51"/>
    <d v="2023-04-19T16:24:39"/>
    <n v="6"/>
    <m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84"/>
    <d v="2023-04-19T16:24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40"/>
    <d v="2023-04-19T16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151"/>
    <d v="2023-04-19T16:24:3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54"/>
    <d v="2023-04-19T16:24:39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55"/>
    <d v="2023-04-19T16:24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58"/>
    <d v="2023-04-19T16:24:3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0"/>
    <d v="2023-04-19T16:24:3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2"/>
    <d v="2023-04-19T16:24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3"/>
    <d v="2023-04-19T16:24:39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80"/>
    <d v="2023-04-19T16:24:56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81"/>
    <d v="2023-04-19T16:24:5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82"/>
    <d v="2023-04-19T16:24:5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42"/>
    <d v="2023-04-19T16:24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38"/>
    <d v="2023-04-20T09:42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20"/>
    <d v="2023-04-18T12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74"/>
    <d v="2023-04-18T12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30"/>
    <d v="2023-04-18T12:09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37"/>
    <d v="2023-04-18T12:09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49"/>
    <d v="2023-04-18T12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50"/>
    <d v="2023-04-18T12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40"/>
    <d v="2023-04-18T12:09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81"/>
    <x v="12"/>
    <x v="0"/>
    <d v="2023-04-18T12:09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30"/>
    <d v="2023-04-18T12:09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37"/>
    <d v="2023-04-18T12:09:4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38"/>
    <d v="2023-04-18T12:0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48"/>
    <d v="2023-04-18T12:09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58"/>
    <d v="2023-04-18T12:09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0"/>
    <d v="2023-04-18T12:09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174"/>
    <d v="2023-04-18T12:09:4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82"/>
    <x v="4"/>
    <x v="3"/>
    <d v="2023-04-18T12:09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6"/>
    <d v="2023-04-18T12:1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7"/>
    <d v="2023-04-18T12:1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96"/>
    <d v="2023-04-18T12:1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9"/>
    <d v="2023-04-18T12:11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1"/>
    <d v="2023-04-18T12:11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2"/>
    <d v="2023-04-18T12:1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71"/>
    <d v="2023-04-18T12:1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0"/>
    <d v="2023-04-18T13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1"/>
    <d v="2023-04-18T13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48"/>
    <d v="2023-04-20T09:42:4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58"/>
    <d v="2023-04-20T09:42:4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08"/>
    <x v="8"/>
    <x v="0"/>
    <d v="2023-04-20T09:42:4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30"/>
    <d v="2023-04-20T09:44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31"/>
    <d v="2023-04-20T09:4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37"/>
    <d v="2023-04-20T09:44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48"/>
    <d v="2023-04-20T09:44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58"/>
    <d v="2023-04-20T09:44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30"/>
    <d v="2023-04-20T09:45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99"/>
    <d v="2023-04-18T13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6"/>
    <d v="2023-04-18T13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20"/>
    <d v="2023-04-18T13:4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80"/>
    <d v="2023-04-18T13:4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81"/>
    <d v="2023-04-18T13:43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30"/>
    <d v="2023-04-18T13:43:3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32"/>
    <d v="2023-04-18T13:43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37"/>
    <d v="2023-04-18T13:43:3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38"/>
    <d v="2023-04-18T13:4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48"/>
    <d v="2023-04-18T13:43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49"/>
    <d v="2023-04-18T13:43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0"/>
    <d v="2023-04-18T11:41:3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3"/>
    <d v="2023-04-18T11:4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59"/>
    <d v="2023-04-18T11:42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1"/>
    <d v="2023-04-18T11:42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257"/>
    <d v="2023-04-18T11:42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2"/>
    <d v="2023-04-18T11:42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3"/>
    <d v="2023-04-18T11:4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2"/>
    <d v="2023-04-19T16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3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50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4"/>
    <d v="2023-04-19T16:24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1"/>
    <d v="2023-04-19T16:24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2"/>
    <d v="2023-04-19T16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3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77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4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02"/>
    <d v="2023-04-19T16:24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69"/>
    <d v="2023-04-19T16:24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43"/>
    <d v="2023-04-19T16:24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71"/>
    <d v="2023-04-19T16:24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72"/>
    <d v="2023-04-19T16:24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79"/>
    <d v="2023-04-19T16:24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80"/>
    <d v="2023-04-19T16:24:03"/>
    <n v="213"/>
    <n v="0"/>
    <n v="213"/>
    <n v="0"/>
    <n v="213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6"/>
    <d v="2023-04-19T16:24:03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48"/>
    <d v="2023-04-20T09:18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45"/>
    <d v="2023-04-18T13:55:0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54"/>
    <d v="2023-04-18T13:5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0"/>
    <d v="2023-04-18T13:55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86"/>
    <d v="2023-04-18T13:55:0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3"/>
    <d v="2023-04-18T13:55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88"/>
    <d v="2023-04-18T13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59"/>
    <d v="2023-04-18T13:5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0"/>
    <d v="2023-04-18T13:5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1"/>
    <d v="2023-04-18T13:5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2"/>
    <d v="2023-04-18T13:55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5"/>
    <d v="2023-04-18T13:5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90"/>
    <d v="2023-04-18T13:55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6"/>
    <d v="2023-04-18T13:55:2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7"/>
    <d v="2023-04-18T13:5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8"/>
    <d v="2023-04-18T13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9"/>
    <d v="2023-04-18T13:55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70"/>
    <d v="2023-04-18T13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4"/>
    <d v="2023-04-18T13:55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5"/>
    <d v="2023-04-18T13:55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6"/>
    <d v="2023-04-18T13:55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7"/>
    <d v="2023-04-18T13:5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8"/>
    <d v="2023-04-18T13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9"/>
    <d v="2023-04-18T13:55:2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59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61"/>
    <d v="2023-04-18T12:1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62"/>
    <d v="2023-04-18T12:1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63"/>
    <d v="2023-04-18T12:1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65"/>
    <d v="2023-04-18T12:1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90"/>
    <d v="2023-04-18T12:1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205"/>
    <d v="2023-04-18T12:11:2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92"/>
    <d v="2023-04-18T12:1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93"/>
    <d v="2023-04-18T12:1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4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6"/>
    <d v="2023-04-18T12:11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7"/>
    <d v="2023-04-18T12:1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96"/>
    <d v="2023-04-18T12:11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9"/>
    <d v="2023-04-18T12:1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1"/>
    <d v="2023-04-18T12:11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2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24"/>
    <d v="2023-04-18T12:1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25"/>
    <d v="2023-04-18T12:1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3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4"/>
    <d v="2023-04-18T12:1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5"/>
    <d v="2023-04-18T12:1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99"/>
    <d v="2023-04-18T12:1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6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26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20"/>
    <d v="2023-04-18T12:1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42"/>
    <d v="2023-04-18T12:1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43"/>
    <d v="2023-04-18T12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15"/>
    <d v="2023-04-18T12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99"/>
    <d v="2023-04-18T12:09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20"/>
    <d v="2023-04-18T12:09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74"/>
    <d v="2023-04-18T12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80"/>
    <d v="2023-04-18T12:09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48"/>
    <d v="2023-04-20T09:21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40"/>
    <d v="2023-04-20T09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58"/>
    <d v="2023-04-20T09:21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0"/>
    <d v="2023-04-20T09:21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2"/>
    <d v="2023-04-20T09:21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47"/>
    <x v="8"/>
    <x v="48"/>
    <d v="2023-04-20T09:21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47"/>
    <x v="8"/>
    <x v="58"/>
    <d v="2023-04-20T09:21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64"/>
    <x v="11"/>
    <x v="30"/>
    <d v="2023-04-20T09:30:2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64"/>
    <x v="11"/>
    <x v="40"/>
    <d v="2023-04-20T09:3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64"/>
    <x v="11"/>
    <x v="0"/>
    <d v="2023-04-20T09:30:2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80"/>
    <d v="2023-04-20T09:41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65"/>
    <x v="11"/>
    <x v="30"/>
    <d v="2023-04-20T09:41:3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4"/>
    <d v="2023-04-18T11:42:1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5"/>
    <d v="2023-04-18T11:42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35"/>
    <d v="2023-04-18T11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36"/>
    <d v="2023-04-18T11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37"/>
    <d v="2023-04-18T11:43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38"/>
    <d v="2023-04-18T11:43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49"/>
    <d v="2023-04-18T11:43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54"/>
    <d v="2023-04-18T11:43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0"/>
    <d v="2023-04-18T11:43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91"/>
    <d v="2023-04-18T11:4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205"/>
    <d v="2023-04-18T11:4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80"/>
    <d v="2023-04-18T11:43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50"/>
    <d v="2023-04-18T13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40"/>
    <d v="2023-04-18T13:4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54"/>
    <d v="2023-04-18T13:43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58"/>
    <d v="2023-04-18T13:43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0"/>
    <d v="2023-04-18T13:43:3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01"/>
    <d v="2023-04-18T14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02"/>
    <d v="2023-04-18T14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77"/>
    <d v="2023-04-18T14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04"/>
    <d v="2023-04-18T14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268"/>
    <d v="2023-04-18T14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31"/>
    <d v="2023-04-18T14:07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80"/>
    <d v="2023-04-18T14:07:5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08"/>
    <d v="2023-04-18T14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11"/>
    <d v="2023-04-18T14:0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28"/>
    <d v="2023-04-18T14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0"/>
    <d v="2023-04-18T14:07:59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2"/>
    <d v="2023-04-18T14:07:5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101"/>
    <d v="2023-04-18T14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"/>
    <d v="2023-04-19T14:03:37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"/>
    <d v="2023-04-19T14:03:37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5"/>
    <d v="2023-04-19T14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7"/>
    <d v="2023-04-19T14:03:37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183"/>
    <d v="2023-04-18T14:35:22"/>
    <n v="5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3"/>
    <d v="2023-04-18T14:35:2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80"/>
    <d v="2023-04-18T14:35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30"/>
    <d v="2023-04-18T14:35:39"/>
    <n v="22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32"/>
    <d v="2023-04-18T14:35:39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48"/>
    <d v="2023-04-18T14:35:39"/>
    <n v="17"/>
    <m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199"/>
    <d v="2023-04-18T14:35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80"/>
    <d v="2023-04-18T14:33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30"/>
    <d v="2023-04-18T14:33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248"/>
    <d v="2023-04-18T14:33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36"/>
    <d v="2023-04-18T14:33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30"/>
    <d v="2023-04-18T14:36:5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32"/>
    <d v="2023-04-18T14:36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49"/>
    <d v="2023-04-18T14:24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40"/>
    <d v="2023-04-18T14:24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54"/>
    <d v="2023-04-18T14:24:45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2"/>
    <d v="2023-04-18T14:01:2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174"/>
    <d v="2023-04-19T16:22:54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80"/>
    <d v="2023-04-19T16:23:16"/>
    <n v="47"/>
    <n v="47"/>
    <m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49"/>
    <d v="2023-05-15T15:26:17"/>
    <n v="0"/>
    <m/>
    <m/>
    <n v="29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0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99"/>
    <d v="2023-05-15T15:26:17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54"/>
    <d v="2023-05-15T15:26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2"/>
    <d v="2023-05-15T15:2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13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55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14"/>
    <d v="2023-05-15T15:26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3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85"/>
    <d v="2023-05-15T15:26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4"/>
    <d v="2023-05-15T15:26:1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5"/>
    <d v="2023-05-15T15:26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125"/>
    <d v="2023-04-20T16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14"/>
    <d v="2023-04-20T16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74"/>
    <d v="2023-04-20T16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9"/>
    <d v="2023-07-20T15:3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11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125"/>
    <d v="2023-07-20T15:33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77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78"/>
    <d v="2023-07-20T15:3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31"/>
    <d v="2023-07-20T15:32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79"/>
    <d v="2023-07-20T15:32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80"/>
    <d v="2023-07-20T15:32:58"/>
    <n v="249"/>
    <m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42"/>
    <d v="2023-07-20T15:32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73"/>
    <d v="2023-07-20T15:32:58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32"/>
    <d v="2023-07-20T15:32:58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14"/>
    <d v="2023-07-20T15:3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15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99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20"/>
    <d v="2023-07-20T15:33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22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23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59"/>
    <d v="2023-06-22T13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61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62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90"/>
    <d v="2023-06-22T13:1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121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69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4"/>
    <d v="2023-06-22T13:1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6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7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96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9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11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125"/>
    <d v="2023-06-22T13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14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15"/>
    <d v="2023-06-22T13:1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126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22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88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9"/>
    <d v="2023-05-24T17:28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0"/>
    <d v="2023-05-24T17:28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1"/>
    <d v="2023-05-24T17:28:1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80"/>
    <d v="2023-05-24T17:13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25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109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30"/>
    <d v="2023-06-22T13:17:5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32"/>
    <d v="2023-06-22T13:17:5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37"/>
    <d v="2023-06-22T13:17:55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6"/>
    <d v="2023-04-18T13:40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7"/>
    <d v="2023-04-18T13:40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96"/>
    <d v="2023-04-18T13:40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9"/>
    <d v="2023-04-18T13:40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1"/>
    <d v="2023-04-18T13:40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71"/>
    <d v="2023-04-18T13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25"/>
    <d v="2023-04-18T13:40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58"/>
    <d v="2023-04-20T09:18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0"/>
    <d v="2023-04-20T09:18:4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2"/>
    <d v="2023-04-20T09:1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33"/>
    <x v="8"/>
    <x v="30"/>
    <d v="2023-04-20T09:1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33"/>
    <x v="8"/>
    <x v="33"/>
    <d v="2023-04-20T09:1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33"/>
    <x v="8"/>
    <x v="48"/>
    <d v="2023-04-20T09:1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33"/>
    <x v="8"/>
    <x v="40"/>
    <d v="2023-04-20T09:1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33"/>
    <x v="8"/>
    <x v="58"/>
    <d v="2023-04-20T09:1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33"/>
    <x v="8"/>
    <x v="0"/>
    <d v="2023-04-20T09:19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30"/>
    <d v="2023-04-20T09:20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33"/>
    <d v="2023-04-20T09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36"/>
    <d v="2023-04-20T09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37"/>
    <d v="2023-04-20T09:20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38"/>
    <d v="2023-04-20T09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48"/>
    <d v="2023-04-20T09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40"/>
    <d v="2023-04-20T09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58"/>
    <d v="2023-04-20T09:2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35"/>
    <x v="8"/>
    <x v="0"/>
    <d v="2023-04-20T09:20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30"/>
    <d v="2023-04-20T09:2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32"/>
    <d v="2023-04-20T09:21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33"/>
    <d v="2023-04-20T09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36"/>
    <d v="2023-04-20T09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37"/>
    <d v="2023-04-20T09:21:0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42"/>
    <d v="2023-04-19T16:24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30"/>
    <d v="2023-04-19T16:24:03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32"/>
    <d v="2023-04-19T16:24:03"/>
    <n v="275"/>
    <n v="0"/>
    <n v="275"/>
    <n v="0"/>
    <n v="2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35"/>
    <d v="2023-04-19T16:24:03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37"/>
    <d v="2023-04-19T16:24:03"/>
    <n v="473"/>
    <n v="0"/>
    <n v="473"/>
    <n v="0"/>
    <n v="4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49"/>
    <d v="2023-04-19T16:24:03"/>
    <n v="740"/>
    <m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0"/>
    <d v="2023-04-19T16:24:03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99"/>
    <d v="2023-04-19T16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1"/>
    <d v="2023-04-19T16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84"/>
    <d v="2023-04-19T16:24:03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2"/>
    <d v="2023-04-19T16:24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13"/>
    <d v="2023-04-19T16:24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14"/>
    <d v="2023-04-19T16:24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16"/>
    <d v="2023-04-19T16:24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85"/>
    <d v="2023-04-19T16:2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4"/>
    <d v="2023-04-19T16:24:03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5"/>
    <d v="2023-04-19T16:24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0"/>
    <d v="2023-04-19T16:24:03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"/>
    <d v="2023-04-19T16:24:03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83"/>
    <d v="2023-04-19T16:24:03"/>
    <n v="17"/>
    <n v="6"/>
    <n v="1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3"/>
    <d v="2023-04-19T16:24:03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89"/>
    <d v="2023-04-19T16:24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182"/>
    <d v="2023-04-19T16:24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3"/>
    <x v="8"/>
    <x v="80"/>
    <d v="2023-04-19T16:24:3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46"/>
    <x v="8"/>
    <x v="38"/>
    <d v="2023-04-20T09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81"/>
    <d v="2023-04-18T12:11:29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30"/>
    <d v="2023-04-18T12:11:2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49"/>
    <d v="2023-04-18T12:11:2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145"/>
    <d v="2023-04-18T12:11:2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54"/>
    <d v="2023-04-18T12:11:2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85"/>
    <x v="13"/>
    <x v="0"/>
    <d v="2023-04-18T12:11:2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59"/>
    <d v="2023-04-18T12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61"/>
    <d v="2023-04-18T12:1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62"/>
    <d v="2023-04-18T12:1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65"/>
    <d v="2023-04-18T12:11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90"/>
    <d v="2023-04-18T12:1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66"/>
    <d v="2023-04-18T12:1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93"/>
    <d v="2023-04-18T12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69"/>
    <d v="2023-04-18T12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4"/>
    <d v="2023-04-18T12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9"/>
    <d v="2023-04-18T12:09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255"/>
    <d v="2023-08-17T15:47:30"/>
    <n v="31"/>
    <n v="0"/>
    <n v="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30"/>
    <d v="2023-08-17T15:47:30"/>
    <n v="354"/>
    <m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47"/>
    <d v="2023-08-17T15:47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32"/>
    <d v="2023-08-17T15:47:3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35"/>
    <d v="2023-08-17T15:47:30"/>
    <n v="20"/>
    <m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37"/>
    <d v="2023-08-17T15:47:30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39"/>
    <d v="2023-08-17T15:47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48"/>
    <d v="2023-08-17T15:47:30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1"/>
    <d v="2023-08-17T15:47:3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84"/>
    <d v="2023-08-17T15:47:3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40"/>
    <d v="2023-08-17T15:47:30"/>
    <n v="93"/>
    <n v="0"/>
    <n v="93"/>
    <n v="0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85"/>
    <d v="2023-08-17T15:47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4"/>
    <d v="2023-08-17T15:47:30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5"/>
    <d v="2023-08-17T15:47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6"/>
    <d v="2023-08-17T15:47:3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7"/>
    <d v="2023-08-17T15:47:30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0"/>
    <x v="0"/>
    <x v="58"/>
    <d v="2023-08-17T15:47:30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11"/>
    <d v="2023-04-18T13:4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12"/>
    <d v="2023-04-18T13:4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125"/>
    <d v="2023-04-18T13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14"/>
    <d v="2023-04-18T13:4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15"/>
    <d v="2023-04-18T13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99"/>
    <d v="2023-04-18T13:4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20"/>
    <d v="2023-04-18T13:4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21"/>
    <d v="2023-04-18T13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24"/>
    <d v="2023-04-18T13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81"/>
    <d v="2023-04-18T13:45:39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30"/>
    <d v="2023-04-18T13:45:3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30"/>
    <d v="2023-04-18T14:15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36"/>
    <d v="2023-04-18T14:15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37"/>
    <d v="2023-04-18T14:15:4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9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0"/>
    <d v="2023-05-15T17:04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1"/>
    <d v="2023-05-15T17:04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54"/>
    <d v="2023-04-18T14:15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0"/>
    <d v="2023-04-18T14:15:4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61"/>
    <d v="2023-04-18T14:1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62"/>
    <d v="2023-04-18T14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4"/>
    <d v="2023-04-18T12:08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5"/>
    <d v="2023-04-18T12:0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99"/>
    <d v="2023-04-18T12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26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27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20"/>
    <d v="2023-04-18T12:0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74"/>
    <d v="2023-04-18T12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22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24"/>
    <d v="2023-04-18T12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54"/>
    <d v="2023-04-19T16:22:5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0"/>
    <d v="2023-04-19T16:22:5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4"/>
    <d v="2023-08-17T16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0"/>
    <d v="2023-08-17T16:03:5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1"/>
    <d v="2023-08-17T16:03:5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6"/>
    <d v="2023-08-17T16:03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07"/>
    <d v="2023-08-17T16:03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5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2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9"/>
    <d v="2023-08-17T16:03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32"/>
    <d v="2023-08-17T16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0"/>
    <d v="2023-08-17T16:03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6"/>
    <d v="2023-08-17T16:03:50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1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2"/>
    <d v="2023-08-17T16:03:50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5"/>
    <d v="2023-08-17T16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6"/>
    <d v="2023-08-17T16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7"/>
    <d v="2023-08-17T16:03:50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8"/>
    <d v="2023-08-17T16:03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2"/>
    <d v="2023-08-17T16:0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9"/>
    <d v="2023-08-17T16:03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9"/>
    <d v="2023-08-17T16:03:50"/>
    <n v="554"/>
    <m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0"/>
    <d v="2023-08-17T16:03:5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40"/>
    <d v="2023-08-17T16:03:50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45"/>
    <d v="2023-08-17T16:03:50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6"/>
    <d v="2023-08-17T16:03:5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4"/>
    <d v="2023-08-17T16:03:50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7"/>
    <d v="2023-08-17T16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5"/>
    <d v="2023-08-17T16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6"/>
    <d v="2023-08-17T16:0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7"/>
    <d v="2023-08-17T16:0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0"/>
    <d v="2023-08-17T16:03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"/>
    <d v="2023-08-17T16:03:5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6"/>
    <d v="2023-08-17T16:03:5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2"/>
    <d v="2023-08-17T16:0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"/>
    <d v="2023-08-17T16:0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95"/>
    <d v="2023-08-17T16:05:28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16"/>
    <d v="2023-08-17T16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54"/>
    <d v="2023-08-17T16:05:28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56"/>
    <d v="2023-08-17T16:0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0"/>
    <d v="2023-08-17T16:05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2"/>
    <d v="2023-08-17T16:0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"/>
    <d v="2023-08-17T16:0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95"/>
    <d v="2023-08-17T16:05:28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69"/>
    <d v="2023-08-17T16:06:3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43"/>
    <d v="2023-08-17T16:06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71"/>
    <d v="2023-08-17T16:06:3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72"/>
    <d v="2023-08-17T16:06:3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0"/>
    <d v="2023-08-17T16:06:3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1"/>
    <d v="2023-08-17T16:06:39"/>
    <n v="705"/>
    <m/>
    <n v="705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2"/>
    <d v="2023-08-17T16:06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77"/>
    <d v="2023-08-17T16:16:3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31"/>
    <d v="2023-08-17T16:1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71"/>
    <d v="2023-08-17T16:16:3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247"/>
    <d v="2023-08-17T16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44"/>
    <d v="2023-08-17T16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72"/>
    <d v="2023-08-17T16:16:3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80"/>
    <d v="2023-08-17T16:16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81"/>
    <d v="2023-08-17T16:16:3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0"/>
    <d v="2023-08-17T16:16:3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2"/>
    <d v="2023-08-17T16:16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7"/>
    <d v="2023-08-17T16:16:34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48"/>
    <d v="2023-08-17T16:16:34"/>
    <n v="53"/>
    <m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49"/>
    <d v="2023-08-17T16:16:34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0"/>
    <d v="2023-08-17T16:16:3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45"/>
    <d v="2023-08-17T16:16:34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69"/>
    <d v="2023-08-17T16:16:34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77"/>
    <d v="2023-08-17T16:16:3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31"/>
    <d v="2023-08-17T16:1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71"/>
    <d v="2023-08-17T16:16:3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247"/>
    <d v="2023-08-17T16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44"/>
    <d v="2023-08-17T16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72"/>
    <d v="2023-08-17T16:16:3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80"/>
    <d v="2023-08-17T16:16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81"/>
    <d v="2023-08-17T16:16:3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0"/>
    <d v="2023-08-17T16:16:3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2"/>
    <d v="2023-08-17T16:16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7"/>
    <d v="2023-08-17T16:16:34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48"/>
    <d v="2023-08-17T16:16:34"/>
    <n v="53"/>
    <m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49"/>
    <d v="2023-08-17T16:16:34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0"/>
    <d v="2023-08-17T16:16:3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45"/>
    <d v="2023-08-17T16:16:34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53"/>
    <d v="2023-08-17T16:16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54"/>
    <d v="2023-08-17T16:16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203"/>
    <d v="2023-08-17T16:1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2"/>
    <d v="2023-08-17T16:1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13"/>
    <d v="2023-08-17T16:1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56"/>
    <d v="2023-08-17T16:1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14"/>
    <d v="2023-08-17T16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3"/>
    <d v="2023-08-17T16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4"/>
    <d v="2023-08-17T16:16:3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8"/>
    <d v="2023-08-17T16:16:34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0"/>
    <d v="2023-08-17T16:16:34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2"/>
    <d v="2023-08-17T16:16:3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"/>
    <d v="2023-08-17T16:16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53"/>
    <d v="2023-08-17T16:16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54"/>
    <d v="2023-08-17T16:16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203"/>
    <d v="2023-08-17T16:1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2"/>
    <d v="2023-08-17T16:1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13"/>
    <d v="2023-08-17T16:1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56"/>
    <d v="2023-08-17T16:1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114"/>
    <d v="2023-08-17T16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3"/>
    <d v="2023-08-17T16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4"/>
    <d v="2023-08-17T16:16:3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58"/>
    <d v="2023-08-17T16:16:34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0"/>
    <d v="2023-08-17T16:16:34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2"/>
    <d v="2023-08-17T16:16:3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5"/>
    <x v="2"/>
    <x v="3"/>
    <d v="2023-08-17T16:16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9"/>
    <d v="2023-08-17T16:27:41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0"/>
    <d v="2023-08-17T16:27:4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1"/>
    <d v="2023-08-17T16:27:41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2"/>
    <d v="2023-08-17T16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3"/>
    <d v="2023-08-17T16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8"/>
    <d v="2023-08-18T07:36:3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9"/>
    <d v="2023-08-18T07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0"/>
    <d v="2023-08-18T07:36:3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1"/>
    <d v="2023-08-18T07:36:34"/>
    <n v="1678"/>
    <m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2"/>
    <d v="2023-08-18T07:36:34"/>
    <n v="2381"/>
    <m/>
    <n v="2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3"/>
    <d v="2023-08-18T07:36:3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0"/>
    <d v="2023-08-18T07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1"/>
    <d v="2023-08-18T07:36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9"/>
    <d v="2023-08-18T07:40:47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0"/>
    <d v="2023-08-18T07:40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25"/>
    <d v="2023-08-18T07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3"/>
    <d v="2023-08-18T07:40:47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01"/>
    <d v="2023-08-18T07:4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4"/>
    <d v="2023-08-18T07:40:4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5"/>
    <d v="2023-08-18T07:40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6"/>
    <d v="2023-08-18T07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9"/>
    <d v="2023-08-18T07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0"/>
    <d v="2023-08-18T07:40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1"/>
    <d v="2023-08-18T07:40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3"/>
    <d v="2023-08-18T07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58"/>
    <d v="2023-08-18T07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4"/>
    <d v="2023-08-18T07:40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01"/>
    <d v="2023-08-18T07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9"/>
    <d v="2023-08-18T07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8"/>
    <d v="2023-08-18T07:40:47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9"/>
    <d v="2023-08-18T07:40:47"/>
    <n v="669"/>
    <m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0"/>
    <d v="2023-08-18T07:40:4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1"/>
    <d v="2023-08-18T07:40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4"/>
    <d v="2023-08-18T07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8"/>
    <d v="2023-08-18T07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9"/>
    <d v="2023-08-18T07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0"/>
    <d v="2023-08-18T07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1"/>
    <d v="2023-08-18T07:40:4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2"/>
    <d v="2023-08-18T07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90"/>
    <d v="2023-08-18T07:40:4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1"/>
    <d v="2023-08-18T07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1"/>
    <d v="2023-08-18T07:44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3"/>
    <d v="2023-08-18T07:44:10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4"/>
    <d v="2023-08-18T07:44:1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5"/>
    <d v="2023-08-18T07:44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2"/>
    <d v="2023-08-18T07:44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20"/>
    <d v="2023-08-18T07:44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21"/>
    <d v="2023-08-18T07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80"/>
    <d v="2023-08-18T07:44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81"/>
    <d v="2023-08-18T07:44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0"/>
    <d v="2023-08-18T07:44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7"/>
    <d v="2023-08-18T07:44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2"/>
    <d v="2023-08-18T07:44:1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7"/>
    <d v="2023-08-18T07:44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8"/>
    <d v="2023-08-18T07:44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9"/>
    <d v="2023-08-18T07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9"/>
    <d v="2023-08-18T07:44:10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0"/>
    <d v="2023-08-18T07:44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0"/>
    <d v="2023-08-18T07:44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9"/>
    <d v="2023-08-18T07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0"/>
    <d v="2023-08-18T07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1"/>
    <d v="2023-08-18T07:44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2"/>
    <d v="2023-08-18T07:44:1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3"/>
    <d v="2023-08-18T07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5"/>
    <d v="2023-08-18T07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6"/>
    <d v="2023-08-18T07:44:1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7"/>
    <d v="2023-08-18T07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8"/>
    <d v="2023-08-18T07:44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9"/>
    <d v="2023-08-18T07:44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0"/>
    <d v="2023-08-18T07:44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"/>
    <d v="2023-08-18T07:44:1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"/>
    <d v="2023-08-18T07:44:1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6"/>
    <d v="2023-08-18T07:44:1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"/>
    <d v="2023-08-18T07:44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8"/>
    <d v="2023-08-18T07:44:1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9"/>
    <d v="2023-08-18T07:44:10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1"/>
    <d v="2023-08-18T07:44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2"/>
    <d v="2023-08-18T07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1"/>
    <d v="2023-08-18T07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1"/>
    <d v="2023-08-18T07:44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3"/>
    <d v="2023-08-18T07:44:10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4"/>
    <d v="2023-08-18T07:44:1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5"/>
    <d v="2023-08-18T07:44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72"/>
    <d v="2023-08-18T07:44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20"/>
    <d v="2023-08-18T07:44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21"/>
    <d v="2023-08-18T07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80"/>
    <d v="2023-08-18T07:44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81"/>
    <d v="2023-08-18T07:44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0"/>
    <d v="2023-08-18T07:44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7"/>
    <d v="2023-08-18T07:44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2"/>
    <d v="2023-08-18T07:44:1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7"/>
    <d v="2023-08-18T07:44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8"/>
    <d v="2023-08-18T07:44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9"/>
    <d v="2023-08-18T07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9"/>
    <d v="2023-08-18T07:44:10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0"/>
    <d v="2023-08-18T07:44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40"/>
    <d v="2023-08-18T07:44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4"/>
    <d v="2023-08-18T07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0"/>
    <d v="2023-08-18T07:44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1"/>
    <d v="2023-08-18T07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2"/>
    <d v="2023-08-18T07:44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3"/>
    <d v="2023-08-18T07:44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54"/>
    <d v="2023-08-18T07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2"/>
    <x v="0"/>
    <x v="0"/>
    <d v="2023-08-18T07:44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36"/>
    <d v="2023-08-18T07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6"/>
    <d v="2023-08-18T07:36:34"/>
    <n v="2601"/>
    <m/>
    <n v="2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7"/>
    <d v="2023-08-18T07:3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3"/>
    <d v="2023-08-18T07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9"/>
    <d v="2023-08-18T07:36:34"/>
    <n v="1528"/>
    <m/>
    <n v="1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75"/>
    <d v="2023-08-18T07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0"/>
    <d v="2023-08-18T07:36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"/>
    <d v="2023-08-18T07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"/>
    <d v="2023-08-18T07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1"/>
    <d v="2023-08-17T15:5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6"/>
    <d v="2023-08-17T15:51:49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10"/>
    <d v="2023-04-18T12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11"/>
    <d v="2023-04-18T12:0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125"/>
    <d v="2023-04-18T12:09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14"/>
    <d v="2023-04-18T12:0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74"/>
    <d v="2023-04-19T16:21:02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83"/>
    <d v="2023-04-19T16:2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"/>
    <d v="2023-04-19T16:21:02"/>
    <n v="40"/>
    <n v="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80"/>
    <d v="2023-04-19T16:22:54"/>
    <n v="23"/>
    <n v="23"/>
    <m/>
    <n v="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108"/>
    <d v="2023-04-19T16:22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30"/>
    <d v="2023-04-19T16:22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31"/>
    <d v="2023-04-19T16:2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32"/>
    <d v="2023-04-19T16:22:54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248"/>
    <d v="2023-04-19T16:2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36"/>
    <d v="2023-04-19T16:22:54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37"/>
    <d v="2023-04-19T16:22:54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38"/>
    <d v="2023-04-19T16:22:54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112"/>
    <d v="2023-04-19T16:22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40"/>
    <d v="2023-04-19T16:22:54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116"/>
    <d v="2023-04-19T16:2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0"/>
    <d v="2023-05-15T17:09:54"/>
    <n v="274"/>
    <n v="19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2"/>
    <d v="2023-05-15T17:09:54"/>
    <n v="52"/>
    <n v="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59"/>
    <d v="2023-05-15T17:10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0"/>
    <d v="2023-05-15T17:10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80"/>
    <d v="2023-04-18T14:15:47"/>
    <n v="8"/>
    <m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30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37"/>
    <d v="2023-06-22T13:08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112"/>
    <d v="2023-06-22T13:08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49"/>
    <d v="2023-06-22T13:08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51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54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55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0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3"/>
    <d v="2023-06-22T13:08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61"/>
    <d v="2023-06-22T13:08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62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65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205"/>
    <d v="2023-06-22T13:08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69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6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7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96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9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1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25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4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20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24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01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69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206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71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172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80"/>
    <d v="2023-06-22T13:0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30"/>
    <d v="2023-06-22T13:08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36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37"/>
    <d v="2023-06-22T13:08:3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38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48"/>
    <d v="2023-06-22T13:08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49"/>
    <d v="2023-06-22T13:08:3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54"/>
    <d v="2023-06-22T13:0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58"/>
    <d v="2023-06-22T13:08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07"/>
    <x v="9"/>
    <x v="0"/>
    <d v="2023-06-22T13:08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4"/>
    <x v="1"/>
    <x v="32"/>
    <d v="2023-06-22T13:08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4"/>
    <x v="1"/>
    <x v="37"/>
    <d v="2023-06-22T13:08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05"/>
    <d v="2023-06-22T13:16:3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80"/>
    <d v="2023-06-22T13:16:35"/>
    <n v="497"/>
    <n v="497"/>
    <m/>
    <m/>
    <n v="46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08"/>
    <d v="2023-06-22T13:16:35"/>
    <n v="276"/>
    <n v="276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5"/>
    <d v="2023-06-22T13:16:3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09"/>
    <d v="2023-06-22T13:16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9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7"/>
    <d v="2023-06-22T13:16:35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9"/>
    <d v="2023-06-22T13:16:35"/>
    <n v="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32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0"/>
    <d v="2023-06-22T13:16:35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2"/>
    <d v="2023-06-22T13:16:3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5"/>
    <x v="1"/>
    <x v="106"/>
    <d v="2023-06-22T13:0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5"/>
    <x v="1"/>
    <x v="107"/>
    <d v="2023-06-22T13:09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5"/>
    <x v="1"/>
    <x v="116"/>
    <d v="2023-06-22T13:09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5"/>
    <x v="1"/>
    <x v="3"/>
    <d v="2023-06-22T13:09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30"/>
    <d v="2023-06-22T13:09:2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32"/>
    <d v="2023-06-22T13:09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33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36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37"/>
    <d v="2023-06-22T13:09:2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48"/>
    <d v="2023-06-22T13:0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58"/>
    <d v="2023-06-22T13:09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0"/>
    <d v="2023-06-22T13:09:2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08"/>
    <x v="8"/>
    <x v="2"/>
    <d v="2023-06-22T13:09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09"/>
    <x v="5"/>
    <x v="30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09"/>
    <x v="5"/>
    <x v="37"/>
    <d v="2023-06-22T13:09:4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09"/>
    <x v="5"/>
    <x v="38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09"/>
    <x v="5"/>
    <x v="0"/>
    <d v="2023-06-22T13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82"/>
    <d v="2023-06-22T13:1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30"/>
    <d v="2023-06-22T13:10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32"/>
    <d v="2023-06-22T13:1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37"/>
    <d v="2023-06-22T13:10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49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05"/>
    <d v="2023-08-17T15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21"/>
    <d v="2023-08-17T15:5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7"/>
    <d v="2023-08-17T15:5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2"/>
    <d v="2023-08-17T15:51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8"/>
    <d v="2023-08-17T15:51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9"/>
    <d v="2023-08-17T15:51:49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70"/>
    <d v="2023-08-17T15:5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4"/>
    <d v="2023-08-17T15:5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"/>
    <d v="2023-08-17T15:51:4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"/>
    <d v="2023-08-17T15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6"/>
    <d v="2023-08-17T15:51:49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5"/>
    <d v="2023-08-17T15:5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96"/>
    <d v="2023-08-17T15:5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23"/>
    <d v="2023-08-17T15:5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7"/>
    <d v="2023-08-17T15:51:4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14"/>
    <d v="2023-04-18T14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15"/>
    <d v="2023-04-18T14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99"/>
    <d v="2023-04-18T14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16"/>
    <d v="2023-04-18T14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20"/>
    <d v="2023-04-18T14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49"/>
    <d v="2023-04-18T14:40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50"/>
    <d v="2023-04-18T14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75"/>
    <d v="2023-04-19T16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76"/>
    <d v="2023-04-19T16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44"/>
    <d v="2023-04-19T16:01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80"/>
    <d v="2023-04-19T16:01:09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81"/>
    <d v="2023-04-19T16:01:0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06"/>
    <d v="2023-04-19T16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16"/>
    <d v="2023-04-19T15:56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5"/>
    <d v="2023-04-19T15:56:1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54"/>
    <d v="2023-04-19T15:56:16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55"/>
    <d v="2023-04-19T15:56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20"/>
    <d v="2023-04-18T14:3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74"/>
    <d v="2023-04-18T14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24"/>
    <d v="2023-04-18T14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01"/>
    <d v="2023-04-18T14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82"/>
    <d v="2023-04-18T14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62"/>
    <d v="2023-04-18T14:37:4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90"/>
    <d v="2023-04-18T14:37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91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66"/>
    <d v="2023-04-18T14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21"/>
    <d v="2023-04-18T14:37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69"/>
    <d v="2023-04-18T14:37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4"/>
    <d v="2023-04-18T14:37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6"/>
    <d v="2023-04-18T14:37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7"/>
    <d v="2023-04-18T14:3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96"/>
    <d v="2023-04-18T14:37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9"/>
    <d v="2023-04-18T14:37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1"/>
    <d v="2023-04-18T14:37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25"/>
    <d v="2023-04-18T14:37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201"/>
    <d v="2023-04-18T14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4"/>
    <d v="2023-04-18T14:37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5"/>
    <d v="2023-04-18T14:37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99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6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20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74"/>
    <d v="2023-04-18T14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24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101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75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4"/>
    <d v="2023-04-19T16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"/>
    <d v="2023-04-19T16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211"/>
    <d v="2023-04-19T16:01:0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23"/>
    <d v="2023-04-19T16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7"/>
    <d v="2023-04-19T16:01:09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6"/>
    <d v="2023-04-19T16:01:09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201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4"/>
    <d v="2023-04-18T14:3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5"/>
    <d v="2023-04-18T14:3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99"/>
    <d v="2023-04-18T14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6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20"/>
    <d v="2023-04-18T14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75"/>
    <d v="2023-04-18T14:3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80"/>
    <d v="2023-04-18T14:3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82"/>
    <d v="2023-04-18T14:38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30"/>
    <d v="2023-04-18T14:38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32"/>
    <d v="2023-04-18T14:38:2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37"/>
    <d v="2023-04-18T14:38:2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48"/>
    <d v="2023-04-18T14:38:2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49"/>
    <d v="2023-04-18T14:38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50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40"/>
    <d v="2023-04-18T14:38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54"/>
    <d v="2023-04-18T14:3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58"/>
    <d v="2023-04-18T14:38:2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0"/>
    <d v="2023-04-18T14:38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2"/>
    <d v="2023-04-18T14:38:2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3"/>
    <d v="2023-04-18T14:38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61"/>
    <d v="2023-04-18T14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62"/>
    <d v="2023-04-18T14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90"/>
    <d v="2023-04-18T14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66"/>
    <d v="2023-04-18T14:3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121"/>
    <d v="2023-04-18T14:3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65"/>
    <d v="2023-04-19T16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4"/>
    <d v="2023-04-19T16:01:09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5"/>
    <d v="2023-04-19T16:01:0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38"/>
    <d v="2023-04-19T16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07"/>
    <d v="2023-04-19T16:01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28"/>
    <d v="2023-04-19T16:01:09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29"/>
    <d v="2023-04-19T16:01:09"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7"/>
    <x v="87"/>
    <d v="2023-08-18T07:50: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1"/>
    <d v="2023-08-18T07:51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2"/>
    <d v="2023-08-18T07:5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0"/>
    <d v="2023-08-18T07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66"/>
    <d v="2023-08-18T07:51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8"/>
    <x v="7"/>
    <x v="93"/>
    <d v="2023-08-18T07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112"/>
    <d v="2023-08-18T07:55:23"/>
    <n v="2"/>
    <n v="2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49"/>
    <d v="2023-08-18T07:55:23"/>
    <n v="67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51"/>
    <d v="2023-08-18T07:55:23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40"/>
    <d v="2023-08-18T07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7"/>
    <x v="205"/>
    <d v="2023-08-18T07:5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0"/>
    <d v="2023-05-15T15:31:2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"/>
    <d v="2023-05-15T15:31:29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0"/>
    <d v="2023-04-19T15:43:1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1"/>
    <d v="2023-04-19T15:43:1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2"/>
    <d v="2023-04-19T15:43:1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3"/>
    <d v="2023-04-19T15:43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55"/>
    <d v="2023-05-15T16:3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0"/>
    <d v="2023-05-15T16:35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88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59"/>
    <d v="2023-05-15T16:35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1"/>
    <d v="2023-05-15T16:35:53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2"/>
    <d v="2023-05-15T16:35:53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3"/>
    <d v="2023-05-15T16:35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5"/>
    <d v="2023-05-15T16:35:5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90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6"/>
    <d v="2023-05-15T16:35:53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9"/>
    <d v="2023-05-15T16:35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75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6"/>
    <d v="2023-05-15T16:35:53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3"/>
    <d v="2023-04-18T14:42:2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61"/>
    <d v="2023-04-18T14:4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05"/>
    <d v="2023-05-15T16:39:0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02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42"/>
    <d v="2023-05-15T16:39:05"/>
    <n v="56"/>
    <n v="5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19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21"/>
    <d v="2023-05-15T16:39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0"/>
    <d v="2023-05-15T16:39:0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1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2"/>
    <d v="2023-05-15T16:39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22"/>
    <d v="2023-05-15T16:39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4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77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43"/>
    <d v="2023-05-15T16:39:05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5"/>
    <d v="2023-05-15T16:3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80"/>
    <d v="2023-04-18T14:08:51"/>
    <n v="141"/>
    <n v="2"/>
    <n v="139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81"/>
    <d v="2023-04-18T14:08:5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42"/>
    <d v="2023-04-18T14:0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28"/>
    <d v="2023-04-18T14:08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0"/>
    <d v="2023-04-18T14:08:51"/>
    <n v="145"/>
    <n v="4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47"/>
    <d v="2023-04-18T14:08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2"/>
    <d v="2023-04-18T14:08:5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3"/>
    <d v="2023-04-18T14:08:5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4"/>
    <d v="2023-04-18T14:08:5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6"/>
    <d v="2023-04-18T14:0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7"/>
    <d v="2023-04-18T14:08:51"/>
    <n v="491"/>
    <n v="226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3"/>
    <d v="2023-05-15T16:36:5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01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4"/>
    <d v="2023-05-15T16:36:50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5"/>
    <d v="2023-05-15T16:36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9"/>
    <d v="2023-05-15T16:36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6"/>
    <d v="2023-05-15T16:36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0"/>
    <d v="2023-04-19T16:06:46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"/>
    <d v="2023-04-19T16:06:46"/>
    <n v="507"/>
    <n v="0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40"/>
    <d v="2023-05-15T17:03:40"/>
    <n v="468"/>
    <n v="271"/>
    <n v="197"/>
    <n v="271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6"/>
    <d v="2023-05-15T17:03:40"/>
    <n v="19"/>
    <n v="19"/>
    <n v="0"/>
    <n v="1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7"/>
    <d v="2023-05-15T17:03:40"/>
    <n v="96"/>
    <n v="1"/>
    <n v="95"/>
    <n v="1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8"/>
    <d v="2023-05-15T17:03:40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80"/>
    <d v="2023-04-18T14:40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82"/>
    <d v="2023-04-18T14:4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30"/>
    <d v="2023-04-18T14:40:1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32"/>
    <d v="2023-04-18T14:40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69"/>
    <d v="2023-04-18T14:4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6"/>
    <d v="2023-04-18T14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7"/>
    <d v="2023-04-18T14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96"/>
    <d v="2023-04-18T14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9"/>
    <d v="2023-04-18T14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11"/>
    <d v="2023-04-18T14:4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125"/>
    <d v="2023-04-18T14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58"/>
    <d v="2023-04-19T15:56:16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0"/>
    <d v="2023-04-19T15:56:16"/>
    <n v="414"/>
    <n v="0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"/>
    <d v="2023-04-19T15:56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69"/>
    <d v="2023-04-18T14:36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4"/>
    <d v="2023-04-18T14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6"/>
    <d v="2023-04-18T14:36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7"/>
    <d v="2023-04-18T14:36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96"/>
    <d v="2023-04-18T14:3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9"/>
    <d v="2023-04-18T14:36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0"/>
    <d v="2023-04-18T14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1"/>
    <d v="2023-04-18T14:36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25"/>
    <d v="2023-04-18T14:36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201"/>
    <d v="2023-04-18T14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4"/>
    <d v="2023-04-18T14:3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5"/>
    <d v="2023-04-18T14:36:5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99"/>
    <d v="2023-04-18T14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00"/>
    <d v="2023-04-18T14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45"/>
    <d v="2023-04-19T16:01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0"/>
    <d v="2023-04-19T16:01:0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46"/>
    <d v="2023-04-19T16:01:0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1"/>
    <d v="2023-04-19T16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2"/>
    <d v="2023-04-19T16:0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5"/>
    <d v="2023-04-19T16:01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6"/>
    <d v="2023-04-19T16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7"/>
    <d v="2023-04-19T16:01:09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8"/>
    <d v="2023-04-19T16:0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12"/>
    <d v="2023-04-19T16:01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39"/>
    <d v="2023-04-19T16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49"/>
    <d v="2023-04-19T16:01:09"/>
    <n v="521"/>
    <m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0"/>
    <d v="2023-04-19T16:01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1"/>
    <d v="2023-04-19T16:01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84"/>
    <d v="2023-04-19T16:01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40"/>
    <d v="2023-04-19T16:01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45"/>
    <d v="2023-04-19T16:01:09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32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36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37"/>
    <d v="2023-05-15T16:40:52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38"/>
    <d v="2023-05-15T16:40:5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3"/>
    <d v="2023-04-18T14:42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81"/>
    <d v="2023-04-18T14:43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30"/>
    <d v="2023-04-18T14:43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46"/>
    <d v="2023-04-18T14:43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82"/>
    <d v="2023-04-18T14:4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25"/>
    <d v="2023-04-18T14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0"/>
    <d v="2023-04-18T14:43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46"/>
    <d v="2023-04-18T14:43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47"/>
    <d v="2023-04-18T14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1"/>
    <d v="2023-04-18T14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2"/>
    <d v="2023-04-18T14:43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01"/>
    <d v="2023-04-18T14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69"/>
    <d v="2023-04-18T14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0"/>
    <d v="2023-05-15T17:07:36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"/>
    <d v="2023-05-15T17:07:36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83"/>
    <d v="2023-05-15T17:07:36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3"/>
    <d v="2023-05-15T17:07:36"/>
    <n v="102"/>
    <n v="3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80"/>
    <d v="2023-05-15T17:07:5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82"/>
    <d v="2023-05-15T17:07:5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109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28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29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30"/>
    <d v="2023-05-15T17:07:5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32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36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37"/>
    <d v="2023-05-15T17:07:56"/>
    <n v="248"/>
    <n v="248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105"/>
    <d v="2023-04-18T14:41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80"/>
    <d v="2023-04-18T14:41:23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85"/>
    <d v="2023-05-15T17:03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2"/>
    <d v="2023-04-19T16:2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44"/>
    <x v="3"/>
    <x v="168"/>
    <d v="2023-04-19T16:2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35"/>
    <d v="2023-04-18T12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37"/>
    <d v="2023-04-18T12:08:2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48"/>
    <d v="2023-04-18T12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38"/>
    <d v="2023-04-21T10:08:1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112"/>
    <d v="2023-04-21T10:08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39"/>
    <d v="2023-04-21T10:08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40"/>
    <d v="2023-04-21T10:08:11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54"/>
    <d v="2023-04-21T10:08:11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0"/>
    <d v="2023-04-21T10:08:11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2"/>
    <d v="2023-04-21T10:08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80"/>
    <d v="2023-04-21T10:08:36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82"/>
    <d v="2023-04-21T10:08:36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30"/>
    <d v="2023-04-21T10:08:3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33"/>
    <d v="2023-04-21T10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36"/>
    <d v="2023-04-21T10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37"/>
    <d v="2023-04-21T10:08:36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38"/>
    <d v="2023-04-21T10:08:3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3"/>
    <d v="2023-05-24T17:28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8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9"/>
    <d v="2023-05-24T17:28:19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0"/>
    <d v="2023-05-24T17:28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4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48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49"/>
    <d v="2023-05-15T15:36:08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37"/>
    <d v="2023-05-15T15:37:01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39"/>
    <d v="2023-05-15T15:37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48"/>
    <d v="2023-05-15T15:37:01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49"/>
    <d v="2023-05-15T15:37:01"/>
    <n v="1269"/>
    <m/>
    <n v="1269"/>
    <n v="1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0"/>
    <d v="2023-05-15T15:37:0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1"/>
    <d v="2023-05-15T15:3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40"/>
    <d v="2023-05-15T15:37:0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2"/>
    <d v="2023-05-15T15:37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13"/>
    <d v="2023-05-15T15:37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4"/>
    <d v="2023-05-15T15:37:01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49"/>
    <d v="2023-04-18T12:08:2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40"/>
    <d v="2023-04-18T12:08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54"/>
    <d v="2023-04-18T12:0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58"/>
    <d v="2023-04-18T12:0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0"/>
    <d v="2023-04-18T12:08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88"/>
    <d v="2023-04-18T12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61"/>
    <d v="2023-04-18T12:08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62"/>
    <d v="2023-04-18T12:08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90"/>
    <d v="2023-04-18T12:0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91"/>
    <d v="2023-04-18T12:08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66"/>
    <d v="2023-04-18T12:08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21"/>
    <d v="2023-04-18T12:0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69"/>
    <d v="2023-04-18T12:08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6"/>
    <d v="2023-04-18T12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7"/>
    <d v="2023-04-18T12:08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96"/>
    <d v="2023-04-18T12:0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9"/>
    <d v="2023-04-18T12:08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0"/>
    <d v="2023-04-18T12:0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1"/>
    <d v="2023-04-18T12:08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25"/>
    <d v="2023-04-18T12:08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4"/>
    <d v="2023-04-18T12:08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5"/>
    <d v="2023-04-18T12:0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99"/>
    <d v="2023-04-18T12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6"/>
    <d v="2023-04-18T12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20"/>
    <d v="2023-04-18T12:08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54"/>
    <d v="2023-05-15T16:03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56"/>
    <d v="2023-05-15T16:0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57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58"/>
    <d v="2023-05-15T16:03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0"/>
    <d v="2023-05-15T16:03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80"/>
    <d v="2023-05-15T16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30"/>
    <d v="2023-05-15T16:03:2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34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35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38"/>
    <d v="2023-05-15T16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48"/>
    <d v="2023-05-15T16:03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37"/>
    <d v="2023-04-18T13:23:1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38"/>
    <d v="2023-04-18T13:2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82"/>
    <d v="2023-04-18T13:31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30"/>
    <d v="2023-04-18T13:31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32"/>
    <d v="2023-04-18T13:3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35"/>
    <d v="2023-04-18T13:3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36"/>
    <d v="2023-04-18T13:3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37"/>
    <d v="2023-04-18T13:31:57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38"/>
    <d v="2023-04-18T13:3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49"/>
    <d v="2023-04-18T13:31:5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51"/>
    <d v="2023-04-18T13:3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54"/>
    <d v="2023-04-18T13:31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0"/>
    <d v="2023-04-18T13:31:5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37"/>
    <d v="2023-04-21T10:09:10"/>
    <n v="415"/>
    <n v="186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38"/>
    <d v="2023-04-21T10:09:10"/>
    <n v="82"/>
    <n v="5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115"/>
    <d v="2023-04-21T10:09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116"/>
    <d v="2023-04-21T10:09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54"/>
    <d v="2023-04-21T10:09:1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0"/>
    <d v="2023-04-21T10:09:1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174"/>
    <d v="2023-04-21T10:09:10"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87"/>
    <d v="2023-04-21T10:09: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195"/>
    <d v="2023-04-21T10:09:1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59"/>
    <d v="2023-04-21T08:35:2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1"/>
    <d v="2023-04-21T08:35:2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32"/>
    <d v="2023-04-19T16:01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3"/>
    <d v="2023-08-17T16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5"/>
    <d v="2023-08-17T16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6"/>
    <d v="2023-08-17T16:01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4"/>
    <d v="2023-08-17T16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3"/>
    <d v="2023-08-17T16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5"/>
    <d v="2023-08-17T16:0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4"/>
    <d v="2023-08-17T16:01:35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7"/>
    <d v="2023-08-17T16:0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5"/>
    <d v="2023-08-17T16:0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8"/>
    <d v="2023-08-17T16:01:3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70"/>
    <d v="2023-08-17T15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4"/>
    <d v="2023-08-17T15:53:0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"/>
    <d v="2023-08-17T15:5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96"/>
    <d v="2023-08-17T15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3"/>
    <d v="2023-08-17T15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7"/>
    <d v="2023-08-17T15:53:08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6"/>
    <d v="2023-08-17T15:53:0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8"/>
    <d v="2023-08-17T15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8"/>
    <d v="2023-08-17T15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"/>
    <d v="2023-08-17T15:53:0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0"/>
    <d v="2023-08-17T15:53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4"/>
    <d v="2023-08-17T15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71"/>
    <d v="2023-08-17T15:53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5"/>
    <d v="2023-08-17T15:53:08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2"/>
    <d v="2023-04-21T08:35:29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3"/>
    <d v="2023-04-21T08:35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5"/>
    <d v="2023-04-21T08:35:2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91"/>
    <d v="2023-04-21T08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6"/>
    <d v="2023-04-21T08:35:2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9"/>
    <d v="2023-04-21T08:35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6"/>
    <d v="2023-04-21T08:35:29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7"/>
    <d v="2023-04-21T08:35:2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96"/>
    <d v="2023-04-21T08:35:29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9"/>
    <d v="2023-04-21T08:35:29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0"/>
    <d v="2023-04-21T08:35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1"/>
    <d v="2023-04-21T08:35:29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71"/>
    <d v="2023-04-21T08:3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25"/>
    <d v="2023-04-21T08:35:2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74"/>
    <d v="2023-04-18T12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24"/>
    <d v="2023-04-18T12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80"/>
    <d v="2023-04-18T12:0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81"/>
    <d v="2023-04-18T12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30"/>
    <d v="2023-04-18T12:08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32"/>
    <d v="2023-04-18T12:08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37"/>
    <d v="2023-04-18T12:08:4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112"/>
    <d v="2023-04-18T12:0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241"/>
    <d v="2023-04-18T12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54"/>
    <d v="2023-04-18T11:51:4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38"/>
    <d v="2023-04-18T14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1"/>
    <d v="2023-08-17T15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3"/>
    <d v="2023-08-17T15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4"/>
    <d v="2023-08-17T15:53:0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5"/>
    <d v="2023-08-17T15:53:0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9"/>
    <d v="2023-08-17T15:53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6"/>
    <d v="2023-08-17T15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6"/>
    <d v="2023-08-17T15:53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00"/>
    <d v="2023-08-17T15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7"/>
    <d v="2023-08-17T15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8"/>
    <d v="2023-08-17T15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20"/>
    <d v="2023-08-17T15:53:08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74"/>
    <d v="2023-08-17T15:53:0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21"/>
    <d v="2023-08-17T15:53:0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23"/>
    <d v="2023-08-17T15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24"/>
    <d v="2023-08-17T15:53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01"/>
    <d v="2023-08-17T15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9"/>
    <d v="2023-08-17T15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77"/>
    <d v="2023-08-17T15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31"/>
    <d v="2023-08-17T15:53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80"/>
    <d v="2023-08-17T15:53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6"/>
    <d v="2023-08-17T15:5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7"/>
    <d v="2023-08-17T15:53:0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8"/>
    <d v="2023-08-17T15:53:0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12"/>
    <d v="2023-08-17T15:53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9"/>
    <d v="2023-08-17T15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49"/>
    <d v="2023-04-18T14:14:3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50"/>
    <d v="2023-04-18T14:1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51"/>
    <d v="2023-04-18T14:14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84"/>
    <d v="2023-04-18T14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40"/>
    <d v="2023-04-18T14:14:38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54"/>
    <d v="2023-04-18T14:14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55"/>
    <d v="2023-04-18T14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0"/>
    <d v="2023-04-18T14:14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2"/>
    <d v="2023-04-18T14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0"/>
    <d v="2023-04-18T14:14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269"/>
    <d v="2023-04-18T14:14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1"/>
    <d v="2023-04-18T14:1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2"/>
    <d v="2023-04-18T14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4"/>
    <d v="2023-04-18T13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5"/>
    <d v="2023-04-18T13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16"/>
    <d v="2023-04-18T13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9"/>
    <d v="2023-05-15T16:37:07"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0"/>
    <d v="2023-05-15T16:37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1"/>
    <d v="2023-05-15T16:37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84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41"/>
    <d v="2023-04-19T15:43:1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3"/>
    <d v="2023-04-19T15:43:10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4"/>
    <d v="2023-04-19T15:43:10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5"/>
    <d v="2023-04-19T15:43:1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9"/>
    <d v="2023-04-19T15:43:1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6"/>
    <d v="2023-04-19T15:43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00"/>
    <d v="2023-04-19T15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9"/>
    <d v="2023-04-19T15:43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0"/>
    <d v="2023-04-19T15:43:1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1"/>
    <d v="2023-04-19T15:43:1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2"/>
    <d v="2023-04-19T15:43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3"/>
    <d v="2023-04-19T15:43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4"/>
    <d v="2023-04-19T15:43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01"/>
    <d v="2023-04-19T15:43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02"/>
    <d v="2023-04-19T15:43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77"/>
    <d v="2023-04-19T15:43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02"/>
    <d v="2023-04-19T15:43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69"/>
    <d v="2023-04-19T15:43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43"/>
    <d v="2023-04-19T15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47"/>
    <d v="2023-04-19T15:43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44"/>
    <d v="2023-04-19T15:43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72"/>
    <d v="2023-04-19T15:43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80"/>
    <d v="2023-04-19T15:43:10"/>
    <n v="95"/>
    <m/>
    <n v="95"/>
    <m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07"/>
    <d v="2023-04-19T15:43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73"/>
    <d v="2023-04-19T15:43:10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5"/>
    <d v="2023-04-18T14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91"/>
    <d v="2023-04-18T14:1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6"/>
    <d v="2023-04-18T14:1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7"/>
    <d v="2023-04-18T14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8"/>
    <d v="2023-04-18T14:1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9"/>
    <d v="2023-04-18T14:1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70"/>
    <d v="2023-04-18T14:14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4"/>
    <d v="2023-04-18T14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5"/>
    <d v="2023-04-18T14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6"/>
    <d v="2023-04-18T14:1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7"/>
    <d v="2023-04-18T14:1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8"/>
    <d v="2023-04-18T14:14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9"/>
    <d v="2023-04-18T14:14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10"/>
    <d v="2023-04-18T14:14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11"/>
    <d v="2023-04-18T14:1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41"/>
    <d v="2023-04-18T14:14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13"/>
    <d v="2023-04-18T14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14"/>
    <d v="2023-04-18T14:1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15"/>
    <d v="2023-04-18T14:1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72"/>
    <d v="2023-04-18T14:1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80"/>
    <d v="2023-04-18T14:14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30"/>
    <d v="2023-04-18T14:14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82"/>
    <d v="2023-08-17T15:53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2"/>
    <d v="2023-08-17T15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29"/>
    <d v="2023-08-17T15:5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3"/>
    <d v="2023-08-17T15:5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33"/>
    <d v="2023-08-17T15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0"/>
    <d v="2023-08-17T15:53:0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7"/>
    <d v="2023-08-17T15:53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57"/>
    <x v="3"/>
    <x v="81"/>
    <d v="2023-04-18T14:15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50"/>
    <d v="2023-04-18T13:56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40"/>
    <d v="2023-04-18T13:56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54"/>
    <d v="2023-04-18T13:56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0"/>
    <d v="2023-04-18T13:56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80"/>
    <d v="2023-04-18T13:56:3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118"/>
    <x v="0"/>
    <x v="28"/>
    <d v="2023-04-18T13:56:33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0"/>
    <x v="6"/>
    <x v="40"/>
    <d v="2023-04-18T13:47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92"/>
    <d v="2023-04-18T13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69"/>
    <d v="2023-04-18T13:4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6"/>
    <d v="2023-04-18T13:4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7"/>
    <d v="2023-04-18T13:4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9"/>
    <d v="2023-04-18T13:4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212"/>
    <d v="2023-04-18T13:4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0"/>
    <d v="2023-08-17T16:01:3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"/>
    <d v="2023-08-17T16:01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"/>
    <d v="2023-08-17T16:01:35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6"/>
    <d v="2023-08-17T16:01:35"/>
    <n v="2725"/>
    <n v="0"/>
    <n v="2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7"/>
    <d v="2023-08-17T16:01:35"/>
    <n v="5434"/>
    <n v="0"/>
    <n v="5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8"/>
    <d v="2023-08-17T16:01:35"/>
    <n v="1205"/>
    <n v="0"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9"/>
    <d v="2023-08-17T16:01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0"/>
    <d v="2023-08-17T16:01:35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1"/>
    <d v="2023-08-17T16:01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2"/>
    <d v="2023-08-17T16:01:35"/>
    <n v="2505"/>
    <n v="0"/>
    <n v="2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6"/>
    <d v="2023-08-17T15:53:08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1"/>
    <d v="2023-08-17T15:53:0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7"/>
    <d v="2023-08-17T15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2"/>
    <d v="2023-08-17T15:53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8"/>
    <d v="2023-08-17T15:53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69"/>
    <d v="2023-08-17T15:53:0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2"/>
    <d v="2023-08-17T15:53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9"/>
    <d v="2023-08-17T16:0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"/>
    <d v="2023-08-17T16:02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"/>
    <d v="2023-08-17T16:02:40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"/>
    <d v="2023-08-17T16:02:4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96"/>
    <d v="2023-08-17T16:02:4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9"/>
    <d v="2023-08-17T16:02:4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0"/>
    <d v="2023-08-17T16:0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1"/>
    <d v="2023-08-17T16:02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2"/>
    <d v="2023-08-17T16:02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1"/>
    <d v="2023-08-17T16:0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25"/>
    <d v="2023-08-17T16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3"/>
    <d v="2023-08-17T16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4"/>
    <d v="2023-08-17T16:02:4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"/>
    <d v="2023-08-17T16:02:40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6"/>
    <d v="2023-08-17T16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8"/>
    <d v="2023-08-17T16:0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27"/>
    <d v="2023-08-17T16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8"/>
    <d v="2023-08-17T16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"/>
    <d v="2023-08-17T16:03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6"/>
    <d v="2023-08-17T16:03:5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4"/>
    <d v="2023-08-17T16:03:50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17"/>
    <d v="2023-08-17T16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5"/>
    <d v="2023-08-17T16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6"/>
    <d v="2023-08-17T16:0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57"/>
    <d v="2023-08-17T16:0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0"/>
    <d v="2023-08-17T16:03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2"/>
    <d v="2023-08-17T16:03:5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86"/>
    <d v="2023-08-17T16:03:5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168"/>
    <d v="2023-08-17T16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8"/>
    <x v="6"/>
    <x v="3"/>
    <d v="2023-08-17T16:03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66"/>
    <d v="2023-08-17T16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42"/>
    <d v="2023-08-17T16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69"/>
    <d v="2023-08-17T16:05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70"/>
    <d v="2023-08-17T16:0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71"/>
    <d v="2023-08-17T16:0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72"/>
    <d v="2023-08-17T16:0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80"/>
    <d v="2023-08-17T16:05:2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82"/>
    <d v="2023-08-17T16:05:2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08"/>
    <d v="2023-08-17T16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29"/>
    <d v="2023-08-17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0"/>
    <d v="2023-08-17T16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2"/>
    <d v="2023-08-17T16:05:2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7"/>
    <d v="2023-08-17T16:05:28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8"/>
    <d v="2023-08-17T16:05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12"/>
    <d v="2023-08-17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9"/>
    <d v="2023-08-17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40"/>
    <d v="2023-08-17T16:05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66"/>
    <d v="2023-08-17T16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42"/>
    <d v="2023-08-17T16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69"/>
    <d v="2023-08-17T16:05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70"/>
    <d v="2023-08-17T16:0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71"/>
    <d v="2023-08-17T16:0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72"/>
    <d v="2023-08-17T16:0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80"/>
    <d v="2023-08-17T16:05:2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82"/>
    <d v="2023-08-17T16:05:2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08"/>
    <d v="2023-08-17T16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29"/>
    <d v="2023-08-17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0"/>
    <d v="2023-08-17T16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2"/>
    <d v="2023-08-17T16:05:2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7"/>
    <d v="2023-08-17T16:05:28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8"/>
    <d v="2023-08-17T16:05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12"/>
    <d v="2023-08-17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39"/>
    <d v="2023-08-17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40"/>
    <d v="2023-08-17T16:05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116"/>
    <d v="2023-08-17T16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54"/>
    <d v="2023-08-17T16:05:28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56"/>
    <d v="2023-08-17T16:0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9"/>
    <x v="7"/>
    <x v="0"/>
    <d v="2023-08-17T16:05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54"/>
    <d v="2023-04-19T16:01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16"/>
    <d v="2023-04-19T16:01:0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4"/>
    <d v="2023-04-19T16:01:0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9"/>
    <d v="2023-04-18T11:30:48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0"/>
    <d v="2023-04-18T11:30:48"/>
    <n v="435"/>
    <n v="0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37"/>
    <d v="2023-04-18T11:49:01"/>
    <n v="98"/>
    <m/>
    <n v="9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199"/>
    <d v="2023-04-18T11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188"/>
    <d v="2023-04-18T11:49:01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55"/>
    <d v="2023-04-18T11:49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0"/>
    <d v="2023-04-18T11:49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183"/>
    <d v="2023-04-18T11:49:01"/>
    <n v="6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3"/>
    <d v="2023-04-18T11:49:0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80"/>
    <d v="2023-04-18T11:49:5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82"/>
    <d v="2023-04-18T11:49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42"/>
    <d v="2023-04-18T11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0"/>
    <d v="2023-04-18T11:49:5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2"/>
    <d v="2023-04-18T11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3"/>
    <d v="2023-04-18T11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4"/>
    <d v="2023-04-18T11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6"/>
    <d v="2023-04-18T11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0"/>
    <d v="2023-04-18T11:4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1"/>
    <d v="2023-04-18T11:4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71"/>
    <d v="2023-04-18T11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25"/>
    <d v="2023-04-18T11:40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3"/>
    <d v="2023-04-18T11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13"/>
    <d v="2023-05-15T16:3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16"/>
    <d v="2023-05-15T16:38:2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6"/>
    <d v="2023-04-19T16:01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57"/>
    <d v="2023-04-19T16:01:0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0"/>
    <d v="2023-04-19T16:01:0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2"/>
    <d v="2023-04-19T16:01:0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69"/>
    <d v="2023-04-18T14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6"/>
    <d v="2023-04-18T14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7"/>
    <d v="2023-04-18T14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96"/>
    <d v="2023-04-18T14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9"/>
    <d v="2023-04-18T14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11"/>
    <d v="2023-04-18T14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3"/>
    <d v="2023-04-19T16:06:46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4"/>
    <d v="2023-04-19T16:06:46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5"/>
    <d v="2023-04-19T16:06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9"/>
    <d v="2023-04-19T16:06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6"/>
    <d v="2023-04-19T16:06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00"/>
    <d v="2023-04-19T16:06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9"/>
    <d v="2023-04-19T16:06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0"/>
    <d v="2023-04-19T16:06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1"/>
    <d v="2023-04-19T16:06:46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2"/>
    <d v="2023-04-19T16:06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90"/>
    <d v="2023-04-18T14:39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66"/>
    <d v="2023-04-18T14:39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21"/>
    <d v="2023-04-18T14:39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200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92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93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69"/>
    <d v="2023-04-18T14:39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6"/>
    <d v="2023-04-18T14:39:0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7"/>
    <d v="2023-04-18T14:39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96"/>
    <d v="2023-04-18T14:39:0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9"/>
    <d v="2023-04-18T14:39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0"/>
    <d v="2023-04-18T14:39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1"/>
    <d v="2023-04-18T14:39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25"/>
    <d v="2023-04-18T14:39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4"/>
    <d v="2023-04-18T14:39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5"/>
    <d v="2023-04-18T14:39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99"/>
    <d v="2023-04-18T14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6"/>
    <d v="2023-04-18T14:39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20"/>
    <d v="2023-04-18T14:39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74"/>
    <d v="2023-04-18T14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24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101"/>
    <d v="2023-04-18T14:39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75"/>
    <d v="2023-04-18T14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82"/>
    <d v="2023-04-18T14:3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30"/>
    <d v="2023-04-18T14:39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32"/>
    <d v="2023-04-18T14:3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35"/>
    <d v="2023-04-18T14:39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37"/>
    <d v="2023-04-18T14:39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48"/>
    <d v="2023-04-18T14:39:0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49"/>
    <d v="2023-04-18T14:39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4"/>
    <d v="2023-05-15T16:38:28"/>
    <n v="476"/>
    <n v="0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5"/>
    <d v="2023-05-15T16:3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6"/>
    <d v="2023-05-15T16:38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7"/>
    <d v="2023-05-15T16:38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8"/>
    <d v="2023-05-15T16:38:2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0"/>
    <d v="2023-05-15T16:38:2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"/>
    <d v="2023-05-15T16:38:2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83"/>
    <d v="2023-05-15T16:38:28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96"/>
    <d v="2023-04-18T14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9"/>
    <d v="2023-04-18T14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11"/>
    <d v="2023-04-18T14:39:2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125"/>
    <d v="2023-04-18T14:39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14"/>
    <d v="2023-04-18T14:39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15"/>
    <d v="2023-04-18T14:39:2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99"/>
    <d v="2023-04-18T14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16"/>
    <d v="2023-04-18T14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20"/>
    <d v="2023-04-18T14:39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74"/>
    <d v="2023-04-18T14:39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30"/>
    <d v="2023-04-18T14:39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32"/>
    <d v="2023-04-18T14:39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37"/>
    <d v="2023-04-18T14:39:2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48"/>
    <d v="2023-04-18T14:39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49"/>
    <d v="2023-04-18T14:39:2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50"/>
    <d v="2023-04-18T14:39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40"/>
    <d v="2023-04-18T14:39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58"/>
    <d v="2023-04-18T14:39:2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0"/>
    <d v="2023-04-18T14:39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2"/>
    <d v="2023-04-18T14:39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3"/>
    <d v="2023-04-19T16:0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4"/>
    <d v="2023-04-19T16:06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01"/>
    <d v="2023-04-19T16:06:4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02"/>
    <d v="2023-04-19T16:06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77"/>
    <d v="2023-04-19T16:0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37"/>
    <d v="2023-04-18T14:42:2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38"/>
    <d v="2023-04-18T14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12"/>
    <d v="2023-04-18T14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49"/>
    <d v="2023-04-18T14:42:2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50"/>
    <d v="2023-04-18T14:4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54"/>
    <d v="2023-04-18T14:42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0"/>
    <d v="2023-04-18T14:42:21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168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30"/>
    <d v="2023-05-15T16:40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206"/>
    <d v="2023-04-18T14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80"/>
    <d v="2023-04-18T14:45:4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82"/>
    <d v="2023-04-18T14:45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0"/>
    <d v="2023-04-18T14:45:41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2"/>
    <d v="2023-04-18T14:45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3"/>
    <d v="2023-04-18T14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4"/>
    <d v="2023-04-18T14:4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6"/>
    <d v="2023-04-18T14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7"/>
    <d v="2023-04-18T14:45:41"/>
    <n v="335"/>
    <m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38"/>
    <d v="2023-04-18T14:45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12"/>
    <d v="2023-04-18T14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48"/>
    <d v="2023-04-18T14:45:4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49"/>
    <d v="2023-04-18T14:45:41"/>
    <n v="150"/>
    <m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51"/>
    <d v="2023-04-18T14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84"/>
    <d v="2023-04-18T14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57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58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0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0"/>
    <x v="6"/>
    <x v="82"/>
    <d v="2023-05-15T16:16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0"/>
    <x v="6"/>
    <x v="30"/>
    <d v="2023-05-15T16:16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0"/>
    <x v="6"/>
    <x v="37"/>
    <d v="2023-05-15T16:16:0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0"/>
    <x v="6"/>
    <x v="40"/>
    <d v="2023-05-15T16:16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3"/>
    <d v="2023-04-18T12:07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61"/>
    <d v="2023-04-18T12:08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62"/>
    <d v="2023-04-18T12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90"/>
    <d v="2023-04-18T12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66"/>
    <d v="2023-04-18T12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121"/>
    <d v="2023-04-18T12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69"/>
    <d v="2023-04-18T12:0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175"/>
    <d v="2023-04-18T12:0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6"/>
    <d v="2023-04-18T12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7"/>
    <d v="2023-04-18T12:0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5"/>
    <d v="2023-05-15T17:0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8"/>
    <d v="2023-05-15T17:07:3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55"/>
    <d v="2023-05-15T17:03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0"/>
    <d v="2023-05-15T17:03:40"/>
    <n v="285"/>
    <n v="19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"/>
    <d v="2023-05-15T17:03:40"/>
    <n v="31"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59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82"/>
    <d v="2023-04-18T14:41:23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25"/>
    <d v="2023-04-18T14:41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28"/>
    <d v="2023-04-18T14:41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29"/>
    <d v="2023-04-18T14:41:2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30"/>
    <d v="2023-04-18T14:41:23"/>
    <n v="318"/>
    <m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216"/>
    <d v="2023-04-18T14:4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36"/>
    <d v="2023-04-18T14:41:2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37"/>
    <d v="2023-04-18T14:41:23"/>
    <n v="520"/>
    <m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38"/>
    <d v="2023-04-18T14:41:23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112"/>
    <d v="2023-04-18T14:41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40"/>
    <d v="2023-04-18T14:41:2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115"/>
    <d v="2023-04-18T14:41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54"/>
    <d v="2023-04-18T14:41:23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117"/>
    <d v="2023-04-18T14:41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56"/>
    <d v="2023-04-18T14:41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57"/>
    <d v="2023-04-18T14:41:2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0"/>
    <d v="2023-04-18T14:41:2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174"/>
    <d v="2023-04-18T14:41:23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84"/>
    <x v="4"/>
    <x v="3"/>
    <d v="2023-04-18T14:41:2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59"/>
    <d v="2023-04-18T14:4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1"/>
    <d v="2023-04-18T14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2"/>
    <d v="2023-04-18T14:41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3"/>
    <d v="2023-04-18T14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4"/>
    <d v="2023-04-18T14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90"/>
    <d v="2023-04-18T14:41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6"/>
    <d v="2023-04-18T14:4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92"/>
    <d v="2023-04-18T14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9"/>
    <d v="2023-04-18T14:4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6"/>
    <d v="2023-04-18T14:41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7"/>
    <d v="2023-04-18T14:4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68"/>
    <x v="10"/>
    <x v="30"/>
    <d v="2023-06-22T12:55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68"/>
    <x v="10"/>
    <x v="37"/>
    <d v="2023-06-22T12:5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68"/>
    <x v="10"/>
    <x v="48"/>
    <d v="2023-06-22T12:55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68"/>
    <x v="10"/>
    <x v="58"/>
    <d v="2023-06-22T12:55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68"/>
    <x v="10"/>
    <x v="0"/>
    <d v="2023-06-22T12:55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68"/>
    <x v="10"/>
    <x v="3"/>
    <d v="2023-06-22T12:55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30"/>
    <d v="2023-06-22T12:56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36"/>
    <d v="2023-06-22T12:56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37"/>
    <d v="2023-06-22T12:56:0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49"/>
    <d v="2023-06-22T12:56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199"/>
    <d v="2023-06-22T12:56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0"/>
    <d v="2023-06-22T12:56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183"/>
    <d v="2023-06-22T12:56:06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69"/>
    <x v="10"/>
    <x v="3"/>
    <d v="2023-06-22T12:56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30"/>
    <d v="2023-06-22T12:5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37"/>
    <d v="2023-06-22T12:56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38"/>
    <d v="2023-06-22T12:56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80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9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45"/>
    <d v="2023-07-20T15:32:58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30"/>
    <d v="2023-07-20T15:32:58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32"/>
    <d v="2023-07-20T15:32:58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35"/>
    <d v="2023-07-20T15:32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37"/>
    <d v="2023-07-20T15:32:58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48"/>
    <d v="2023-07-20T15:32:58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49"/>
    <d v="2023-07-20T15:32:58"/>
    <n v="3157"/>
    <m/>
    <n v="3157"/>
    <n v="3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0"/>
    <d v="2023-07-20T15:32:5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11"/>
    <d v="2023-07-20T15:3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125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165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14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15"/>
    <d v="2023-07-20T15:34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99"/>
    <d v="2023-07-20T15:3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20"/>
    <d v="2023-07-20T15:3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93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81"/>
    <d v="2023-07-20T15:33:56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30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37"/>
    <d v="2023-07-20T15:33:56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49"/>
    <d v="2023-07-20T15:33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50"/>
    <d v="2023-07-20T15:33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54"/>
    <d v="2023-07-20T15:33:56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0"/>
    <d v="2023-07-20T15:33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3"/>
    <d v="2023-07-20T15:33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21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22"/>
    <d v="2023-07-20T15:3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77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42"/>
    <d v="2023-07-20T15:34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43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80"/>
    <d v="2023-07-20T15:34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81"/>
    <d v="2023-07-20T15:3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30"/>
    <d v="2023-07-20T15:34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9"/>
    <d v="2023-07-20T15:34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6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7"/>
    <d v="2023-07-20T15:35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96"/>
    <d v="2023-07-20T15:35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9"/>
    <d v="2023-07-20T15:35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1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25"/>
    <d v="2023-07-20T15:3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3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37"/>
    <d v="2023-07-20T15:34:3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38"/>
    <d v="2023-07-20T15:3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49"/>
    <d v="2023-07-20T15:34:3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50"/>
    <d v="2023-07-20T15:3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45"/>
    <d v="2023-07-20T15:34:39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54"/>
    <d v="2023-07-20T15:34:39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0"/>
    <d v="2023-07-20T15:34:3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3"/>
    <d v="2023-07-20T15:3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75"/>
    <d v="2023-06-22T12:34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"/>
    <d v="2023-06-22T12:34:42"/>
    <n v="642"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6"/>
    <d v="2023-06-22T12:34:42"/>
    <n v="538"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7"/>
    <d v="2023-06-22T12:34:42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96"/>
    <d v="2023-06-22T12:34:42"/>
    <n v="636"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8"/>
    <d v="2023-06-22T12:34:4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9"/>
    <d v="2023-06-22T12:34:42"/>
    <n v="731"/>
    <m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4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0"/>
    <d v="2023-06-22T12:34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3"/>
    <d v="2023-06-22T12:34:42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4"/>
    <d v="2023-06-22T12:34:4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6"/>
    <d v="2023-06-22T12:34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9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20"/>
    <d v="2023-06-22T12:34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21"/>
    <d v="2023-06-22T12:34:4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22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23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77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5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99"/>
    <d v="2023-07-20T15:35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72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20"/>
    <d v="2023-07-20T15:35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21"/>
    <d v="2023-07-20T15:3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43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81"/>
    <d v="2023-06-22T13:02:3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30"/>
    <d v="2023-07-20T15:35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37"/>
    <d v="2023-07-20T15:35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38"/>
    <d v="2023-07-20T15:3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49"/>
    <d v="2023-07-20T15:35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145"/>
    <d v="2023-07-20T15:35:0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0"/>
    <d v="2023-07-20T15:35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3"/>
    <d v="2023-07-20T15:3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82"/>
    <d v="2023-06-22T13:02:3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29"/>
    <d v="2023-06-22T13:02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30"/>
    <d v="2023-06-22T13:02:3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64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75"/>
    <d v="2023-04-18T14:1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54"/>
    <d v="2023-04-18T12:21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0"/>
    <d v="2023-04-18T12:21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86"/>
    <d v="2023-04-18T12:21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29"/>
    <d v="2023-04-18T12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30"/>
    <d v="2023-04-18T12:2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46"/>
    <d v="2023-04-18T12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70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77"/>
    <d v="2023-06-22T13:16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70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5"/>
    <d v="2023-06-22T13:16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3"/>
    <d v="2023-06-22T13:16:35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6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71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5"/>
    <d v="2023-06-22T13:16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3"/>
    <d v="2023-06-22T12:34:42"/>
    <n v="113"/>
    <n v="3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4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5"/>
    <d v="2023-06-22T13:16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6"/>
    <d v="2023-06-22T13:16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7"/>
    <d v="2023-06-22T13:16:35"/>
    <n v="620"/>
    <n v="620"/>
    <m/>
    <m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00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7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8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0"/>
    <d v="2023-06-22T12:36:5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74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2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4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01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75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4"/>
    <x v="1"/>
    <x v="49"/>
    <d v="2023-06-22T13:08:4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4"/>
    <x v="1"/>
    <x v="50"/>
    <d v="2023-06-22T13:08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4"/>
    <x v="1"/>
    <x v="2"/>
    <d v="2023-06-22T13:08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4"/>
    <x v="1"/>
    <x v="3"/>
    <d v="2023-06-22T13:08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46"/>
    <d v="2023-06-22T13:02:3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37"/>
    <d v="2023-06-22T13:02:35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38"/>
    <d v="2023-06-22T13:02:3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48"/>
    <d v="2023-06-22T13:02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40"/>
    <d v="2023-06-22T13:02:3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54"/>
    <d v="2023-06-22T13:02:3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56"/>
    <d v="2023-06-22T13:02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217"/>
    <d v="2023-06-22T13:02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58"/>
    <d v="2023-06-22T13:02:3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0"/>
    <d v="2023-06-22T13:02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89"/>
    <x v="6"/>
    <x v="86"/>
    <d v="2023-06-22T13:02:3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0"/>
    <x v="6"/>
    <x v="81"/>
    <d v="2023-06-22T13:02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0"/>
    <x v="6"/>
    <x v="37"/>
    <d v="2023-06-22T13:02:5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0"/>
    <x v="6"/>
    <x v="38"/>
    <d v="2023-06-22T13:0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90"/>
    <x v="6"/>
    <x v="54"/>
    <d v="2023-06-22T13:0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25"/>
    <d v="2023-06-22T13:0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30"/>
    <d v="2023-06-22T13:03:0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08"/>
    <d v="2023-06-22T12:49:11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"/>
    <d v="2023-08-17T16:10:5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7"/>
    <d v="2023-08-17T16:10:5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1"/>
    <d v="2023-08-17T16:27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84"/>
    <d v="2023-08-17T16:27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0"/>
    <d v="2023-08-17T16:27:4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9"/>
    <d v="2023-08-17T16:27:41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0"/>
    <d v="2023-08-17T16:27:4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1"/>
    <d v="2023-08-17T16:27:41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2"/>
    <d v="2023-08-17T16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3"/>
    <d v="2023-08-17T16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90"/>
    <d v="2023-08-17T16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6"/>
    <d v="2023-08-17T16:27:41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8"/>
    <d v="2023-08-17T16:27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9"/>
    <d v="2023-08-17T16:27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70"/>
    <d v="2023-08-17T16:27:4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4"/>
    <d v="2023-08-17T16:27:41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5"/>
    <d v="2023-08-17T16:27:4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"/>
    <d v="2023-08-17T16:27:41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7"/>
    <d v="2023-08-17T16:27:41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6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7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96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9"/>
    <d v="2023-06-22T12:51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10"/>
    <d v="2023-06-22T12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11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"/>
    <d v="2023-07-20T15:34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7"/>
    <d v="2023-07-20T15:34:39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96"/>
    <d v="2023-07-20T15:34:3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9"/>
    <d v="2023-07-20T15:34:3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1"/>
    <d v="2023-07-20T15:34:3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25"/>
    <d v="2023-07-20T15:34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09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28"/>
    <d v="2023-06-22T12:4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38"/>
    <d v="2023-06-22T13:16:15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112"/>
    <d v="2023-06-22T13:16:1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39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40"/>
    <d v="2023-06-22T13:16:15"/>
    <n v="163"/>
    <n v="163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152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54"/>
    <d v="2023-06-22T13:16:1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56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217"/>
    <d v="2023-06-22T13:16:15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0"/>
    <d v="2023-06-22T13:16:15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2"/>
    <d v="2023-06-22T13:1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174"/>
    <d v="2023-06-22T13:16:15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195"/>
    <d v="2023-06-22T13:16:15"/>
    <n v="20"/>
    <n v="2"/>
    <n v="1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02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42"/>
    <d v="2023-06-22T13:16:35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19"/>
    <d v="2023-06-22T13:16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0"/>
    <d v="2023-06-22T13:16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14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99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21"/>
    <d v="2023-06-22T12:51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25"/>
    <d v="2023-06-22T13:14:00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28"/>
    <d v="2023-06-22T13:14:00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29"/>
    <d v="2023-06-22T13:14:0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30"/>
    <d v="2023-06-22T13:14:00"/>
    <n v="52"/>
    <n v="52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32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36"/>
    <d v="2023-06-22T13:14:00"/>
    <n v="5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37"/>
    <d v="2023-06-22T13:14:00"/>
    <n v="1107"/>
    <n v="1107"/>
    <n v="0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38"/>
    <d v="2023-06-22T13:14:00"/>
    <n v="183"/>
    <n v="183"/>
    <n v="0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112"/>
    <d v="2023-06-22T13:14:00"/>
    <n v="24"/>
    <n v="24"/>
    <n v="0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39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115"/>
    <d v="2023-06-22T13:14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116"/>
    <d v="2023-06-22T13:14:00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54"/>
    <d v="2023-06-22T13:14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117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56"/>
    <d v="2023-06-22T13:14:0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217"/>
    <d v="2023-06-22T13:14:00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0"/>
    <d v="2023-06-22T13:14:0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2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174"/>
    <d v="2023-06-22T13:14:00"/>
    <n v="2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87"/>
    <d v="2023-06-22T13:14:0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80"/>
    <d v="2023-06-22T13:14:25"/>
    <n v="224"/>
    <n v="224"/>
    <m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45"/>
    <d v="2023-06-22T13:16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46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1"/>
    <d v="2023-06-22T13:16:3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0"/>
    <d v="2023-06-22T13:16:35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3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65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4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5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"/>
    <d v="2023-06-22T13:07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4"/>
    <d v="2023-07-20T15:34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15"/>
    <d v="2023-07-20T15:34:3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99"/>
    <d v="2023-07-20T15:3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72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20"/>
    <d v="2023-07-20T15:3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7"/>
    <d v="2023-06-22T13:07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8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9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10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11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1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41"/>
    <d v="2023-06-22T13:07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13"/>
    <d v="2023-06-22T13:07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14"/>
    <d v="2023-06-22T13:07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15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7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82"/>
    <d v="2023-06-22T13:14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108"/>
    <d v="2023-06-22T13:14:25"/>
    <n v="564"/>
    <n v="564"/>
    <m/>
    <n v="11"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5"/>
    <d v="2023-06-22T13:14:25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109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8"/>
    <d v="2023-06-22T13:14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9"/>
    <d v="2023-06-22T13:14:2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0"/>
    <d v="2023-06-22T13:14:25"/>
    <n v="125"/>
    <n v="125"/>
    <m/>
    <n v="3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2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3"/>
    <d v="2023-06-22T13:14:25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4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40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6"/>
    <d v="2023-06-22T13:14:25"/>
    <n v="23"/>
    <n v="23"/>
    <m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7"/>
    <d v="2023-06-22T13:14:25"/>
    <n v="3110"/>
    <n v="3110"/>
    <m/>
    <n v="39"/>
    <n v="3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8"/>
    <d v="2023-06-22T13:14:25"/>
    <n v="361"/>
    <n v="361"/>
    <m/>
    <n v="3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112"/>
    <d v="2023-06-22T13:14:25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41"/>
    <d v="2023-06-22T13:14:25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39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49"/>
    <d v="2023-06-22T13:14:2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40"/>
    <d v="2023-06-22T13:14:2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28"/>
    <d v="2023-06-22T13:14:2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29"/>
    <d v="2023-06-22T13:14:25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116"/>
    <d v="2023-06-22T13:14:25"/>
    <n v="564"/>
    <n v="5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54"/>
    <d v="2023-06-22T13:14:25"/>
    <n v="234"/>
    <n v="2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117"/>
    <d v="2023-06-22T13:14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20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21"/>
    <d v="2023-06-22T13:0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24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204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32"/>
    <d v="2023-06-22T13:07:19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39"/>
    <d v="2023-06-22T13:07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49"/>
    <d v="2023-06-22T13:07:1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50"/>
    <d v="2023-06-22T13:07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40"/>
    <d v="2023-06-22T13:07:1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2"/>
    <d v="2023-06-22T13:07:1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3"/>
    <d v="2023-06-22T13:07:1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8"/>
    <x v="1"/>
    <x v="49"/>
    <d v="2023-06-22T13:07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38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39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72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8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"/>
    <d v="2023-05-24T14:54:44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0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87"/>
    <d v="2023-06-22T12:34:4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88"/>
    <d v="2023-06-22T12:3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9"/>
    <d v="2023-06-22T12:34:59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0"/>
    <d v="2023-06-22T12:34:59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1"/>
    <d v="2023-06-22T12:34:59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2"/>
    <d v="2023-06-22T12:34:59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3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56"/>
    <d v="2023-06-22T13:14:25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17"/>
    <d v="2023-06-22T13:14:25"/>
    <n v="58"/>
    <n v="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0"/>
    <d v="2023-06-22T13:14:25"/>
    <n v="125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2"/>
    <d v="2023-06-22T13:14:2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174"/>
    <d v="2023-06-22T13:14:25"/>
    <n v="5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122"/>
    <x v="3"/>
    <x v="87"/>
    <d v="2023-06-22T13:14:25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80"/>
    <d v="2023-06-22T13:14:4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108"/>
    <d v="2023-06-22T13:14:4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25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29"/>
    <d v="2023-06-22T13:14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30"/>
    <d v="2023-06-22T13:14:4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32"/>
    <d v="2023-06-22T13:14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37"/>
    <d v="2023-06-22T13:14:44"/>
    <n v="236"/>
    <n v="236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38"/>
    <d v="2023-06-22T13:14:44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112"/>
    <d v="2023-06-22T13:14:4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39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40"/>
    <d v="2023-06-22T13:14:44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116"/>
    <d v="2023-06-22T13:14:4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54"/>
    <d v="2023-06-22T13:14:4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117"/>
    <d v="2023-06-22T13:14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56"/>
    <d v="2023-06-22T13:14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217"/>
    <d v="2023-06-22T13:1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0"/>
    <d v="2023-06-22T13:14:4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123"/>
    <x v="6"/>
    <x v="2"/>
    <d v="2023-06-22T13:14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0"/>
    <d v="2023-06-22T12:34:59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1"/>
    <d v="2023-06-22T12:3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6"/>
    <d v="2023-06-22T12:34:59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54"/>
    <d v="2023-06-22T13:11:5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0"/>
    <d v="2023-06-22T13:11:5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1"/>
    <d v="2023-06-22T13:11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257"/>
    <d v="2023-06-22T13:12:1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62"/>
    <d v="2023-06-22T13:12:1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63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90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66"/>
    <d v="2023-06-22T13:12:1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48"/>
    <d v="2023-06-22T13:07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40"/>
    <d v="2023-06-22T13:07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54"/>
    <d v="2023-06-22T13:07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56"/>
    <d v="2023-06-22T13:0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57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58"/>
    <d v="2023-06-22T13:07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0"/>
    <d v="2023-06-22T13:07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3"/>
    <d v="2023-06-22T13:07:58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61"/>
    <d v="2023-06-22T13:08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62"/>
    <d v="2023-06-22T13:08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90"/>
    <d v="2023-06-22T13:0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66"/>
    <d v="2023-06-22T13:08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6"/>
    <d v="2023-06-22T13:08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7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80"/>
    <d v="2023-06-22T13:15:04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108"/>
    <d v="2023-06-22T13:15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0"/>
    <d v="2023-06-22T13:15:0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24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169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206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171"/>
    <d v="2023-06-22T12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80"/>
    <d v="2023-06-22T12:51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82"/>
    <d v="2023-06-22T12:51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30"/>
    <d v="2023-06-22T12:51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35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30"/>
    <d v="2023-06-22T12:41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47"/>
    <d v="2023-06-22T12:41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34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37"/>
    <d v="2023-06-22T12:41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39"/>
    <d v="2023-06-22T12:41:48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49"/>
    <d v="2023-06-22T12:41:4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50"/>
    <d v="2023-06-22T12:41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51"/>
    <d v="2023-06-22T12:4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84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40"/>
    <d v="2023-06-22T12:41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54"/>
    <d v="2023-06-22T12:41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55"/>
    <d v="2023-06-22T12:4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0"/>
    <d v="2023-06-22T12:41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"/>
    <d v="2023-06-22T12:41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3"/>
    <d v="2023-06-22T12:41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59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0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1"/>
    <d v="2023-06-22T12:42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2"/>
    <d v="2023-06-22T12:42:1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3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90"/>
    <d v="2023-06-22T12:42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6"/>
    <d v="2023-06-22T12:42:1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21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7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92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9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70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4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5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6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7"/>
    <d v="2023-06-22T12:42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96"/>
    <d v="2023-06-22T12:42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8"/>
    <d v="2023-06-22T12:42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63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77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69"/>
    <d v="2023-06-22T12:53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247"/>
    <d v="2023-06-22T12:53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44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79"/>
    <d v="2023-06-22T12:5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80"/>
    <d v="2023-06-22T12:53:5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82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30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47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32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3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37"/>
    <d v="2023-06-22T12:5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39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199"/>
    <d v="2023-06-22T13:17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54"/>
    <d v="2023-06-22T13:17:1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58"/>
    <d v="2023-06-22T13:17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0"/>
    <d v="2023-06-22T13:17:1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1"/>
    <d v="2023-06-22T13:17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2"/>
    <d v="2023-06-22T13:17:1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88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2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4"/>
    <d v="2023-06-22T13:17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01"/>
    <d v="2023-06-22T13:17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75"/>
    <d v="2023-06-22T13:1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77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04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02"/>
    <d v="2023-06-22T13:17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69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06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72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24"/>
    <d v="2023-06-22T12:39:5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71"/>
    <d v="2023-06-22T12:39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25"/>
    <d v="2023-06-22T12:39:51"/>
    <n v="1635"/>
    <m/>
    <n v="1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1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3"/>
    <d v="2023-06-22T12:39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59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0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1"/>
    <d v="2023-06-22T13:17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2"/>
    <d v="2023-06-22T13:17:3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3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0"/>
    <d v="2023-06-22T13:17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6"/>
    <d v="2023-06-22T13:1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21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2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3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8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9"/>
    <d v="2023-06-22T13:17:3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2"/>
    <d v="2023-06-22T12:40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8"/>
    <d v="2023-06-22T12:40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78"/>
    <d v="2023-06-22T13:15:4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60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05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80"/>
    <d v="2023-06-22T13:15:43"/>
    <n v="256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08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5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8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88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59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1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2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3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9"/>
    <d v="2023-06-22T12:57:5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0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112"/>
    <d v="2023-04-21T10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40"/>
    <d v="2023-04-21T10:08:36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54"/>
    <d v="2023-04-21T10:08:3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0"/>
    <d v="2023-04-21T10:08:3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49"/>
    <x v="2"/>
    <x v="87"/>
    <d v="2023-04-21T10:08:3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105"/>
    <d v="2023-04-21T10:09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80"/>
    <d v="2023-04-21T10:09:1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108"/>
    <d v="2023-04-21T10:09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30"/>
    <d v="2023-04-21T10:09:1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49"/>
    <x v="2"/>
    <x v="33"/>
    <d v="2023-04-21T10:09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9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27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28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0"/>
    <d v="2023-05-24T17:28:1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4"/>
    <d v="2023-05-24T17:28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9"/>
    <d v="2023-05-15T15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40"/>
    <d v="2023-04-18T13:58:1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6"/>
    <d v="2023-04-18T13:58:1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7"/>
    <d v="2023-04-18T13:58:10"/>
    <n v="541"/>
    <n v="541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8"/>
    <d v="2023-04-18T13:58:10"/>
    <n v="727"/>
    <n v="727"/>
    <m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12"/>
    <d v="2023-04-18T13:58:10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41"/>
    <d v="2023-04-18T13:58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9"/>
    <d v="2023-04-18T13:58:10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49"/>
    <d v="2023-04-18T13:58:10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40"/>
    <d v="2023-04-18T13:58:10"/>
    <n v="947"/>
    <n v="947"/>
    <m/>
    <m/>
    <n v="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28"/>
    <d v="2023-04-18T13:58:1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5"/>
    <d v="2023-05-15T16:37:0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6"/>
    <d v="2023-05-15T16:37:07"/>
    <n v="6"/>
    <n v="3"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7"/>
    <d v="2023-05-15T16:37:07"/>
    <n v="957"/>
    <n v="794"/>
    <n v="163"/>
    <m/>
    <n v="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8"/>
    <d v="2023-05-15T16:37:07"/>
    <n v="40"/>
    <n v="24"/>
    <n v="16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12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9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8"/>
    <d v="2023-05-15T16:37:0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37"/>
    <d v="2023-04-18T14:14:5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49"/>
    <d v="2023-04-18T14:14:5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50"/>
    <d v="2023-04-18T14:1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55"/>
    <d v="2023-04-19T15:43:10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30"/>
    <d v="2023-04-19T15:43:1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32"/>
    <d v="2023-04-19T15:43:10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37"/>
    <d v="2023-04-19T15:43:10"/>
    <n v="347"/>
    <m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39"/>
    <d v="2023-04-19T15:43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48"/>
    <d v="2023-04-19T15:43:1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49"/>
    <d v="2023-04-19T15:43:10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0"/>
    <d v="2023-04-19T15:43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1"/>
    <d v="2023-04-19T15:43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84"/>
    <d v="2023-04-19T15:43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40"/>
    <d v="2023-04-19T15:43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54"/>
    <d v="2023-04-19T15:43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13"/>
    <d v="2023-04-19T15:43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14"/>
    <d v="2023-04-19T15:43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48"/>
    <d v="2023-06-22T12:53:5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51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40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46"/>
    <d v="2023-06-22T12:53:57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47"/>
    <d v="2023-06-22T12:53:57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48"/>
    <d v="2023-06-22T12:53:57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49"/>
    <d v="2023-06-22T12:53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0"/>
    <d v="2023-06-22T12:53:5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1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2"/>
    <d v="2023-06-22T12:53:57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3"/>
    <d v="2023-06-22T12:53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4"/>
    <d v="2023-06-22T12:53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6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85"/>
    <d v="2023-06-22T12:53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54"/>
    <d v="2023-06-22T12:53:5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58"/>
    <d v="2023-06-22T12:53:5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0"/>
    <d v="2023-06-22T12:53:5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"/>
    <d v="2023-06-22T12:53:5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2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3"/>
    <d v="2023-06-22T12:53:57"/>
    <n v="76"/>
    <n v="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80"/>
    <d v="2023-06-22T12:5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30"/>
    <d v="2023-06-22T12:54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35"/>
    <d v="2023-06-22T12:54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38"/>
    <d v="2023-06-22T12:5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48"/>
    <d v="2023-06-22T12:54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40"/>
    <d v="2023-06-22T12:54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54"/>
    <d v="2023-06-22T12:54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58"/>
    <d v="2023-06-22T12:54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0"/>
    <d v="2023-06-22T12:54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63"/>
    <x v="11"/>
    <x v="3"/>
    <d v="2023-06-22T12:54:1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80"/>
    <d v="2023-06-22T12:54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30"/>
    <d v="2023-06-22T12:54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35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38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48"/>
    <d v="2023-06-22T12:54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40"/>
    <d v="2023-06-22T12:54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54"/>
    <d v="2023-06-22T12:54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58"/>
    <d v="2023-06-22T12:54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0"/>
    <d v="2023-06-22T12:54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64"/>
    <x v="11"/>
    <x v="3"/>
    <d v="2023-06-22T12:54:3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80"/>
    <d v="2023-06-22T12:54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29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2"/>
    <d v="2023-06-22T13:15:0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4"/>
    <d v="2023-06-22T13:15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6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7"/>
    <d v="2023-06-22T13:15:04"/>
    <n v="886"/>
    <n v="886"/>
    <m/>
    <m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8"/>
    <d v="2023-06-22T13:15:04"/>
    <n v="193"/>
    <n v="193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112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241"/>
    <d v="2023-06-22T13:15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39"/>
    <d v="2023-06-22T13:15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40"/>
    <d v="2023-06-22T13:15:04"/>
    <n v="163"/>
    <n v="163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116"/>
    <d v="2023-06-22T13:15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54"/>
    <d v="2023-06-22T13:15:04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0"/>
    <d v="2023-06-22T13:15:0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2"/>
    <d v="2023-06-22T13:15:0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174"/>
    <d v="2023-06-22T13:15:04"/>
    <n v="5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87"/>
    <d v="2023-06-22T13:15:0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124"/>
    <x v="8"/>
    <x v="195"/>
    <d v="2023-06-22T13:15:04"/>
    <n v="10"/>
    <n v="3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02"/>
    <d v="2023-06-22T13:15:2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42"/>
    <d v="2023-06-22T13:15:25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19"/>
    <d v="2023-06-22T13:15:2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0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1"/>
    <d v="2023-06-22T13:15:2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0"/>
    <d v="2023-06-22T13:17:5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57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1"/>
    <d v="2023-06-22T13:17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30"/>
    <d v="2023-06-22T12:54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33"/>
    <d v="2023-06-22T12:5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34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35"/>
    <d v="2023-06-22T12:5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38"/>
    <d v="2023-06-22T12:5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48"/>
    <d v="2023-06-22T12:54:5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40"/>
    <d v="2023-06-22T12:54:5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54"/>
    <d v="2023-06-22T12:54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56"/>
    <d v="2023-06-22T12:5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57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58"/>
    <d v="2023-06-22T12:54:5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0"/>
    <d v="2023-06-22T12:54:50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47"/>
    <d v="2023-06-22T13:17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32"/>
    <d v="2023-06-22T13:1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37"/>
    <d v="2023-06-22T13:17:16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48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49"/>
    <d v="2023-06-22T13:17:16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50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80"/>
    <d v="2023-06-22T13:17:55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82"/>
    <d v="2023-06-22T13:17:55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5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09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07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54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08"/>
    <d v="2023-06-22T13:19:0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2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55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97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8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9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5"/>
    <d v="2023-06-22T13:19:09"/>
    <n v="3"/>
    <m/>
    <n v="3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0"/>
    <d v="2023-06-22T13:19:0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2"/>
    <d v="2023-06-22T13:19:09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4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5"/>
    <d v="2023-06-22T13:19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16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6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7"/>
    <d v="2023-06-22T13:19:09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8"/>
    <d v="2023-06-22T13:19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75"/>
    <d v="2023-06-22T12:39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70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"/>
    <d v="2023-06-22T12:39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"/>
    <d v="2023-06-22T12:39:51"/>
    <n v="2453"/>
    <m/>
    <n v="2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95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7"/>
    <d v="2023-06-22T12:39:51"/>
    <n v="5547"/>
    <m/>
    <n v="5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96"/>
    <d v="2023-06-22T12:39:51"/>
    <n v="2863"/>
    <m/>
    <n v="2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63"/>
    <d v="2023-06-22T12:39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9"/>
    <d v="2023-06-22T12:39:51"/>
    <n v="3327"/>
    <m/>
    <n v="3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0"/>
    <d v="2023-06-22T12:39:51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1"/>
    <d v="2023-06-22T12:39:51"/>
    <n v="1881"/>
    <m/>
    <n v="1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70"/>
    <d v="2023-06-22T13:17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4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5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6"/>
    <d v="2023-06-22T13:17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5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96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7"/>
    <d v="2023-06-22T13:17:3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6"/>
    <d v="2023-06-22T13:1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8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9"/>
    <d v="2023-04-18T14:42:2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1"/>
    <d v="2023-04-18T14:42:21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2"/>
    <d v="2023-04-18T14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71"/>
    <d v="2023-04-18T14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"/>
    <d v="2023-06-22T12:39:51"/>
    <n v="2002"/>
    <m/>
    <n v="2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"/>
    <d v="2023-06-22T12:39:51"/>
    <n v="1715"/>
    <m/>
    <n v="1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6"/>
    <d v="2023-06-22T12:39:51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92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0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27"/>
    <d v="2023-06-22T12:39:5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28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20"/>
    <d v="2023-06-22T12:39:51"/>
    <n v="728"/>
    <m/>
    <n v="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93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94"/>
    <d v="2023-06-22T12:39:51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74"/>
    <d v="2023-06-22T12:39:51"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22"/>
    <d v="2023-06-22T12:39:5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23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82"/>
    <d v="2023-06-22T12:39:51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2"/>
    <d v="2023-06-22T12:39:51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3"/>
    <d v="2023-06-22T12:39:51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31"/>
    <d v="2023-06-22T12:39:5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0"/>
    <d v="2023-06-22T12:39:51"/>
    <n v="268"/>
    <m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25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2"/>
    <d v="2023-06-22T12:39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30"/>
    <d v="2023-06-22T12:39:51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6"/>
    <d v="2023-06-22T12:39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7"/>
    <d v="2023-06-22T12:39:51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32"/>
    <d v="2023-06-22T12:39:51"/>
    <n v="182"/>
    <m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37"/>
    <d v="2023-06-22T12:39:51"/>
    <n v="303"/>
    <m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4"/>
    <d v="2023-05-15T16:38:28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5"/>
    <d v="2023-05-15T16:38:28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30"/>
    <d v="2023-05-15T16:38:28"/>
    <n v="135"/>
    <m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32"/>
    <d v="2023-05-15T16:38:28"/>
    <n v="150"/>
    <m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37"/>
    <d v="2023-05-15T16:38:28"/>
    <n v="302"/>
    <m/>
    <n v="302"/>
    <n v="0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41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39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8"/>
    <d v="2023-05-15T16:38:28"/>
    <n v="72"/>
    <m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9"/>
    <d v="2023-05-15T16:38:28"/>
    <n v="633"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0"/>
    <d v="2023-05-15T16:38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1"/>
    <d v="2023-05-15T16:38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84"/>
    <d v="2023-05-15T16:38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0"/>
    <d v="2023-05-15T16:38:28"/>
    <n v="76"/>
    <m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12"/>
    <d v="2023-05-15T15:42:58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39"/>
    <d v="2023-05-15T15:42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49"/>
    <d v="2023-05-15T15:42:5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84"/>
    <d v="2023-05-15T15:4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40"/>
    <d v="2023-05-15T15:42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52"/>
    <d v="2023-05-15T15:4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54"/>
    <d v="2023-05-15T15:42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0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"/>
    <d v="2023-05-15T15:42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2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3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38"/>
    <d v="2023-06-22T12:39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241"/>
    <d v="2023-06-22T12:39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39"/>
    <d v="2023-06-22T12:39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8"/>
    <d v="2023-06-22T12:39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9"/>
    <d v="2023-06-22T12:39:51"/>
    <n v="938"/>
    <m/>
    <n v="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0"/>
    <d v="2023-06-22T12:39:5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1"/>
    <d v="2023-06-22T12:39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4"/>
    <d v="2023-06-22T12:39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40"/>
    <d v="2023-06-22T12:39:5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6"/>
    <d v="2023-06-22T12:39:51"/>
    <n v="4402"/>
    <n v="0"/>
    <n v="4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7"/>
    <d v="2023-06-22T12:39:51"/>
    <n v="19861"/>
    <n v="0"/>
    <n v="19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8"/>
    <d v="2023-06-22T12:39:51"/>
    <n v="3717"/>
    <n v="0"/>
    <n v="3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49"/>
    <d v="2023-06-22T12:39:51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0"/>
    <d v="2023-06-22T12:39:51"/>
    <n v="1441"/>
    <n v="0"/>
    <n v="1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1"/>
    <d v="2023-06-22T12:39:51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2"/>
    <d v="2023-06-22T12:39:51"/>
    <n v="6765"/>
    <n v="0"/>
    <n v="6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3"/>
    <d v="2023-06-22T12:39:5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2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5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56"/>
    <d v="2023-06-22T12:39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4"/>
    <d v="2023-06-22T12:39:51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17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5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8"/>
    <d v="2023-06-22T12:39:51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0"/>
    <d v="2023-06-22T12:39:51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"/>
    <d v="2023-06-22T12:39:5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2"/>
    <d v="2023-06-22T12:39:51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6"/>
    <d v="2023-06-22T12:39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3"/>
    <d v="2023-06-22T12:39:51"/>
    <n v="161"/>
    <n v="4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7"/>
    <d v="2023-06-22T12:39:5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95"/>
    <d v="2023-06-22T12:39:51"/>
    <n v="97"/>
    <n v="63"/>
    <n v="2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88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59"/>
    <d v="2023-06-22T12:40:0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0"/>
    <d v="2023-06-22T12:40:06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1"/>
    <d v="2023-06-22T12:40:0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2"/>
    <d v="2023-06-22T12:40:06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3"/>
    <d v="2023-06-22T12:40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0"/>
    <d v="2023-06-22T12:40:0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1"/>
    <d v="2023-06-22T12:4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6"/>
    <d v="2023-06-22T12:40:06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1"/>
    <d v="2023-06-22T12:5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25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01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4"/>
    <d v="2023-06-22T12:57:5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5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99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6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26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3"/>
    <d v="2023-06-22T12:58:13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61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62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90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66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21"/>
    <d v="2023-06-22T12:58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69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4"/>
    <d v="2023-06-22T12:5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6"/>
    <d v="2023-06-22T12:58:3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7"/>
    <d v="2023-06-22T12:58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96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9"/>
    <d v="2023-06-22T12:5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0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1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25"/>
    <d v="2023-06-22T12:5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4"/>
    <d v="2023-06-22T12:58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5"/>
    <d v="2023-06-22T12:58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99"/>
    <d v="2023-06-22T12:5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27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20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21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200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69"/>
    <d v="2023-06-22T12:5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4"/>
    <d v="2023-06-22T12:59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6"/>
    <d v="2023-06-22T12:5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7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96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9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0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1"/>
    <d v="2023-06-22T12:59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25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201"/>
    <d v="2023-06-22T12:5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4"/>
    <d v="2023-06-22T12:59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5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99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126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20"/>
    <d v="2023-06-22T12:5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74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77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80"/>
    <d v="2023-06-22T12:5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82"/>
    <d v="2023-06-22T12:59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30"/>
    <d v="2023-06-22T12:59:4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32"/>
    <d v="2023-06-22T12:59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37"/>
    <d v="2023-06-22T12:59:4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49"/>
    <d v="2023-06-22T12:5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40"/>
    <d v="2023-06-22T12:59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54"/>
    <d v="2023-06-22T12:5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0"/>
    <d v="2023-06-22T12:59:4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2"/>
    <d v="2023-06-22T12:59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3"/>
    <d v="2023-06-22T12:59:48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61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62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90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66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121"/>
    <d v="2023-06-22T13:00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69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6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7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96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9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11"/>
    <d v="2023-06-22T13:00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125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14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15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99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20"/>
    <d v="2023-06-22T13:00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74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30"/>
    <d v="2023-06-22T13:00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37"/>
    <d v="2023-06-22T13:00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49"/>
    <d v="2023-06-22T13:00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40"/>
    <d v="2023-06-22T13:00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81"/>
    <x v="12"/>
    <x v="0"/>
    <d v="2023-06-22T13:00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80"/>
    <d v="2023-06-22T13:00:2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30"/>
    <d v="2023-06-22T13:00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36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37"/>
    <d v="2023-06-22T13:00:2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48"/>
    <d v="2023-06-22T13:00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49"/>
    <d v="2023-06-22T13:00:2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205"/>
    <d v="2023-04-18T13:48:5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62"/>
    <d v="2023-04-20T13:54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65"/>
    <d v="2023-04-20T13:54:3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205"/>
    <d v="2023-04-20T13:54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69"/>
    <d v="2023-04-20T13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6"/>
    <d v="2023-04-20T13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7"/>
    <d v="2023-04-20T13:54:3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96"/>
    <d v="2023-04-20T13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9"/>
    <d v="2023-04-20T13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10"/>
    <d v="2023-04-20T13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11"/>
    <d v="2023-04-20T13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1"/>
    <d v="2023-04-24T08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84"/>
    <d v="2023-04-24T08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40"/>
    <d v="2023-04-24T08:49:2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54"/>
    <d v="2023-04-24T08:49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85"/>
    <d v="2023-04-24T08:49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88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9"/>
    <d v="2023-05-15T15:26:17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9"/>
    <d v="2023-08-17T16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9"/>
    <d v="2023-08-17T16:02:40"/>
    <n v="524"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0"/>
    <d v="2023-08-17T16:02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1"/>
    <d v="2023-08-17T16:0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4"/>
    <d v="2023-08-17T16:0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0"/>
    <d v="2023-08-17T16:02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4"/>
    <d v="2023-08-17T16:02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2"/>
    <d v="2023-08-17T16:02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13"/>
    <d v="2023-08-17T16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5"/>
    <d v="2023-08-17T16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6"/>
    <d v="2023-08-17T16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14"/>
    <d v="2023-08-17T16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3"/>
    <d v="2023-08-17T16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5"/>
    <d v="2023-08-17T16:02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4"/>
    <d v="2023-08-17T16:02:40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5"/>
    <d v="2023-08-17T16:0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0"/>
    <d v="2023-08-17T16:02:40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9"/>
    <d v="2023-08-17T16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8"/>
    <d v="2023-08-17T16:06:39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9"/>
    <d v="2023-08-17T16:06:39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0"/>
    <d v="2023-08-17T16:06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1"/>
    <d v="2023-08-17T16:0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0"/>
    <d v="2023-08-17T16:06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45"/>
    <d v="2023-08-17T16:06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53"/>
    <d v="2023-08-17T16:06:3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54"/>
    <d v="2023-08-17T16:06:3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03"/>
    <d v="2023-08-17T16:06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16"/>
    <d v="2023-08-17T16:06:3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4"/>
    <d v="2023-08-17T16:06:39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17"/>
    <d v="2023-08-17T16:06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6"/>
    <d v="2023-08-17T16:06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0"/>
    <d v="2023-08-17T15:50:5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6"/>
    <d v="2023-08-17T15:50:50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7"/>
    <d v="2023-08-17T15:5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2"/>
    <d v="2023-08-17T15:50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8"/>
    <d v="2023-08-17T15:5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69"/>
    <d v="2023-08-17T15:50:50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70"/>
    <d v="2023-08-17T15:50:5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94"/>
    <d v="2023-08-17T15:50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50"/>
    <x v="3"/>
    <x v="4"/>
    <d v="2023-08-17T15:50:50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40"/>
    <d v="2023-06-22T13:0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16"/>
    <d v="2023-06-22T13:0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54"/>
    <d v="2023-06-22T13:03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58"/>
    <d v="2023-06-22T13:03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54"/>
    <d v="2023-06-22T12:46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0"/>
    <d v="2023-06-22T12:46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80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82"/>
    <d v="2023-06-22T12:47:0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29"/>
    <d v="2023-06-22T12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30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32"/>
    <d v="2023-06-22T12:47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37"/>
    <d v="2023-06-22T12:47:09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38"/>
    <d v="2023-06-22T12:47:0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49"/>
    <d v="2023-06-22T12:47:0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40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54"/>
    <d v="2023-06-22T12:47:0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56"/>
    <d v="2023-06-22T12:4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57"/>
    <d v="2023-06-22T12:47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1"/>
    <d v="2023-08-21T15:43:47"/>
    <n v="10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2"/>
    <d v="2023-08-21T15:43:47"/>
    <n v="160"/>
    <m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7"/>
    <d v="2023-08-21T15:43:47"/>
    <n v="1263"/>
    <m/>
    <n v="1263"/>
    <n v="0"/>
    <n v="1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2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9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8"/>
    <d v="2023-08-21T15:43:47"/>
    <n v="91"/>
    <m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9"/>
    <d v="2023-08-21T15:43:47"/>
    <n v="1561"/>
    <m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0"/>
    <d v="2023-08-21T15:43:4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99"/>
    <d v="2023-08-21T15:43:47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1"/>
    <d v="2023-08-21T15:43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4"/>
    <d v="2023-08-21T15:43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0"/>
    <d v="2023-08-21T15:43:4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8"/>
    <d v="2023-08-21T15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0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1"/>
    <d v="2023-08-21T15:43:47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2"/>
    <d v="2023-08-21T15:43:47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3"/>
    <d v="2023-08-21T15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0"/>
    <d v="2023-08-21T15:43:47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6"/>
    <d v="2023-08-21T15:43:47"/>
    <n v="0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7"/>
    <d v="2023-08-21T15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2"/>
    <d v="2023-08-21T15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8"/>
    <d v="2023-08-21T15:4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9"/>
    <d v="2023-08-21T15:43:47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0"/>
    <d v="2023-08-21T15:43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4"/>
    <d v="2023-08-21T15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"/>
    <d v="2023-08-21T15:43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"/>
    <d v="2023-08-21T15:43:47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5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96"/>
    <d v="2023-08-21T15:4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23"/>
    <d v="2023-08-21T15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"/>
    <d v="2023-08-21T15:43:47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6"/>
    <d v="2023-08-21T15:43:47"/>
    <n v="0"/>
    <m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31"/>
    <d v="2023-06-22T12:37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44"/>
    <d v="2023-06-22T12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80"/>
    <d v="2023-06-22T12:37:5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42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30"/>
    <d v="2023-06-22T12:37:58"/>
    <n v="273"/>
    <m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32"/>
    <d v="2023-06-22T12:37:5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23"/>
    <d v="2023-08-21T15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"/>
    <d v="2023-08-21T15:43:47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37"/>
    <d v="2023-06-22T12:37:58"/>
    <n v="239"/>
    <m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39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48"/>
    <d v="2023-06-22T12:37:58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49"/>
    <d v="2023-06-22T12:37:58"/>
    <n v="8422"/>
    <m/>
    <n v="8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0"/>
    <d v="2023-06-22T12:37:58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1"/>
    <d v="2023-06-22T12:37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84"/>
    <d v="2023-06-22T12:37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40"/>
    <d v="2023-06-22T12:37:58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78"/>
    <d v="2023-06-22T12:37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79"/>
    <d v="2023-06-22T12:37:5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72"/>
    <d v="2023-08-17T16:01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9"/>
    <d v="2023-08-17T16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0"/>
    <d v="2023-08-17T16:01:3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2"/>
    <d v="2023-08-17T16:01:35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5"/>
    <d v="2023-08-17T16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2"/>
    <d v="2023-08-17T16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0"/>
    <d v="2023-08-17T16:01:3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7"/>
    <d v="2023-08-17T16:01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2"/>
    <d v="2023-08-17T16:01:35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7"/>
    <d v="2023-08-17T16:01:35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39"/>
    <d v="2023-08-17T16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8"/>
    <d v="2023-08-17T16:01:35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9"/>
    <d v="2023-08-17T16:01:35"/>
    <n v="413"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0"/>
    <d v="2023-08-17T16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1"/>
    <d v="2023-08-17T16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4"/>
    <d v="2023-08-17T16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0"/>
    <d v="2023-08-17T16:01:3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80"/>
    <d v="2023-06-22T12:37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81"/>
    <d v="2023-06-22T12:37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4"/>
    <d v="2023-06-22T12:37:5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5"/>
    <d v="2023-06-22T12:3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8"/>
    <d v="2023-06-22T12:37:58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0"/>
    <d v="2023-06-22T12:37:58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2"/>
    <d v="2023-06-22T12:37:5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87"/>
    <d v="2023-06-22T12:37:5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59"/>
    <d v="2023-06-22T12:38:1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0"/>
    <d v="2023-06-22T12:38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1"/>
    <d v="2023-06-22T12:38:1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2"/>
    <d v="2023-06-22T12:38:1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3"/>
    <d v="2023-06-22T12:38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90"/>
    <d v="2023-06-22T12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90"/>
    <d v="2023-06-22T12:38:1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6"/>
    <d v="2023-06-22T12:38:14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9"/>
    <d v="2023-06-22T12:38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57"/>
    <d v="2023-06-22T12:4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58"/>
    <d v="2023-06-22T12:40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0"/>
    <d v="2023-06-22T12:40:55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"/>
    <d v="2023-06-22T12:40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2"/>
    <d v="2023-06-22T12:40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95"/>
    <d v="2023-06-22T12:40:55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88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0"/>
    <d v="2023-06-22T12:41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1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2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3"/>
    <d v="2023-06-22T12:41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5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90"/>
    <d v="2023-06-22T12:41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6"/>
    <d v="2023-06-22T12:41:1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7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8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9"/>
    <d v="2023-06-22T12:41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08"/>
    <d v="2023-08-17T16:06:3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5"/>
    <d v="2023-08-17T16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8"/>
    <d v="2023-08-17T16:06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0"/>
    <d v="2023-08-17T16:06:39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7"/>
    <d v="2023-08-17T16:06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2"/>
    <d v="2023-08-17T16:06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6"/>
    <d v="2023-08-17T16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7"/>
    <d v="2023-08-17T16:06:39"/>
    <n v="639"/>
    <m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8"/>
    <d v="2023-08-17T16:06:3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12"/>
    <d v="2023-08-17T16:06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9"/>
    <d v="2023-08-17T16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8"/>
    <d v="2023-08-17T16:06:39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9"/>
    <d v="2023-08-17T16:06:39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0"/>
    <d v="2023-08-17T16:06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1"/>
    <d v="2023-08-17T16:0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0"/>
    <d v="2023-08-17T16:06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45"/>
    <d v="2023-08-17T16:06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69"/>
    <d v="2023-08-17T16:06:3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50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40"/>
    <d v="2023-06-22T13:1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54"/>
    <d v="2023-06-22T13:1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0"/>
    <d v="2023-06-22T13:10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2"/>
    <d v="2023-06-22T13:10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10"/>
    <x v="12"/>
    <x v="3"/>
    <d v="2023-06-22T13:10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77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04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06"/>
    <d v="2023-06-22T12:36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07"/>
    <d v="2023-06-22T12:36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54"/>
    <d v="2023-06-22T12:3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51"/>
    <d v="2023-06-22T12:3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6"/>
    <d v="2023-08-17T15:51:49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7"/>
    <d v="2023-08-17T15:5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"/>
    <d v="2023-08-17T15:5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8"/>
    <d v="2023-08-17T15:5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63"/>
    <d v="2023-08-17T15:5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"/>
    <d v="2023-08-17T15:51:49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0"/>
    <d v="2023-08-17T15:51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1"/>
    <d v="2023-08-17T15:51:49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71"/>
    <d v="2023-08-17T15:51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25"/>
    <d v="2023-08-17T15:51:49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1"/>
    <d v="2023-08-17T15:51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4"/>
    <d v="2023-08-17T15:51:4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5"/>
    <d v="2023-08-17T15:51:49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9"/>
    <d v="2023-08-17T15:51:4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6"/>
    <d v="2023-08-17T15:51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00"/>
    <d v="2023-08-17T15:51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9"/>
    <d v="2023-08-17T15:51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40"/>
    <d v="2023-08-17T15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0"/>
    <d v="2023-08-17T15:51:4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1"/>
    <d v="2023-08-17T15:51:4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2"/>
    <d v="2023-08-17T15:5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3"/>
    <d v="2023-08-17T15:5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50"/>
    <d v="2023-08-17T15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4"/>
    <d v="2023-08-17T15:51:4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02"/>
    <d v="2023-08-17T15:51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03"/>
    <d v="2023-08-17T15:51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77"/>
    <d v="2023-08-17T15:5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04"/>
    <d v="2023-08-17T15:51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42"/>
    <d v="2023-08-17T15:5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43"/>
    <d v="2023-08-17T15:51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31"/>
    <d v="2023-08-17T15:51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71"/>
    <d v="2023-08-17T15:5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79"/>
    <d v="2023-08-17T15:5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0"/>
    <d v="2023-08-17T15:51:49"/>
    <n v="290"/>
    <m/>
    <n v="290"/>
    <n v="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7"/>
    <d v="2023-08-17T16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6"/>
    <d v="2023-08-17T16:01:35"/>
    <n v="1118"/>
    <m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"/>
    <d v="2023-08-17T16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"/>
    <d v="2023-08-17T16:01:35"/>
    <n v="1214"/>
    <m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0"/>
    <d v="2023-08-17T16:01:35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"/>
    <d v="2023-08-17T16:01:3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24"/>
    <d v="2023-08-17T16:01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1"/>
    <d v="2023-08-17T16:01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25"/>
    <d v="2023-08-17T16:01:35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1"/>
    <d v="2023-08-17T16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"/>
    <d v="2023-08-17T16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"/>
    <d v="2023-08-17T16:01:35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"/>
    <d v="2023-08-17T16:01:35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8"/>
    <d v="2023-08-17T16:01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9"/>
    <d v="2023-08-17T16:01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9"/>
    <d v="2023-08-17T16:01:35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6"/>
    <d v="2023-08-17T16:01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0"/>
    <d v="2023-08-17T16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0"/>
    <d v="2023-08-17T16:01:35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4"/>
    <d v="2023-08-17T16:01:3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2"/>
    <d v="2023-08-17T16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3"/>
    <d v="2023-08-17T16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4"/>
    <d v="2023-08-17T16:01:35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1"/>
    <d v="2023-08-17T16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7"/>
    <d v="2023-08-17T16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04"/>
    <d v="2023-08-17T16:01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2"/>
    <d v="2023-08-17T16:01:35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2"/>
    <d v="2023-08-17T15:5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7"/>
    <d v="2023-08-17T16:06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8"/>
    <d v="2023-08-17T16:06:3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0"/>
    <d v="2023-08-17T16:06:39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5"/>
    <d v="2023-08-17T16:01:35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8"/>
    <d v="2023-08-17T16:01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1"/>
    <d v="2023-08-17T16:01:35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2"/>
    <d v="2023-08-17T16:01:35"/>
    <n v="1055"/>
    <m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3"/>
    <d v="2023-08-17T16:01:35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5"/>
    <d v="2023-08-17T16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5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0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1"/>
    <d v="2023-08-17T16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6"/>
    <d v="2023-08-17T16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6"/>
    <d v="2023-08-17T16:01:35"/>
    <n v="1032"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7"/>
    <d v="2023-08-17T16:01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2"/>
    <d v="2023-08-17T16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3"/>
    <d v="2023-08-17T16:01:35"/>
    <n v="923"/>
    <m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9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0"/>
    <d v="2023-08-17T16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"/>
    <d v="2023-08-17T16:01:3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"/>
    <d v="2023-08-17T16:01:35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7"/>
    <d v="2023-08-17T16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6"/>
    <d v="2023-08-17T16:01:35"/>
    <n v="1118"/>
    <m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"/>
    <d v="2023-08-17T16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"/>
    <d v="2023-08-17T16:01:35"/>
    <n v="1214"/>
    <m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0"/>
    <d v="2023-08-17T16:01:35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1"/>
    <d v="2023-08-17T16:01:3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24"/>
    <d v="2023-08-17T16:01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1"/>
    <d v="2023-08-17T16:01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25"/>
    <d v="2023-08-17T16:01:35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1"/>
    <d v="2023-08-17T16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"/>
    <d v="2023-08-17T16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"/>
    <d v="2023-08-17T16:01:35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"/>
    <d v="2023-08-17T16:01:35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8"/>
    <d v="2023-08-17T16:01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9"/>
    <d v="2023-08-17T16:01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"/>
    <d v="2023-08-17T16:01:35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1"/>
    <d v="2023-08-17T16:02:40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2"/>
    <d v="2023-08-17T16:02:40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3"/>
    <d v="2023-08-17T16:0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5"/>
    <d v="2023-08-17T16:02:4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90"/>
    <d v="2023-08-17T16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6"/>
    <d v="2023-08-17T16:02:40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9"/>
    <d v="2023-08-17T16:0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"/>
    <d v="2023-08-17T16:02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"/>
    <d v="2023-08-17T16:02:40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"/>
    <d v="2023-08-17T16:02:4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96"/>
    <d v="2023-08-17T16:02:4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9"/>
    <d v="2023-08-17T16:02:4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0"/>
    <d v="2023-08-17T16:0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1"/>
    <d v="2023-08-17T16:02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2"/>
    <d v="2023-08-17T16:02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1"/>
    <d v="2023-08-17T16:0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2"/>
    <d v="2023-08-17T16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0"/>
    <d v="2023-08-17T16:02:40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7"/>
    <d v="2023-08-17T16:02:4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2"/>
    <d v="2023-08-17T16:02:4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7"/>
    <d v="2023-08-17T16:02:40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39"/>
    <d v="2023-08-17T16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9"/>
    <d v="2023-08-17T16:02:40"/>
    <n v="524"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0"/>
    <d v="2023-08-17T16:02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51"/>
    <d v="2023-08-17T16:0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4"/>
    <d v="2023-08-17T16:0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40"/>
    <d v="2023-08-17T16:02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1"/>
    <d v="2023-08-17T16:02:40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2"/>
    <d v="2023-08-17T16:02:40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3"/>
    <d v="2023-08-17T16:0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5"/>
    <d v="2023-08-17T16:02:4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90"/>
    <d v="2023-08-17T16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66"/>
    <d v="2023-08-17T16:02:40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"/>
    <d v="2023-08-17T16:06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"/>
    <d v="2023-08-17T16:06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"/>
    <d v="2023-08-17T16:06:3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7"/>
    <d v="2023-08-17T16:06:3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53"/>
    <d v="2023-08-17T16:06:3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54"/>
    <d v="2023-08-17T16:06:3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03"/>
    <d v="2023-08-17T16:06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16"/>
    <d v="2023-08-17T16:06:3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4"/>
    <d v="2023-08-17T16:06:39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17"/>
    <d v="2023-08-17T16:06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6"/>
    <d v="2023-08-17T16:06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7"/>
    <d v="2023-08-17T16:06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58"/>
    <d v="2023-08-17T16:06:3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0"/>
    <d v="2023-08-17T16:06:39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"/>
    <d v="2023-08-17T16:06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"/>
    <d v="2023-08-17T16:06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"/>
    <d v="2023-08-17T16:06:3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7"/>
    <d v="2023-08-17T16:06:3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69"/>
    <d v="2023-08-17T16:08:0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71"/>
    <d v="2023-08-17T16:08:0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72"/>
    <d v="2023-08-17T16:08:0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79"/>
    <d v="2023-08-17T16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0"/>
    <d v="2023-08-17T16:08:0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2"/>
    <d v="2023-08-17T16:08:0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08"/>
    <d v="2023-08-17T16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29"/>
    <d v="2023-08-17T16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0"/>
    <d v="2023-08-17T16:08:0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7"/>
    <d v="2023-08-17T16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2"/>
    <d v="2023-08-17T16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6"/>
    <d v="2023-08-17T16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7"/>
    <d v="2023-08-17T16:08:05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8"/>
    <d v="2023-08-17T16:08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12"/>
    <d v="2023-08-17T16:08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9"/>
    <d v="2023-08-17T16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13"/>
    <d v="2023-08-18T07:40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55"/>
    <d v="2023-08-18T07:40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14"/>
    <d v="2023-08-18T07:4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4"/>
    <d v="2023-08-18T07:40:47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5"/>
    <d v="2023-08-18T07:40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6"/>
    <d v="2023-08-18T07:40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7"/>
    <d v="2023-08-18T07:40:47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8"/>
    <d v="2023-08-18T07:40:47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0"/>
    <d v="2023-08-18T07:40:47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"/>
    <d v="2023-08-18T07:40:4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"/>
    <d v="2023-08-18T07:40:47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7"/>
    <d v="2023-08-18T07:40:4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2"/>
    <d v="2023-08-18T07:4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13"/>
    <d v="2023-08-18T07:40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55"/>
    <d v="2023-08-18T07:40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14"/>
    <d v="2023-08-18T07:4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4"/>
    <d v="2023-08-18T07:40:47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5"/>
    <d v="2023-08-18T07:40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6"/>
    <d v="2023-08-18T07:40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7"/>
    <d v="2023-08-18T07:40:47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8"/>
    <d v="2023-08-18T07:40:47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0"/>
    <d v="2023-08-18T07:40:47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"/>
    <d v="2023-08-18T07:40:4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3"/>
    <d v="2023-08-18T07:40:47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7"/>
    <d v="2023-08-18T07:40:4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88"/>
    <d v="2023-08-18T07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59"/>
    <d v="2023-08-18T07:42:5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1"/>
    <d v="2023-08-18T07:42:5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2"/>
    <d v="2023-08-18T07:42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3"/>
    <d v="2023-08-18T07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90"/>
    <d v="2023-08-18T07:42:5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1"/>
    <x v="9"/>
    <x v="66"/>
    <d v="2023-08-18T07:42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112"/>
    <d v="2023-08-18T07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9"/>
    <d v="2023-08-18T07:39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48"/>
    <d v="2023-08-18T07:39:0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80"/>
    <d v="2023-08-18T07:39:0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81"/>
    <d v="2023-08-18T07:39:0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0"/>
    <d v="2023-08-18T07:39:06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47"/>
    <d v="2023-08-18T07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2"/>
    <d v="2023-08-18T07:39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7"/>
    <d v="2023-08-18T07:39:06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8"/>
    <d v="2023-08-18T07:39:0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112"/>
    <d v="2023-08-18T07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9"/>
    <d v="2023-08-18T07:39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48"/>
    <d v="2023-08-18T07:39:0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54"/>
    <d v="2023-08-18T07:39:06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58"/>
    <d v="2023-08-18T07:39:0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0"/>
    <d v="2023-08-18T07:39:06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1"/>
    <d v="2023-08-18T07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2"/>
    <d v="2023-08-18T07:39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"/>
    <d v="2023-08-18T07:39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70"/>
    <d v="2023-06-22T12:3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69"/>
    <d v="2023-06-22T12:40:0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43"/>
    <d v="2023-06-22T12:40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71"/>
    <d v="2023-06-22T12:40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80"/>
    <d v="2023-06-22T12:40:06"/>
    <n v="128"/>
    <m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81"/>
    <d v="2023-06-22T12:40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06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07"/>
    <d v="2023-06-22T12:40:0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10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73"/>
    <d v="2023-06-22T12:40:0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55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11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44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45"/>
    <d v="2023-06-22T12:40:06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30"/>
    <d v="2023-06-22T12:40:06"/>
    <n v="209"/>
    <m/>
    <n v="209"/>
    <m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32"/>
    <d v="2023-06-22T12:40:06"/>
    <n v="294"/>
    <m/>
    <n v="294"/>
    <m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92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20"/>
    <d v="2023-05-15T16:35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21"/>
    <d v="2023-05-15T16:35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0"/>
    <d v="2023-04-18T14:24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82"/>
    <d v="2023-04-18T14:25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30"/>
    <d v="2023-04-18T14:2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36"/>
    <d v="2023-04-18T14:2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37"/>
    <d v="2023-04-18T14:25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38"/>
    <d v="2023-04-18T14:25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37"/>
    <d v="2023-05-15T16:36:3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49"/>
    <d v="2023-05-15T16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50"/>
    <d v="2023-05-15T16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84"/>
    <d v="2023-05-15T16:3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2"/>
    <d v="2023-05-15T16:36:3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2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77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04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80"/>
    <d v="2023-05-15T16:35:29"/>
    <n v="18"/>
    <m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42"/>
    <d v="2023-05-15T16:35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30"/>
    <d v="2023-05-15T16:3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37"/>
    <d v="2023-05-15T16:35:2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49"/>
    <d v="2023-05-15T16:35:29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37"/>
    <d v="2023-06-22T12:40:55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38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39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48"/>
    <d v="2023-06-22T12:40:5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40"/>
    <d v="2023-06-22T12:40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53"/>
    <d v="2023-06-22T12:40:5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54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16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85"/>
    <d v="2023-06-22T12:40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54"/>
    <d v="2023-06-22T12:40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17"/>
    <d v="2023-06-22T12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55"/>
    <d v="2023-06-22T12:4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56"/>
    <d v="2023-06-22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87"/>
    <d v="2023-08-18T07:39:0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134"/>
    <d v="2023-08-18T07:39:06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54"/>
    <d v="2023-08-18T07:39:06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58"/>
    <d v="2023-08-18T07:39:0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0"/>
    <d v="2023-08-18T07:39:06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1"/>
    <d v="2023-08-18T07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2"/>
    <d v="2023-08-18T07:39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3"/>
    <d v="2023-08-18T07:39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87"/>
    <d v="2023-08-18T07:39:0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19"/>
    <x v="8"/>
    <x v="134"/>
    <d v="2023-08-18T07:39:06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8"/>
    <d v="2023-08-18T07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9"/>
    <d v="2023-08-18T07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0"/>
    <d v="2023-08-18T07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1"/>
    <d v="2023-08-18T07:40:4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2"/>
    <d v="2023-08-18T07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90"/>
    <d v="2023-08-18T07:40:4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6"/>
    <d v="2023-08-18T07:40:47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9"/>
    <d v="2023-08-18T07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70"/>
    <d v="2023-08-18T07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4"/>
    <d v="2023-08-18T07:40:47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5"/>
    <d v="2023-08-18T07:40:4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6"/>
    <d v="2023-08-18T07:40:47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7"/>
    <d v="2023-08-18T07:40:4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8"/>
    <d v="2023-08-18T07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9"/>
    <d v="2023-08-18T07:40:47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0"/>
    <d v="2023-08-18T07:40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25"/>
    <d v="2023-08-18T07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13"/>
    <d v="2023-08-18T07:40:47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0"/>
    <x v="0"/>
    <x v="201"/>
    <d v="2023-08-18T07:4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9"/>
    <d v="2023-08-17T16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0"/>
    <d v="2023-08-17T16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1"/>
    <d v="2023-08-17T16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2"/>
    <d v="2023-08-17T16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3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90"/>
    <d v="2023-08-17T16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6"/>
    <d v="2023-08-17T16:27:41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6"/>
    <x v="0"/>
    <x v="68"/>
    <d v="2023-08-17T16:27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0"/>
    <d v="2023-08-17T16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6"/>
    <d v="2023-08-17T16:23:5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2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3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9"/>
    <d v="2023-08-17T16:23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0"/>
    <d v="2023-08-17T16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4"/>
    <d v="2023-08-17T16:23:5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5"/>
    <d v="2023-08-17T16:23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6"/>
    <d v="2023-08-17T16:23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5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7"/>
    <d v="2023-08-17T16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96"/>
    <d v="2023-08-17T16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8"/>
    <d v="2023-08-17T16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153"/>
    <x v="3"/>
    <x v="163"/>
    <d v="2023-08-17T16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2"/>
    <d v="2023-08-18T07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0"/>
    <d v="2023-08-18T07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7"/>
    <d v="2023-08-18T07:36:3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8"/>
    <d v="2023-08-18T07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0"/>
    <d v="2023-08-18T07:36:34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3"/>
    <d v="2023-08-18T07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4"/>
    <d v="2023-08-18T07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4"/>
    <d v="2023-08-18T07:36:34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2"/>
    <d v="2023-08-18T07:36:3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3"/>
    <d v="2023-08-18T07:3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82"/>
    <d v="2023-08-18T07:36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2"/>
    <d v="2023-08-18T07:36:34"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3"/>
    <d v="2023-08-18T07:36:34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31"/>
    <d v="2023-08-18T07:36:3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47"/>
    <d v="2023-08-18T07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0"/>
    <d v="2023-08-18T07:36:34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5"/>
    <d v="2023-08-18T07:3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2"/>
    <d v="2023-08-18T07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0"/>
    <d v="2023-08-18T07:36:34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6"/>
    <d v="2023-08-18T07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7"/>
    <d v="2023-08-18T07:36:3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2"/>
    <d v="2023-08-18T07:36:3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7"/>
    <d v="2023-08-18T07:36:34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8"/>
    <d v="2023-08-18T07:3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9"/>
    <d v="2023-08-18T07:36:34"/>
    <n v="9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8"/>
    <d v="2023-08-18T07:36:34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9"/>
    <d v="2023-08-18T07:36:34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0"/>
    <d v="2023-08-18T07:36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1"/>
    <d v="2023-08-18T07:3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4"/>
    <d v="2023-08-18T07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0"/>
    <d v="2023-08-18T07:36:34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8"/>
    <d v="2023-08-18T07:36:3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9"/>
    <d v="2023-08-18T07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0"/>
    <d v="2023-08-18T07:36:3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1"/>
    <d v="2023-08-18T07:36:34"/>
    <n v="1678"/>
    <m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2"/>
    <d v="2023-08-18T07:36:34"/>
    <n v="2381"/>
    <m/>
    <n v="2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3"/>
    <d v="2023-08-18T07:36:3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0"/>
    <d v="2023-08-18T07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1"/>
    <d v="2023-08-18T07:36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9"/>
    <d v="2023-08-18T07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5"/>
    <d v="2023-08-18T07:36:34"/>
    <n v="1960"/>
    <m/>
    <n v="1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0"/>
    <d v="2023-08-18T07:36:34"/>
    <n v="1966"/>
    <m/>
    <n v="1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36"/>
    <d v="2023-08-18T07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6"/>
    <d v="2023-08-18T07:36:34"/>
    <n v="2601"/>
    <m/>
    <n v="2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7"/>
    <d v="2023-08-18T07:3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3"/>
    <d v="2023-08-18T07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9"/>
    <d v="2023-08-18T07:36:34"/>
    <n v="1528"/>
    <m/>
    <n v="1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75"/>
    <d v="2023-08-18T07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0"/>
    <d v="2023-08-18T07:36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"/>
    <d v="2023-08-18T07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"/>
    <d v="2023-08-18T07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6"/>
    <d v="2023-08-18T07:36:34"/>
    <n v="2424"/>
    <m/>
    <n v="2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5"/>
    <d v="2023-08-18T07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"/>
    <d v="2023-08-18T07:36:34"/>
    <n v="5478"/>
    <m/>
    <n v="5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6"/>
    <d v="2023-08-18T07:36:34"/>
    <n v="2823"/>
    <m/>
    <n v="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"/>
    <d v="2023-08-18T07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63"/>
    <d v="2023-08-18T07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9"/>
    <d v="2023-08-18T07:36:34"/>
    <n v="3236"/>
    <m/>
    <n v="3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0"/>
    <d v="2023-08-18T07:36:34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1"/>
    <d v="2023-08-18T07:36:34"/>
    <n v="1855"/>
    <m/>
    <n v="1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4"/>
    <d v="2023-08-18T07:36:3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1"/>
    <d v="2023-08-18T07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5"/>
    <d v="2023-08-18T07:36:34"/>
    <n v="1517"/>
    <m/>
    <n v="1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1"/>
    <d v="2023-08-18T07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3"/>
    <d v="2023-08-18T07:36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"/>
    <d v="2023-08-18T07:36:34"/>
    <n v="1877"/>
    <m/>
    <n v="1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5"/>
    <d v="2023-08-18T07:36:34"/>
    <n v="1609"/>
    <m/>
    <n v="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6"/>
    <d v="2023-08-18T07:36:3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2"/>
    <d v="2023-08-18T07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0"/>
    <d v="2023-08-18T07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7"/>
    <d v="2023-08-18T07:36:3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28"/>
    <d v="2023-08-18T07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0"/>
    <d v="2023-08-18T07:36:34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3"/>
    <d v="2023-08-18T07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94"/>
    <d v="2023-08-18T07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74"/>
    <d v="2023-08-18T07:36:34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2"/>
    <d v="2023-08-18T07:36:3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3"/>
    <d v="2023-08-18T07:3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82"/>
    <d v="2023-08-18T07:36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2"/>
    <d v="2023-08-18T07:36:34"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3"/>
    <d v="2023-08-18T07:36:34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31"/>
    <d v="2023-08-18T07:36:3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47"/>
    <d v="2023-08-18T07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0"/>
    <d v="2023-08-18T07:36:34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25"/>
    <d v="2023-08-18T07:3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2"/>
    <d v="2023-08-18T07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0"/>
    <d v="2023-08-18T07:36:34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6"/>
    <d v="2023-08-18T07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7"/>
    <d v="2023-08-18T07:36:3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2"/>
    <d v="2023-08-18T07:36:3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7"/>
    <d v="2023-08-18T07:36:34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8"/>
    <d v="2023-08-18T07:3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39"/>
    <d v="2023-08-18T07:36:34"/>
    <n v="9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8"/>
    <d v="2023-08-18T07:36:34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9"/>
    <d v="2023-08-18T07:36:34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0"/>
    <d v="2023-08-18T07:36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51"/>
    <d v="2023-08-18T07:3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84"/>
    <d v="2023-08-18T07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40"/>
    <d v="2023-08-18T07:36:34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6"/>
    <d v="2023-08-18T07:36:34"/>
    <n v="4407"/>
    <n v="0"/>
    <n v="4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7"/>
    <d v="2023-08-18T07:36:34"/>
    <n v="19342"/>
    <n v="0"/>
    <n v="19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7"/>
    <x v="8"/>
    <x v="148"/>
    <d v="2023-08-18T07:36:34"/>
    <n v="3486"/>
    <n v="0"/>
    <n v="3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8"/>
    <d v="2023-08-17T16:08:05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9"/>
    <d v="2023-08-17T16:08:05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0"/>
    <d v="2023-08-17T16:0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4"/>
    <d v="2023-08-17T16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0"/>
    <d v="2023-08-17T16:08:0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45"/>
    <d v="2023-08-17T16:0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43"/>
    <d v="2023-08-17T16:06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71"/>
    <d v="2023-08-17T16:06:3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72"/>
    <d v="2023-08-17T16:06:3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0"/>
    <d v="2023-08-17T16:06:3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1"/>
    <d v="2023-08-17T16:06:39"/>
    <n v="705"/>
    <m/>
    <n v="705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82"/>
    <d v="2023-08-17T16:06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08"/>
    <d v="2023-08-17T16:06:3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5"/>
    <d v="2023-08-17T16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28"/>
    <d v="2023-08-17T16:06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0"/>
    <d v="2023-08-17T16:06:39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47"/>
    <d v="2023-08-17T16:06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2"/>
    <d v="2023-08-17T16:06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6"/>
    <d v="2023-08-17T16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7"/>
    <d v="2023-08-17T16:06:39"/>
    <n v="639"/>
    <m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38"/>
    <d v="2023-08-17T16:06:3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"/>
    <x v="2"/>
    <x v="112"/>
    <d v="2023-08-17T16:06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2"/>
    <d v="2023-08-17T15:51:49"/>
    <n v="520"/>
    <m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07"/>
    <d v="2023-08-17T15:51:4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2"/>
    <d v="2023-08-17T15:5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30"/>
    <d v="2023-08-17T15:51:49"/>
    <n v="492"/>
    <m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6"/>
    <d v="2023-08-17T15:51:49"/>
    <n v="26"/>
    <m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7"/>
    <d v="2023-08-17T15:51:49"/>
    <n v="75"/>
    <m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31"/>
    <d v="2023-08-17T15:51:49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32"/>
    <d v="2023-08-17T15:51:49"/>
    <n v="174"/>
    <m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37"/>
    <d v="2023-08-17T15:51:49"/>
    <n v="1170"/>
    <m/>
    <n v="1170"/>
    <n v="0"/>
    <n v="1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39"/>
    <d v="2023-08-17T15:51:4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8"/>
    <d v="2023-08-17T15:51:49"/>
    <n v="71"/>
    <m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9"/>
    <d v="2023-08-17T15:51:49"/>
    <n v="1444"/>
    <m/>
    <n v="1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0"/>
    <d v="2023-08-17T15:51:4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99"/>
    <d v="2023-08-17T15:51:49"/>
    <n v="83"/>
    <m/>
    <n v="83"/>
    <n v="5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1"/>
    <d v="2023-08-17T15:51:49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4"/>
    <d v="2023-08-17T15:51:49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40"/>
    <d v="2023-08-17T15:51:49"/>
    <n v="93"/>
    <m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68"/>
    <d v="2023-08-17T15:51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3"/>
    <d v="2023-08-17T15:51:49"/>
    <n v="94"/>
    <n v="2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0"/>
    <d v="2023-08-17T15:53:0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91"/>
    <d v="2023-08-17T15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20"/>
    <d v="2023-08-17T15:53:08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5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0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1"/>
    <d v="2023-08-17T16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6"/>
    <d v="2023-08-17T16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6"/>
    <d v="2023-08-17T16:01:35"/>
    <n v="1032"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7"/>
    <d v="2023-08-17T16:01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2"/>
    <d v="2023-08-17T16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93"/>
    <d v="2023-08-17T16:01:35"/>
    <n v="923"/>
    <m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9"/>
    <d v="2023-08-17T16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70"/>
    <d v="2023-08-17T16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5"/>
    <d v="2023-04-18T11:42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6"/>
    <d v="2023-04-18T11:42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7"/>
    <d v="2023-04-18T11:42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8"/>
    <d v="2023-04-18T11:42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9"/>
    <d v="2023-04-18T11:42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70"/>
    <d v="2023-04-18T11:42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8"/>
    <d v="2023-08-17T16:01:35"/>
    <n v="1205"/>
    <n v="0"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9"/>
    <d v="2023-08-17T16:01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0"/>
    <d v="2023-08-17T16:01:35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1"/>
    <d v="2023-08-17T16:01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2"/>
    <d v="2023-08-17T16:01:35"/>
    <n v="2505"/>
    <n v="0"/>
    <n v="2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3"/>
    <d v="2023-08-17T16:01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54"/>
    <d v="2023-08-17T16:01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203"/>
    <d v="2023-08-17T16:01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52"/>
    <d v="2023-08-17T16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70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4"/>
    <d v="2023-06-22T12:41:13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5"/>
    <d v="2023-06-22T12:41:1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6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81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30"/>
    <d v="2023-06-22T12:43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47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36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37"/>
    <d v="2023-06-22T12:43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38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112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49"/>
    <d v="2023-06-22T12:43:4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40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54"/>
    <d v="2023-06-22T12:43:4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0"/>
    <d v="2023-06-22T12:43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1"/>
    <d v="2023-06-22T12:43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3"/>
    <d v="2023-06-22T12:4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87"/>
    <d v="2023-06-22T12:43: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61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62"/>
    <d v="2023-06-22T12:44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66"/>
    <d v="2023-06-22T12:44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93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69"/>
    <d v="2023-06-22T12:44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6"/>
    <d v="2023-06-22T12:44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96"/>
    <d v="2023-06-22T12:44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9"/>
    <d v="2023-06-22T12:44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11"/>
    <d v="2023-06-22T12:44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125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14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15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74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186"/>
    <d v="2023-06-22T12:44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80"/>
    <d v="2023-06-22T12:44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82"/>
    <d v="2023-06-22T12:44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4"/>
    <d v="2023-08-17T16:01:3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"/>
    <d v="2023-08-17T16:01:35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45"/>
    <d v="2023-08-17T15:51:49"/>
    <n v="26"/>
    <m/>
    <n v="2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2"/>
    <d v="2023-08-17T15:51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13"/>
    <d v="2023-08-17T15:5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55"/>
    <d v="2023-08-17T15:51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16"/>
    <d v="2023-08-17T15:51:4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5"/>
    <d v="2023-08-17T15:51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4"/>
    <d v="2023-08-17T15:51:49"/>
    <n v="810"/>
    <n v="0"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5"/>
    <d v="2023-08-17T15:51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58"/>
    <d v="2023-08-17T15:51:49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0"/>
    <d v="2023-08-17T15:51:49"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1"/>
    <d v="2023-08-17T15:51:4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2"/>
    <d v="2023-08-17T15:51:49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6"/>
    <d v="2023-08-17T15:51:4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43"/>
    <d v="2023-08-18T14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0"/>
    <d v="2023-08-18T14:48:32"/>
    <n v="173"/>
    <m/>
    <n v="173"/>
    <n v="0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1"/>
    <d v="2023-08-18T14:48:32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6"/>
    <d v="2023-08-18T14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7"/>
    <d v="2023-08-18T14:48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09"/>
    <d v="2023-08-18T14:48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2"/>
    <d v="2023-08-18T14:4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73"/>
    <d v="2023-08-18T14:48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97"/>
    <d v="2023-08-18T14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3"/>
    <d v="2023-08-18T14:48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4"/>
    <d v="2023-08-18T14:48:3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5"/>
    <d v="2023-08-18T14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0"/>
    <d v="2023-08-18T14:48:32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2"/>
    <d v="2023-08-18T14:48:32"/>
    <n v="152"/>
    <n v="0"/>
    <n v="152"/>
    <n v="0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7"/>
    <d v="2023-08-18T14:48:32"/>
    <n v="325"/>
    <n v="0"/>
    <n v="325"/>
    <n v="0"/>
    <n v="3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9"/>
    <d v="2023-08-18T14:48:3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8"/>
    <d v="2023-08-18T14:48:32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9"/>
    <d v="2023-08-18T14:48:32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0"/>
    <d v="2023-08-18T14:4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1"/>
    <d v="2023-08-18T14:48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84"/>
    <d v="2023-08-18T14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40"/>
    <d v="2023-08-18T14:48:3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16"/>
    <d v="2023-08-18T14:48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4"/>
    <d v="2023-08-18T14:48:3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17"/>
    <d v="2023-08-18T14:48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5"/>
    <d v="2023-08-18T14:48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6"/>
    <d v="2023-08-18T14:48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7"/>
    <d v="2023-08-18T14:48:32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8"/>
    <d v="2023-08-18T14:48:3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0"/>
    <d v="2023-08-18T14:4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"/>
    <d v="2023-08-18T14:48:3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83"/>
    <d v="2023-08-18T14:48:32"/>
    <n v="9"/>
    <n v="5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"/>
    <d v="2023-08-18T14:48:32"/>
    <n v="90"/>
    <n v="3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16"/>
    <d v="2023-08-18T14:48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4"/>
    <d v="2023-08-18T14:48:3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17"/>
    <d v="2023-08-18T14:48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5"/>
    <d v="2023-08-18T14:48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6"/>
    <d v="2023-08-18T14:48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7"/>
    <d v="2023-08-18T14:48:32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58"/>
    <d v="2023-08-18T14:48:3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0"/>
    <d v="2023-08-18T14:4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2"/>
    <d v="2023-08-18T14:48:3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183"/>
    <d v="2023-08-18T14:48:32"/>
    <n v="9"/>
    <n v="5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59"/>
    <x v="3"/>
    <x v="3"/>
    <d v="2023-08-18T14:48:32"/>
    <n v="90"/>
    <n v="3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0"/>
    <d v="2023-08-18T14:50:02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1"/>
    <d v="2023-08-18T14:50:0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0"/>
    <d v="2023-08-18T14:50:02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6"/>
    <d v="2023-08-18T14:50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7"/>
    <d v="2023-08-18T14:50:0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2"/>
    <d v="2023-08-18T14:50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7"/>
    <d v="2023-08-18T14:50:02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8"/>
    <d v="2023-08-18T14:50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8"/>
    <d v="2023-08-18T14:50:0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9"/>
    <d v="2023-08-18T14:50:02"/>
    <n v="733"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50"/>
    <d v="2023-08-18T14:50:0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0"/>
    <d v="2023-08-18T14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0"/>
    <d v="2023-08-18T14:50:02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1"/>
    <d v="2023-08-18T14:50:0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0"/>
    <d v="2023-08-18T14:50:02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6"/>
    <d v="2023-08-18T14:50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7"/>
    <d v="2023-08-18T14:50:0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2"/>
    <d v="2023-08-18T14:50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7"/>
    <d v="2023-08-18T14:50:02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8"/>
    <d v="2023-08-18T14:50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8"/>
    <d v="2023-08-18T14:50:0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9"/>
    <d v="2023-08-18T14:50:02"/>
    <n v="733"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50"/>
    <d v="2023-08-18T14:50:0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40"/>
    <d v="2023-08-18T14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0"/>
    <d v="2023-08-18T14:50:0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"/>
    <d v="2023-08-18T14:50:0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2"/>
    <d v="2023-08-18T14:50:0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6"/>
    <d v="2023-08-18T14:50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83"/>
    <d v="2023-08-18T14:50:02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"/>
    <d v="2023-08-18T14:50:0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7"/>
    <d v="2023-08-18T14:50:0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02"/>
    <d v="2023-08-18T14:51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42"/>
    <d v="2023-08-18T14:51:44"/>
    <n v="118"/>
    <n v="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19"/>
    <d v="2023-08-18T14:51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1"/>
    <d v="2023-08-18T14:51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0"/>
    <d v="2023-08-18T14:51:4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1"/>
    <d v="2023-08-18T14:51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2"/>
    <d v="2023-08-18T14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2"/>
    <d v="2023-08-18T14:51:4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4"/>
    <d v="2023-08-18T14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77"/>
    <d v="2023-08-18T14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43"/>
    <d v="2023-08-18T14:51:44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70"/>
    <d v="2023-08-18T14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5"/>
    <d v="2023-08-18T14:51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3"/>
    <d v="2023-08-18T14:51:4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6"/>
    <d v="2023-08-18T14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5"/>
    <d v="2023-08-18T14:51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78"/>
    <d v="2023-08-18T14:51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7"/>
    <d v="2023-08-18T14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05"/>
    <d v="2023-08-18T14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80"/>
    <d v="2023-08-18T14:51:44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81"/>
    <d v="2023-08-18T14:51:44"/>
    <n v="229"/>
    <n v="229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08"/>
    <d v="2023-08-18T14:51:44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84"/>
    <d v="2023-08-18T14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5"/>
    <d v="2023-08-18T14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09"/>
    <d v="2023-08-18T14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8"/>
    <d v="2023-08-18T14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9"/>
    <d v="2023-08-18T14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0"/>
    <d v="2023-08-18T14:51:44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2"/>
    <d v="2023-08-18T14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3"/>
    <d v="2023-08-18T14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4"/>
    <d v="2023-08-18T14:51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16"/>
    <d v="2023-08-18T14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40"/>
    <d v="2023-08-18T14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6"/>
    <d v="2023-08-18T14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7"/>
    <d v="2023-08-18T14:51:44"/>
    <n v="487"/>
    <n v="487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8"/>
    <d v="2023-08-18T14:51:4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2"/>
    <d v="2023-08-18T14:51:4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41"/>
    <d v="2023-08-18T14:51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9"/>
    <d v="2023-08-18T14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49"/>
    <d v="2023-08-18T14:51:4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50"/>
    <d v="2023-08-18T14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40"/>
    <d v="2023-08-18T14:51:44"/>
    <n v="238"/>
    <n v="238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45"/>
    <d v="2023-08-18T14:51:44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8"/>
    <d v="2023-08-18T14:51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9"/>
    <d v="2023-08-18T14:51:4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02"/>
    <d v="2023-08-18T14:51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42"/>
    <d v="2023-08-18T14:51:44"/>
    <n v="118"/>
    <n v="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19"/>
    <d v="2023-08-18T14:51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1"/>
    <d v="2023-08-18T14:51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0"/>
    <d v="2023-08-18T14:51:4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1"/>
    <d v="2023-08-18T14:51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2"/>
    <d v="2023-08-18T14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2"/>
    <d v="2023-08-18T14:51:4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4"/>
    <d v="2023-08-18T14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77"/>
    <d v="2023-08-18T14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43"/>
    <d v="2023-08-18T14:51:44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70"/>
    <d v="2023-08-18T14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5"/>
    <d v="2023-08-18T14:51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3"/>
    <d v="2023-08-18T14:51:4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6"/>
    <d v="2023-08-18T14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5"/>
    <d v="2023-08-18T14:51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78"/>
    <d v="2023-08-18T14:51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37"/>
    <d v="2023-08-18T14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05"/>
    <d v="2023-08-18T14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80"/>
    <d v="2023-08-18T14:51:44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81"/>
    <d v="2023-08-18T14:51:44"/>
    <n v="229"/>
    <n v="229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08"/>
    <d v="2023-08-18T14:51:44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84"/>
    <d v="2023-08-18T14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5"/>
    <d v="2023-08-18T14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09"/>
    <d v="2023-08-18T14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8"/>
    <d v="2023-08-18T14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9"/>
    <d v="2023-08-18T14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0"/>
    <d v="2023-08-18T14:51:44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2"/>
    <d v="2023-08-18T14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3"/>
    <d v="2023-08-18T14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4"/>
    <d v="2023-08-18T14:51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16"/>
    <d v="2023-08-18T14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40"/>
    <d v="2023-08-18T14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3"/>
    <d v="2023-08-17T16:10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24"/>
    <d v="2023-08-17T16:10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77"/>
    <d v="2023-08-17T16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131"/>
    <d v="2023-08-17T16:10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80"/>
    <d v="2023-08-17T16:10:5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2"/>
    <d v="2023-08-17T16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0"/>
    <d v="2023-08-17T16:10:58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2"/>
    <d v="2023-08-17T16:10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7"/>
    <d v="2023-08-17T16:10:5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39"/>
    <d v="2023-08-17T16:10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8"/>
    <d v="2023-08-17T16:10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49"/>
    <d v="2023-08-17T16:10:58"/>
    <n v="7930"/>
    <m/>
    <n v="7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2"/>
    <x v="0"/>
    <x v="50"/>
    <d v="2023-08-17T16:10:58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7"/>
    <d v="2023-08-18T14:51:4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56"/>
    <d v="2023-08-18T14:51:4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17"/>
    <d v="2023-08-18T14:51:44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0"/>
    <d v="2023-08-18T14:51:44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"/>
    <d v="2023-08-18T14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74"/>
    <d v="2023-08-18T14:51:44"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49"/>
    <d v="2023-08-18T14:51:44"/>
    <n v="8"/>
    <n v="1"/>
    <n v="3"/>
    <n v="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53"/>
    <d v="2023-08-18T14:51:44"/>
    <n v="353"/>
    <n v="255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5"/>
    <d v="2023-08-18T14:51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6"/>
    <d v="2023-08-18T14:51:44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54"/>
    <d v="2023-08-18T14:51:44"/>
    <n v="305"/>
    <n v="3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85"/>
    <d v="2023-08-18T14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7"/>
    <d v="2023-08-18T14:51:4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56"/>
    <d v="2023-08-18T14:51:4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17"/>
    <d v="2023-08-18T14:51:44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0"/>
    <d v="2023-08-18T14:51:44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"/>
    <d v="2023-08-18T14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2"/>
    <d v="2023-08-18T14:54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3"/>
    <d v="2023-08-18T14:54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6"/>
    <d v="2023-08-18T14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7"/>
    <d v="2023-08-18T14:54:50"/>
    <n v="633"/>
    <n v="633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8"/>
    <d v="2023-08-18T14:54:50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112"/>
    <d v="2023-08-18T14:54:5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9"/>
    <d v="2023-08-18T14:54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54"/>
    <d v="2023-08-18T14:54:50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117"/>
    <d v="2023-08-18T14:54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0"/>
    <d v="2023-08-18T14:54:50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1"/>
    <d v="2023-08-18T14:54:50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2"/>
    <d v="2023-08-18T14:54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54"/>
    <d v="2023-08-18T14:54:50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117"/>
    <d v="2023-08-18T14:54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0"/>
    <d v="2023-08-18T14:54:50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1"/>
    <d v="2023-08-18T14:54:50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2"/>
    <d v="2023-08-18T14:54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2"/>
    <d v="2023-08-18T14:58:3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3"/>
    <d v="2023-08-18T14:58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6"/>
    <d v="2023-08-18T14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7"/>
    <d v="2023-08-18T14:58:36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8"/>
    <d v="2023-08-18T14:58:3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112"/>
    <d v="2023-08-18T14:58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9"/>
    <d v="2023-08-18T14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80"/>
    <d v="2023-08-18T14:58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0"/>
    <d v="2023-08-18T14:58:3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2"/>
    <d v="2023-08-18T14:58:3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3"/>
    <d v="2023-08-18T14:58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6"/>
    <d v="2023-08-18T14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7"/>
    <d v="2023-08-18T14:58:36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8"/>
    <d v="2023-08-18T14:58:3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112"/>
    <d v="2023-08-18T14:58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9"/>
    <d v="2023-08-18T14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54"/>
    <d v="2023-08-18T14:58:3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0"/>
    <d v="2023-08-18T14:59:57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2"/>
    <d v="2023-08-18T14:59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6"/>
    <d v="2023-08-18T14:59:5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7"/>
    <d v="2023-08-18T14:59:57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8"/>
    <d v="2023-08-18T14:59:57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112"/>
    <d v="2023-08-18T14:59:5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9"/>
    <d v="2023-08-18T14:59:5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40"/>
    <d v="2023-08-18T14:59:57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54"/>
    <d v="2023-08-18T14:59:5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0"/>
    <d v="2023-08-18T14:59:57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2"/>
    <d v="2023-08-18T14:59:5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174"/>
    <d v="2023-08-18T14:59:57"/>
    <n v="1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54"/>
    <d v="2023-08-18T14:59:5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0"/>
    <d v="2023-08-18T14:59:57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2"/>
    <d v="2023-08-18T14:59:5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174"/>
    <d v="2023-08-18T14:59:57"/>
    <n v="1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80"/>
    <d v="2023-08-18T15:01:28"/>
    <n v="53"/>
    <n v="53"/>
    <m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87"/>
    <d v="2023-08-18T15:06: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8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59"/>
    <d v="2023-08-18T15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0"/>
    <d v="2023-08-18T15:09:0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1"/>
    <d v="2023-08-18T15:09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2"/>
    <d v="2023-08-18T15:09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61"/>
    <d v="2023-08-18T15:40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30"/>
    <d v="2023-08-18T15:40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37"/>
    <d v="2023-08-18T15:40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48"/>
    <d v="2023-08-18T15:40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49"/>
    <d v="2023-08-18T15:40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58"/>
    <d v="2023-08-18T15:40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0"/>
    <d v="2023-08-18T15:4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3"/>
    <d v="2023-08-18T15:40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58"/>
    <d v="2023-08-18T15:40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"/>
    <d v="2023-08-17T15:53:0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34"/>
    <d v="2023-08-17T15:53:08"/>
    <n v="140"/>
    <n v="19"/>
    <n v="104"/>
    <n v="17"/>
    <n v="140"/>
    <n v="61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88"/>
    <d v="2023-08-17T16:01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1"/>
    <d v="2023-08-17T16:01:35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2"/>
    <d v="2023-08-17T16:01:35"/>
    <n v="1055"/>
    <m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2"/>
    <d v="2023-06-22T12:36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13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5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6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14"/>
    <d v="2023-06-22T12:36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3"/>
    <d v="2023-06-22T12:36:0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85"/>
    <d v="2023-06-22T12:36:0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4"/>
    <d v="2023-06-22T12:36:06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17"/>
    <d v="2023-06-22T12:3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5"/>
    <d v="2023-06-22T12:36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8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0"/>
    <d v="2023-06-22T12:36:06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37"/>
    <d v="2023-06-22T13:03:43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38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48"/>
    <d v="2023-06-22T13:0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49"/>
    <d v="2023-06-22T13:03:4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50"/>
    <d v="2023-06-22T13:03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74"/>
    <d v="2023-08-18T14:51:44"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49"/>
    <d v="2023-08-18T14:51:44"/>
    <n v="8"/>
    <n v="1"/>
    <n v="3"/>
    <n v="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80"/>
    <d v="2023-08-18T14:54:50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25"/>
    <d v="2023-08-18T14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0"/>
    <d v="2023-08-18T14:54:50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47"/>
    <d v="2023-08-18T14:54:50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2"/>
    <d v="2023-08-18T14:54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3"/>
    <d v="2023-08-18T14:54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6"/>
    <d v="2023-08-18T14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7"/>
    <d v="2023-08-18T14:54:50"/>
    <n v="633"/>
    <n v="633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8"/>
    <d v="2023-08-18T14:54:50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112"/>
    <d v="2023-08-18T14:54:5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9"/>
    <d v="2023-08-18T14:54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80"/>
    <d v="2023-08-18T14:54:50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25"/>
    <d v="2023-08-18T14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30"/>
    <d v="2023-08-18T14:54:50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40"/>
    <x v="8"/>
    <x v="47"/>
    <d v="2023-08-18T14:54:50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80"/>
    <d v="2023-08-18T14:57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81"/>
    <d v="2023-08-18T14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82"/>
    <d v="2023-08-18T14:57:13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25"/>
    <d v="2023-08-18T14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0"/>
    <d v="2023-08-18T14:57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2"/>
    <d v="2023-08-18T14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3"/>
    <d v="2023-08-18T14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6"/>
    <d v="2023-08-18T14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7"/>
    <d v="2023-08-18T14:57:13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8"/>
    <d v="2023-08-18T14:57:1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112"/>
    <d v="2023-08-18T14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40"/>
    <d v="2023-08-18T14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80"/>
    <d v="2023-08-18T14:57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81"/>
    <d v="2023-08-18T14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82"/>
    <d v="2023-08-18T14:57:13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25"/>
    <d v="2023-08-18T14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0"/>
    <d v="2023-08-18T14:57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2"/>
    <d v="2023-08-18T14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3"/>
    <d v="2023-08-18T14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6"/>
    <d v="2023-08-18T14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7"/>
    <d v="2023-08-18T14:57:13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38"/>
    <d v="2023-08-18T14:57:1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112"/>
    <d v="2023-08-18T14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40"/>
    <d v="2023-08-18T14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54"/>
    <d v="2023-08-18T14:57:13"/>
    <n v="273"/>
    <n v="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117"/>
    <d v="2023-08-18T14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0"/>
    <d v="2023-08-18T14:57:1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2"/>
    <d v="2023-08-18T14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54"/>
    <d v="2023-08-18T14:57:13"/>
    <n v="273"/>
    <n v="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117"/>
    <d v="2023-08-18T14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0"/>
    <d v="2023-08-18T14:57:1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42"/>
    <x v="8"/>
    <x v="2"/>
    <d v="2023-08-18T14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80"/>
    <d v="2023-08-18T14:58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8"/>
    <d v="2023-08-18T14:00:00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12"/>
    <d v="2023-08-18T14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9"/>
    <d v="2023-08-18T14:00:0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40"/>
    <d v="2023-08-18T14:00:00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05"/>
    <d v="2023-08-18T14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80"/>
    <d v="2023-08-18T14:00:00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29"/>
    <d v="2023-08-18T14:00:0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32"/>
    <d v="2023-08-18T14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33"/>
    <d v="2023-08-18T14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0"/>
    <d v="2023-08-18T14:00:00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2"/>
    <d v="2023-08-18T14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6"/>
    <d v="2023-08-18T14:00:0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7"/>
    <d v="2023-08-18T14:00:00"/>
    <n v="389"/>
    <n v="389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38"/>
    <d v="2023-08-18T14:00:00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128"/>
    <x v="0"/>
    <x v="112"/>
    <d v="2023-08-18T14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0"/>
    <d v="2023-08-18T14:58:3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2"/>
    <d v="2023-08-18T14:58:3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54"/>
    <d v="2023-08-18T14:58:3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0"/>
    <d v="2023-08-18T14:58:3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2"/>
    <d v="2023-08-18T14:58:3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80"/>
    <d v="2023-08-18T14:59:57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82"/>
    <d v="2023-08-18T14:5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0"/>
    <d v="2023-08-18T14:59:57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2"/>
    <d v="2023-08-18T14:59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6"/>
    <d v="2023-08-18T14:59:5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7"/>
    <d v="2023-08-18T14:59:57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8"/>
    <d v="2023-08-18T14:59:57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112"/>
    <d v="2023-08-18T14:59:5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39"/>
    <d v="2023-08-18T14:59:5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40"/>
    <d v="2023-08-18T14:59:57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80"/>
    <d v="2023-08-18T14:59:57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44"/>
    <x v="3"/>
    <x v="82"/>
    <d v="2023-08-18T14:5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1"/>
    <d v="2023-08-18T15:09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1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25"/>
    <d v="2023-08-18T15:09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"/>
    <d v="2023-08-18T15:09:0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5"/>
    <d v="2023-08-18T15:09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9"/>
    <d v="2023-08-18T15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6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0"/>
    <d v="2023-08-18T15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1"/>
    <d v="2023-08-18T15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08"/>
    <d v="2023-08-18T15:09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5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9"/>
    <d v="2023-08-18T15:09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0"/>
    <d v="2023-08-18T15:0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2"/>
    <d v="2023-08-18T15:09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0"/>
    <d v="2023-08-18T15:09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2"/>
    <d v="2023-08-18T15:09:0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5"/>
    <d v="2023-08-18T15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32"/>
    <d v="2023-08-17T15:53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6"/>
    <d v="2023-08-17T16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7"/>
    <d v="2023-08-17T16:08:05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8"/>
    <d v="2023-08-17T16:08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12"/>
    <d v="2023-08-17T16:08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9"/>
    <d v="2023-08-17T16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8"/>
    <d v="2023-08-17T16:08:05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9"/>
    <d v="2023-08-17T16:08:05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0"/>
    <d v="2023-08-17T16:0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4"/>
    <d v="2023-08-17T16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0"/>
    <d v="2023-08-17T16:08:0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45"/>
    <d v="2023-08-17T16:0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53"/>
    <d v="2023-08-17T16:08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54"/>
    <d v="2023-08-17T16:08:0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203"/>
    <d v="2023-08-17T16:08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16"/>
    <d v="2023-08-17T16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5"/>
    <d v="2023-08-17T16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54"/>
    <d v="2023-08-17T16:08:0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"/>
    <d v="2023-08-21T09:03:1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"/>
    <d v="2023-08-21T09:03:14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5"/>
    <d v="2023-08-21T09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23"/>
    <d v="2023-08-21T09:0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"/>
    <d v="2023-08-21T09:03:1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6"/>
    <d v="2023-08-21T09:03:14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7"/>
    <d v="2023-08-18T15:09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48"/>
    <d v="2023-08-18T15:09:0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8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59"/>
    <d v="2023-08-18T15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0"/>
    <d v="2023-08-18T15:09:0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1"/>
    <d v="2023-08-18T15:09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2"/>
    <d v="2023-08-18T15:09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3"/>
    <d v="2023-08-18T15:09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5"/>
    <d v="2023-08-18T15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0"/>
    <d v="2023-08-18T15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6"/>
    <d v="2023-08-18T15:09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2"/>
    <d v="2023-08-18T15:09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9"/>
    <d v="2023-08-18T15:09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4"/>
    <d v="2023-08-18T15:09:0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"/>
    <d v="2023-08-18T15:09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"/>
    <d v="2023-08-18T15:09:0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6"/>
    <d v="2023-08-18T15:09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49"/>
    <d v="2023-08-21T11:33:1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6"/>
    <d v="2023-08-21T11:52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2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9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"/>
    <d v="2023-08-21T11:52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7"/>
    <d v="2023-08-21T11:5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6"/>
    <d v="2023-08-21T11:52:3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"/>
    <d v="2023-08-21T11:52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1"/>
    <d v="2023-08-21T11:52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25"/>
    <d v="2023-08-21T11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3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65"/>
    <d v="2023-08-21T11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4"/>
    <d v="2023-08-21T11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5"/>
    <d v="2023-08-21T11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9"/>
    <d v="2023-08-21T11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72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20"/>
    <d v="2023-08-21T11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21"/>
    <d v="2023-08-21T11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42"/>
    <d v="2023-08-21T11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80"/>
    <d v="2023-08-21T11:52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81"/>
    <d v="2023-08-21T11:52:30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0"/>
    <d v="2023-08-21T11:52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2"/>
    <d v="2023-08-21T11:52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7"/>
    <d v="2023-08-21T11:52:3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49"/>
    <d v="2023-08-21T11:52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50"/>
    <d v="2023-08-21T11:52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1"/>
    <d v="2023-08-21T11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2"/>
    <d v="2023-08-21T11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3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5"/>
    <d v="2023-08-21T11:5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0"/>
    <d v="2023-08-21T11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6"/>
    <d v="2023-08-21T11:52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2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8"/>
    <d v="2023-08-17T15:53:0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1"/>
    <d v="2023-08-17T15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40"/>
    <d v="2023-08-17T15:53:0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4"/>
    <d v="2023-08-17T15:53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5"/>
    <d v="2023-08-17T15:5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6"/>
    <d v="2023-08-17T15:5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7"/>
    <d v="2023-08-17T15:5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58"/>
    <d v="2023-08-17T15:53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0"/>
    <d v="2023-08-17T15:53:0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6"/>
    <x v="4"/>
    <x v="1"/>
    <d v="2023-08-17T15:53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89"/>
    <d v="2023-08-17T15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1"/>
    <x v="3"/>
    <x v="90"/>
    <d v="2023-08-17T15:51:49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5"/>
    <d v="2023-08-21T11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0"/>
    <d v="2023-08-21T11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6"/>
    <d v="2023-08-21T11:53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2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9"/>
    <d v="2023-08-21T11:53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7"/>
    <d v="2023-08-21T11:53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6"/>
    <d v="2023-08-21T11:53:4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"/>
    <d v="2023-08-21T11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1"/>
    <d v="2023-08-21T11:53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25"/>
    <d v="2023-08-21T11:5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65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5"/>
    <d v="2023-08-21T11:53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9"/>
    <d v="2023-08-21T11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84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54"/>
    <d v="2023-06-22T13:00:2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58"/>
    <d v="2023-06-22T13:00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82"/>
    <x v="4"/>
    <x v="0"/>
    <d v="2023-06-22T13:00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30"/>
    <d v="2023-06-22T13:0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37"/>
    <d v="2023-06-22T13:00:4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48"/>
    <d v="2023-06-22T13:00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206"/>
    <d v="2023-04-20T14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80"/>
    <d v="2023-04-20T14:15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82"/>
    <d v="2023-04-20T14:15:3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30"/>
    <d v="2023-04-20T14:15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37"/>
    <d v="2023-04-20T14:15:3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38"/>
    <d v="2023-04-20T14:1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01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82"/>
    <d v="2023-04-18T12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30"/>
    <d v="2023-04-18T12:08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3"/>
    <d v="2023-08-21T12:02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0"/>
    <d v="2023-08-21T12:02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3"/>
    <d v="2023-08-21T12:02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4"/>
    <x v="1"/>
    <x v="106"/>
    <d v="2023-08-21T12:08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4"/>
    <x v="1"/>
    <x v="106"/>
    <d v="2023-08-21T12:08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4"/>
    <x v="1"/>
    <x v="116"/>
    <d v="2023-08-21T12:0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49"/>
    <d v="2023-08-21T12:10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116"/>
    <d v="2023-08-21T12:10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96"/>
    <d v="2023-06-22T13:08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9"/>
    <d v="2023-06-22T13:08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11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2"/>
    <d v="2023-06-22T12:34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8"/>
    <d v="2023-06-22T12:3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9"/>
    <d v="2023-06-22T12:34:59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70"/>
    <d v="2023-06-22T12:34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4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"/>
    <d v="2023-06-22T12:34:5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7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125"/>
    <d v="2023-06-22T13:08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14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15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99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20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75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80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06"/>
    <x v="7"/>
    <x v="42"/>
    <d v="2023-06-22T13:08:15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3"/>
    <d v="2023-08-21T14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4"/>
    <d v="2023-08-21T14:01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5"/>
    <d v="2023-08-21T14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6"/>
    <d v="2023-08-21T14:01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1"/>
    <d v="2023-08-21T14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2"/>
    <d v="2023-08-21T14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3"/>
    <d v="2023-08-21T12:10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116"/>
    <d v="2023-08-21T12:10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3"/>
    <d v="2023-08-21T12:10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5"/>
    <x v="1"/>
    <x v="107"/>
    <d v="2023-08-21T12:1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5"/>
    <x v="1"/>
    <x v="107"/>
    <d v="2023-08-21T12:1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5"/>
    <x v="1"/>
    <x v="116"/>
    <d v="2023-08-21T12:1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80"/>
    <d v="2023-08-21T14:01:56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0"/>
    <d v="2023-08-21T14:01:56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7"/>
    <d v="2023-08-21T14:01:56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7"/>
    <d v="2023-08-21T15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4"/>
    <d v="2023-08-21T15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80"/>
    <d v="2023-08-21T15:32:00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30"/>
    <d v="2023-08-21T15:32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37"/>
    <d v="2023-08-21T15:32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1"/>
    <d v="2023-08-21T15:32:00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40"/>
    <d v="2023-08-21T15:32:0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88"/>
    <d v="2023-08-21T15:3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9"/>
    <d v="2023-08-21T15:32:0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0"/>
    <d v="2023-08-21T15:32:0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1"/>
    <d v="2023-08-21T15:32:0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2"/>
    <d v="2023-08-21T15:32:0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3"/>
    <d v="2023-08-21T15:3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91"/>
    <d v="2023-08-21T15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0"/>
    <d v="2023-08-21T15:32:0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1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6"/>
    <d v="2023-08-21T15:32:0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0"/>
    <d v="2023-08-21T14:12:55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2"/>
    <d v="2023-08-21T14:12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86"/>
    <d v="2023-08-21T14:12:55"/>
    <n v="352"/>
    <n v="3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88"/>
    <d v="2023-08-21T15:3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6"/>
    <d v="2023-08-21T15:32:0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2"/>
    <d v="2023-08-21T15:32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8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9"/>
    <d v="2023-08-21T15:32:0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0"/>
    <d v="2023-08-21T15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4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4"/>
    <d v="2023-08-21T15:32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"/>
    <d v="2023-08-21T15:32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"/>
    <d v="2023-08-21T15:32:00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"/>
    <d v="2023-08-21T15:32:0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6"/>
    <d v="2023-08-21T15:32:00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7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8"/>
    <d v="2023-08-21T15:32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48"/>
    <d v="2023-08-21T16:38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49"/>
    <d v="2023-08-21T16:38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50"/>
    <d v="2023-08-21T16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40"/>
    <d v="2023-08-21T16:3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61"/>
    <d v="2023-08-21T16:3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62"/>
    <d v="2023-08-21T16:38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3"/>
    <d v="2023-08-21T14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4"/>
    <d v="2023-08-21T14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04"/>
    <d v="2023-08-21T14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2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5"/>
    <d v="2023-08-21T12:02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0"/>
    <d v="2023-08-21T12:02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6"/>
    <d v="2023-08-21T12:02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9"/>
    <d v="2023-08-21T12:02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7"/>
    <d v="2023-08-21T12:02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6"/>
    <d v="2023-08-21T12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"/>
    <d v="2023-08-21T12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1"/>
    <d v="2023-08-21T12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25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65"/>
    <d v="2023-08-21T12:02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4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5"/>
    <d v="2023-08-21T12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9"/>
    <d v="2023-08-21T12:02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20"/>
    <d v="2023-08-21T12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21"/>
    <d v="2023-08-21T12:02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42"/>
    <d v="2023-08-21T12:02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30"/>
    <d v="2023-08-21T12:02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49"/>
    <d v="2023-08-21T12:02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1"/>
    <d v="2023-08-21T12:02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2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09"/>
    <d v="2023-08-21T16:38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90"/>
    <d v="2023-08-21T16:38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66"/>
    <d v="2023-08-21T16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21"/>
    <d v="2023-08-21T16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11"/>
    <d v="2023-08-21T16:38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7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"/>
    <d v="2023-08-21T15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8"/>
    <d v="2023-08-21T15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63"/>
    <d v="2023-08-21T15:43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"/>
    <d v="2023-08-21T15:43:47"/>
    <n v="0"/>
    <m/>
    <m/>
    <n v="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"/>
    <d v="2023-08-21T15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"/>
    <d v="2023-08-21T15:43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"/>
    <d v="2023-08-21T15:43:47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2"/>
    <d v="2023-08-21T16:22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8"/>
    <d v="2023-08-21T16:22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75"/>
    <d v="2023-08-21T16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"/>
    <d v="2023-08-21T16:22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11"/>
    <d v="2023-08-21T16:22:5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7"/>
    <d v="2023-08-21T16:22:5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"/>
    <d v="2023-08-21T16:22:56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0"/>
    <d v="2023-08-21T16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12"/>
    <d v="2023-08-21T16:22:5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1"/>
    <d v="2023-08-21T16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5"/>
    <d v="2023-08-21T16:22:5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1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82"/>
    <d v="2023-08-21T10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0"/>
    <d v="2023-08-21T10:39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4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5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6"/>
    <d v="2023-08-21T10:39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7"/>
    <d v="2023-08-21T10:39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8"/>
    <d v="2023-08-21T10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48"/>
    <d v="2023-08-21T10:39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51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188"/>
    <d v="2023-08-21T10:39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169"/>
    <d v="2023-08-21T10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206"/>
    <d v="2023-08-21T10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80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82"/>
    <d v="2023-08-21T10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0"/>
    <d v="2023-08-21T10:39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4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5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6"/>
    <d v="2023-08-21T10:39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81"/>
    <d v="2023-08-21T11:5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30"/>
    <d v="2023-08-21T11:53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37"/>
    <d v="2023-08-21T11:5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38"/>
    <d v="2023-08-21T11:5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45"/>
    <d v="2023-08-21T11:53:43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59"/>
    <d v="2023-08-21T11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1"/>
    <d v="2023-08-21T11:53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2"/>
    <d v="2023-08-21T11:53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3"/>
    <d v="2023-08-21T11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5"/>
    <d v="2023-08-21T11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0"/>
    <d v="2023-08-21T11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6"/>
    <d v="2023-08-21T11:53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2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9"/>
    <d v="2023-08-21T11:53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7"/>
    <d v="2023-08-21T11:53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6"/>
    <d v="2023-08-21T11:53:4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"/>
    <d v="2023-08-21T11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0"/>
    <d v="2023-08-21T11:53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88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59"/>
    <d v="2023-08-21T11:5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1"/>
    <d v="2023-08-21T11:54:5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2"/>
    <d v="2023-08-21T11:54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3"/>
    <d v="2023-08-21T11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5"/>
    <d v="2023-08-21T11:54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0"/>
    <d v="2023-08-21T11:54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6"/>
    <d v="2023-08-21T11:54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2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3"/>
    <d v="2023-08-21T11:5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9"/>
    <d v="2023-08-21T11:54:5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"/>
    <d v="2023-08-21T11:54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"/>
    <d v="2023-08-21T11:54:5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4"/>
    <d v="2023-08-21T16:22:5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5"/>
    <d v="2023-08-21T16:22:5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9"/>
    <d v="2023-08-21T16:22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88"/>
    <d v="2023-08-21T15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9"/>
    <d v="2023-08-21T15:48:21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0"/>
    <d v="2023-08-21T15:48:21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1"/>
    <d v="2023-08-21T15:48:21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2"/>
    <d v="2023-08-21T15:48:21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3"/>
    <d v="2023-08-21T15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0"/>
    <d v="2023-08-21T15:48:2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1"/>
    <d v="2023-08-21T15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6"/>
    <d v="2023-08-21T15:48:2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7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2"/>
    <d v="2023-08-21T15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8"/>
    <d v="2023-08-21T15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9"/>
    <d v="2023-08-21T15:48:21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0"/>
    <d v="2023-08-21T15:48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4"/>
    <d v="2023-08-21T15:4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"/>
    <d v="2023-08-21T15:48:2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"/>
    <d v="2023-08-21T15:48:2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80"/>
    <d v="2023-08-21T16:45:49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08"/>
    <d v="2023-08-21T16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5"/>
    <d v="2023-08-21T16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8"/>
    <d v="2023-08-21T16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9"/>
    <d v="2023-08-21T16:45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6"/>
    <d v="2023-08-21T11:5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"/>
    <d v="2023-08-21T11:54:5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1"/>
    <d v="2023-08-21T11:54:5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1"/>
    <d v="2023-08-21T11:53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25"/>
    <d v="2023-08-21T11:5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65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5"/>
    <d v="2023-08-21T11:53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99"/>
    <d v="2023-08-21T11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20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21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43"/>
    <d v="2023-08-21T11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80"/>
    <d v="2023-08-21T11:5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81"/>
    <d v="2023-08-21T11:5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30"/>
    <d v="2023-08-21T11:53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37"/>
    <d v="2023-08-21T11:5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38"/>
    <d v="2023-08-21T11:5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45"/>
    <d v="2023-08-21T11:53:43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54"/>
    <d v="2023-08-21T11:53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0"/>
    <d v="2023-08-21T11:53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54"/>
    <d v="2023-08-21T11:53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25"/>
    <d v="2023-08-21T11:54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65"/>
    <d v="2023-08-21T11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"/>
    <d v="2023-08-21T11:54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5"/>
    <d v="2023-08-21T11:54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9"/>
    <d v="2023-08-21T11:5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2"/>
    <d v="2023-08-21T11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00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20"/>
    <d v="2023-08-21T11:54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21"/>
    <d v="2023-08-21T11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5"/>
    <d v="2023-08-21T11:5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6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2"/>
    <d v="2023-08-21T11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3"/>
    <d v="2023-08-21T11:5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81"/>
    <d v="2023-08-21T11:5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30"/>
    <d v="2023-08-21T11:54:5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37"/>
    <d v="2023-08-21T11:54:5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5"/>
    <d v="2023-08-21T11:54:59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88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59"/>
    <d v="2023-08-21T11:5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1"/>
    <d v="2023-08-21T11:54:5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2"/>
    <d v="2023-08-21T11:54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3"/>
    <d v="2023-08-21T11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5"/>
    <d v="2023-08-21T11:54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0"/>
    <d v="2023-08-21T11:54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6"/>
    <d v="2023-08-21T11:54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2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3"/>
    <d v="2023-08-21T11:5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9"/>
    <d v="2023-08-21T11:54:5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6"/>
    <d v="2023-08-21T11:54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"/>
    <d v="2023-08-21T11:54:5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6"/>
    <d v="2023-08-21T11:5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"/>
    <d v="2023-08-21T11:54:5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1"/>
    <d v="2023-08-21T11:54:5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25"/>
    <d v="2023-08-21T11:54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65"/>
    <d v="2023-08-21T11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"/>
    <d v="2023-08-21T11:54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5"/>
    <d v="2023-08-21T11:54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99"/>
    <d v="2023-08-21T11:5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2"/>
    <d v="2023-08-21T11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00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20"/>
    <d v="2023-08-21T11:54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21"/>
    <d v="2023-08-21T11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5"/>
    <d v="2023-08-21T11:5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76"/>
    <d v="2023-08-21T11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2"/>
    <d v="2023-08-21T11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3"/>
    <d v="2023-08-21T11:5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81"/>
    <d v="2023-08-21T11:5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30"/>
    <d v="2023-08-21T11:54:5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37"/>
    <d v="2023-08-21T11:54:5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145"/>
    <d v="2023-08-21T11:54:59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54"/>
    <d v="2023-08-21T11:54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0"/>
    <d v="2023-08-21T11:54:5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3"/>
    <d v="2023-08-21T11:5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54"/>
    <d v="2023-08-21T11:54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0"/>
    <d v="2023-08-21T11:54:5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87"/>
    <x v="13"/>
    <x v="3"/>
    <d v="2023-08-21T11:5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1"/>
    <d v="2023-08-21T12:02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106"/>
    <d v="2023-08-21T12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107"/>
    <d v="2023-08-21T12:0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106"/>
    <d v="2023-08-21T12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107"/>
    <d v="2023-08-21T12:0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116"/>
    <d v="2023-08-21T12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3"/>
    <d v="2023-08-21T12:0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116"/>
    <d v="2023-08-21T12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2"/>
    <x v="1"/>
    <x v="3"/>
    <d v="2023-08-21T12:0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4"/>
    <x v="1"/>
    <x v="3"/>
    <d v="2023-08-21T12:08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4"/>
    <x v="1"/>
    <x v="116"/>
    <d v="2023-08-21T12:0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4"/>
    <x v="1"/>
    <x v="3"/>
    <d v="2023-08-21T12:08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106"/>
    <d v="2023-08-21T12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107"/>
    <d v="2023-08-21T12:10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49"/>
    <d v="2023-08-21T12:10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106"/>
    <d v="2023-08-21T12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8"/>
    <x v="1"/>
    <x v="107"/>
    <d v="2023-08-21T12:10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5"/>
    <x v="1"/>
    <x v="3"/>
    <d v="2023-08-21T12:1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5"/>
    <x v="1"/>
    <x v="116"/>
    <d v="2023-08-21T12:1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5"/>
    <x v="1"/>
    <x v="3"/>
    <d v="2023-08-21T12:1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0"/>
    <d v="2023-08-21T12:1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2"/>
    <d v="2023-08-21T12:17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4"/>
    <d v="2023-08-21T12:1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6"/>
    <d v="2023-08-21T12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7"/>
    <d v="2023-08-21T12:17:0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1"/>
    <d v="2023-08-21T12:1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2"/>
    <d v="2023-08-21T12:1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5"/>
    <d v="2023-08-21T12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0"/>
    <d v="2023-08-21T12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6"/>
    <d v="2023-08-21T12:18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3"/>
    <d v="2023-08-21T12:1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9"/>
    <d v="2023-08-21T12:1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"/>
    <d v="2023-08-21T12:1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88"/>
    <d v="2023-08-21T14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59"/>
    <d v="2023-08-21T14:01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0"/>
    <d v="2023-08-21T14:01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1"/>
    <d v="2023-08-21T14:0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2"/>
    <d v="2023-08-21T14:01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3"/>
    <d v="2023-08-21T14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6"/>
    <d v="2023-08-21T14:01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9"/>
    <d v="2023-08-21T14:0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"/>
    <d v="2023-08-21T14:01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5"/>
    <d v="2023-08-21T14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"/>
    <d v="2023-08-21T14:01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7"/>
    <d v="2023-08-21T14:01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8"/>
    <d v="2023-08-21T14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9"/>
    <d v="2023-08-21T14:01:5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1"/>
    <d v="2023-08-21T14:01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5"/>
    <d v="2023-08-21T12:02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0"/>
    <d v="2023-08-21T12:02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6"/>
    <d v="2023-08-21T12:02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6"/>
    <d v="2023-04-18T14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80"/>
    <d v="2023-04-18T14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30"/>
    <d v="2023-04-18T14:34:2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32"/>
    <d v="2023-04-18T14:34:2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34"/>
    <d v="2023-04-18T14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36"/>
    <d v="2023-04-18T14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38"/>
    <d v="2023-04-18T14:34:2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48"/>
    <d v="2023-04-18T14:34:21"/>
    <n v="14"/>
    <m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49"/>
    <d v="2023-04-18T14:34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199"/>
    <d v="2023-04-18T14:34:21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54"/>
    <d v="2023-04-18T14:29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58"/>
    <d v="2023-04-18T14:2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51"/>
    <d v="2023-05-15T17:0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84"/>
    <d v="2023-05-15T17:0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54"/>
    <d v="2023-05-15T17:06:34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58"/>
    <d v="2023-05-15T17:06:3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0"/>
    <d v="2023-05-15T17:0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2"/>
    <d v="2023-05-15T17:06:3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86"/>
    <d v="2023-05-15T17:0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80"/>
    <d v="2023-05-15T17:06:55"/>
    <n v="15"/>
    <n v="15"/>
    <m/>
    <n v="15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28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29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30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216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240"/>
    <d v="2023-05-15T17:06:55"/>
    <n v="271"/>
    <n v="271"/>
    <m/>
    <n v="27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36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37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38"/>
    <d v="2023-05-15T17:06:55"/>
    <n v="5"/>
    <n v="5"/>
    <m/>
    <n v="5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241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54"/>
    <d v="2023-05-15T17:06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56"/>
    <d v="2023-05-15T17:06:5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217"/>
    <d v="2023-05-15T17:06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0"/>
    <d v="2023-05-15T17:06:5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174"/>
    <d v="2023-05-15T17:06:55"/>
    <n v="1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118"/>
    <x v="0"/>
    <x v="195"/>
    <d v="2023-05-15T17:06:55"/>
    <n v="106"/>
    <n v="41"/>
    <n v="6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80"/>
    <d v="2023-05-15T17:07:1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0"/>
    <d v="2023-04-18T14:29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2"/>
    <d v="2023-04-18T14:29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61"/>
    <d v="2023-04-18T14:3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62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65"/>
    <d v="2023-04-18T14:3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205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49"/>
    <d v="2023-05-15T15:48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40"/>
    <d v="2023-05-15T15:48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54"/>
    <d v="2023-05-15T15:4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55"/>
    <d v="2023-05-15T15:4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0"/>
    <d v="2023-05-15T15:48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81"/>
    <d v="2023-05-15T15:49:1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30"/>
    <d v="2023-05-15T15:49:13"/>
    <n v="12"/>
    <m/>
    <n v="12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37"/>
    <d v="2023-05-15T15:49:1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38"/>
    <d v="2023-05-15T15:4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14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15"/>
    <d v="2023-05-15T15:4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21"/>
    <d v="2023-05-15T15:46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24"/>
    <d v="2023-05-15T15:46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80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82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30"/>
    <d v="2023-05-15T15:46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32"/>
    <d v="2023-05-15T15:4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117"/>
    <d v="2023-07-19T14:55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0"/>
    <d v="2023-07-19T14:55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1"/>
    <d v="2023-07-19T14:55:1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60"/>
    <d v="2023-07-19T14:56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05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0"/>
    <d v="2023-07-19T14:56:51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2"/>
    <d v="2023-07-19T14:56:5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74"/>
    <d v="2023-07-19T14:56:51"/>
    <n v="1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2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3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30"/>
    <d v="2023-05-15T15:47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32"/>
    <d v="2023-05-15T15:47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37"/>
    <d v="2023-05-15T15:47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48"/>
    <d v="2023-05-15T15:47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58"/>
    <d v="2023-05-15T15:47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0"/>
    <d v="2023-05-15T15:47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33"/>
    <x v="8"/>
    <x v="2"/>
    <d v="2023-05-15T15:47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182"/>
    <d v="2023-05-15T15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81"/>
    <d v="2023-05-15T15:47:56"/>
    <n v="19"/>
    <m/>
    <n v="19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30"/>
    <d v="2023-05-15T15:47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37"/>
    <d v="2023-05-15T15:47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199"/>
    <d v="2023-05-15T15:47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40"/>
    <d v="2023-05-15T15:47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151"/>
    <d v="2023-05-15T15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54"/>
    <d v="2023-05-15T15:47:5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0"/>
    <d v="2023-04-19T14:03:1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6"/>
    <d v="2023-04-19T14:03:18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7"/>
    <d v="2023-04-19T14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2"/>
    <d v="2023-04-19T14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8"/>
    <d v="2023-04-19T14:03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9"/>
    <d v="2023-04-19T14:03:1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70"/>
    <d v="2023-04-19T14:03:1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4"/>
    <d v="2023-04-19T14:03:1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4"/>
    <d v="2023-04-19T14:03:1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5"/>
    <d v="2023-04-19T14:03:1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"/>
    <d v="2023-04-19T14:03:1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96"/>
    <d v="2023-04-19T14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7"/>
    <d v="2023-04-19T14:03:18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6"/>
    <d v="2023-04-19T14:03:18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7"/>
    <d v="2023-04-19T14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8"/>
    <d v="2023-04-19T14:03:1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80"/>
    <d v="2023-04-19T16:32:29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10"/>
    <d v="2023-07-17T12:48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125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4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5"/>
    <d v="2023-05-15T16:11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99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6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20"/>
    <d v="2023-05-15T16:1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0"/>
    <d v="2023-05-15T16:14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80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30"/>
    <d v="2023-05-15T16:1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37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40"/>
    <d v="2023-05-15T16:1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54"/>
    <d v="2023-05-15T16:14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0"/>
    <d v="2023-05-15T16:1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183"/>
    <d v="2023-05-15T16:14:58"/>
    <n v="4"/>
    <n v="1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97"/>
    <x v="10"/>
    <x v="3"/>
    <d v="2023-05-15T16:14:5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80"/>
    <d v="2023-05-15T16:15:1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83"/>
    <d v="2023-04-19T14:03:1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3"/>
    <d v="2023-04-19T14:03:18"/>
    <n v="56"/>
    <n v="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88"/>
    <d v="2023-04-19T14:0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9"/>
    <d v="2023-04-19T14:03:37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0"/>
    <d v="2023-04-19T14:03:37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1"/>
    <d v="2023-04-19T14:03:37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2"/>
    <d v="2023-04-19T14:03:3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3"/>
    <d v="2023-04-19T14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0"/>
    <d v="2023-04-19T14:03:37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6"/>
    <d v="2023-04-19T14:03:37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2"/>
    <d v="2023-04-19T14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8"/>
    <d v="2023-04-19T14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85"/>
    <d v="2023-04-18T14:59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17"/>
    <d v="2023-04-18T14:59:3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56"/>
    <d v="2023-04-18T14:59:31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17"/>
    <d v="2023-04-18T14:59:31"/>
    <n v="75"/>
    <n v="1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0"/>
    <d v="2023-04-18T14:59:31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9"/>
    <d v="2023-07-17T12:40:56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0"/>
    <d v="2023-07-17T12:40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3"/>
    <d v="2023-07-17T12:40:56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6"/>
    <d v="2023-07-17T12:40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00"/>
    <d v="2023-07-17T12:4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9"/>
    <d v="2023-07-17T12:40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20"/>
    <d v="2023-07-17T12:40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3"/>
    <d v="2023-08-21T14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4"/>
    <d v="2023-08-21T14:01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5"/>
    <d v="2023-08-21T14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16"/>
    <d v="2023-08-21T14:01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1"/>
    <d v="2023-08-21T14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2"/>
    <d v="2023-08-21T14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3"/>
    <d v="2023-08-21T14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4"/>
    <d v="2023-08-21T14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204"/>
    <d v="2023-08-21T14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80"/>
    <d v="2023-08-21T14:01:56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0"/>
    <d v="2023-08-21T14:01:56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7"/>
    <d v="2023-08-21T14:01:56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4"/>
    <d v="2023-08-21T14:01:5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7"/>
    <d v="2023-08-21T14:01:56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9"/>
    <d v="2023-08-21T14:01:5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05"/>
    <d v="2023-08-21T16:45:4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02"/>
    <d v="2023-08-21T16:45:49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19"/>
    <d v="2023-08-21T16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1"/>
    <d v="2023-08-21T16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0"/>
    <d v="2023-08-21T16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3"/>
    <d v="2023-08-21T16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2"/>
    <d v="2023-08-21T16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4"/>
    <d v="2023-08-21T16:4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77"/>
    <d v="2023-08-21T16:45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3"/>
    <d v="2023-08-21T16:45:49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21"/>
    <d v="2023-07-17T12:40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22"/>
    <d v="2023-07-17T12:4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23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77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80"/>
    <d v="2023-07-17T12:40:56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2"/>
    <d v="2023-07-17T12:40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87"/>
    <d v="2023-07-17T12:40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3"/>
    <d v="2023-07-17T12:40:5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4"/>
    <d v="2023-07-17T12:40:5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5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7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8"/>
    <d v="2023-06-22T12:4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9"/>
    <d v="2023-06-22T12:4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70"/>
    <d v="2023-06-22T12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14"/>
    <d v="2023-06-22T13:11:5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15"/>
    <d v="2023-06-22T13:11:5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73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20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21"/>
    <d v="2023-06-22T13:11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0"/>
    <d v="2023-06-22T13:15:2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1"/>
    <d v="2023-06-22T13:15:2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2"/>
    <d v="2023-06-22T13:15:2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2"/>
    <d v="2023-06-22T13:15:2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4"/>
    <d v="2023-06-22T13:15:2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77"/>
    <d v="2023-06-22T13:15:2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6"/>
    <d v="2023-08-21T16:4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78"/>
    <d v="2023-08-21T16:45:4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60"/>
    <d v="2023-08-21T16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05"/>
    <d v="2023-08-21T16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80"/>
    <d v="2023-08-21T16:45:49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08"/>
    <d v="2023-08-21T16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5"/>
    <d v="2023-08-21T16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8"/>
    <d v="2023-08-21T16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9"/>
    <d v="2023-08-21T16:45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0"/>
    <d v="2023-08-21T16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2"/>
    <d v="2023-08-21T16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3"/>
    <d v="2023-08-21T16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6"/>
    <d v="2023-08-21T16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7"/>
    <d v="2023-08-21T16:45:49"/>
    <n v="1602"/>
    <n v="1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8"/>
    <d v="2023-08-21T16:45:49"/>
    <n v="998"/>
    <n v="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2"/>
    <d v="2023-08-21T16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41"/>
    <d v="2023-08-21T16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9"/>
    <d v="2023-08-21T16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40"/>
    <d v="2023-08-21T16:45:49"/>
    <n v="314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8"/>
    <d v="2023-08-21T16:45:4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9"/>
    <d v="2023-08-21T16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52"/>
    <d v="2023-08-21T16:45:4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53"/>
    <d v="2023-08-21T16:45:49"/>
    <n v="640"/>
    <n v="6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62"/>
    <d v="2023-08-21T16:45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86"/>
    <d v="2023-04-18T14:31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168"/>
    <d v="2023-04-18T14:3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30"/>
    <d v="2023-04-18T14:32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46"/>
    <d v="2023-04-18T14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34"/>
    <d v="2023-04-18T14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37"/>
    <d v="2023-04-18T14:32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40"/>
    <d v="2023-04-18T14:32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0"/>
    <d v="2023-04-18T14:32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169"/>
    <d v="2023-04-18T14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206"/>
    <d v="2023-04-18T14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80"/>
    <d v="2023-04-18T14:2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82"/>
    <d v="2023-04-18T14:29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30"/>
    <d v="2023-04-18T14:29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32"/>
    <d v="2023-04-18T14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35"/>
    <d v="2023-04-18T14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36"/>
    <d v="2023-04-18T14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37"/>
    <d v="2023-04-18T14:29:47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5"/>
    <d v="2023-08-21T16:45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6"/>
    <d v="2023-08-21T16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54"/>
    <d v="2023-08-21T16:45:49"/>
    <n v="249"/>
    <n v="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7"/>
    <d v="2023-08-21T16:45:49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56"/>
    <d v="2023-08-21T16:45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17"/>
    <d v="2023-08-21T16:45:49"/>
    <n v="46"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0"/>
    <d v="2023-08-21T16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"/>
    <d v="2023-08-21T16:45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87"/>
    <d v="2023-08-21T16:45:4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95"/>
    <d v="2023-08-21T16:45:49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34"/>
    <d v="2023-08-21T16:45:49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52"/>
    <d v="2023-08-21T16:45:4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53"/>
    <d v="2023-08-21T16:45:49"/>
    <n v="640"/>
    <n v="6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62"/>
    <d v="2023-08-21T16:45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5"/>
    <d v="2023-08-21T16:45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6"/>
    <d v="2023-08-21T16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54"/>
    <d v="2023-08-21T16:45:49"/>
    <n v="249"/>
    <n v="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7"/>
    <d v="2023-08-21T16:45:49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56"/>
    <d v="2023-08-21T16:45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17"/>
    <d v="2023-08-21T16:45:49"/>
    <n v="46"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0"/>
    <d v="2023-08-21T16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"/>
    <d v="2023-08-21T16:45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87"/>
    <d v="2023-08-21T16:45:4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95"/>
    <d v="2023-08-21T16:45:49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34"/>
    <d v="2023-08-21T16:45:49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9"/>
    <d v="2023-07-14T15:57:5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2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70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4"/>
    <d v="2023-07-14T15:57:5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4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7"/>
    <d v="2023-07-14T15:57:5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6"/>
    <d v="2023-07-14T15:57:5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8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"/>
    <d v="2023-07-14T15:57:5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0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71"/>
    <d v="2023-07-14T15:57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5"/>
    <d v="2023-07-14T15:57:57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4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5"/>
    <d v="2023-07-14T15:57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99"/>
    <d v="2023-07-14T15:57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6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6"/>
    <d v="2023-07-14T15:57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30"/>
    <d v="2023-04-18T14:29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34"/>
    <d v="2023-04-18T14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36"/>
    <d v="2023-04-18T14:2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37"/>
    <d v="2023-04-18T14:29:1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48"/>
    <d v="2023-04-18T14:2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49"/>
    <d v="2023-04-18T14:29:10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54"/>
    <d v="2023-04-18T14:29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58"/>
    <d v="2023-04-18T14:29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0"/>
    <d v="2023-04-18T14:29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49"/>
    <d v="2023-04-18T14:29:2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51"/>
    <d v="2023-04-18T14:2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58"/>
    <d v="2023-04-18T14:29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0"/>
    <d v="2023-04-18T14:29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59"/>
    <d v="2023-04-18T14:2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61"/>
    <d v="2023-04-18T14:2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65"/>
    <d v="2023-04-18T14:2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205"/>
    <d v="2023-04-18T14:29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69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6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7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96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9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11"/>
    <d v="2023-04-18T14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14"/>
    <d v="2023-04-18T14:3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20"/>
    <d v="2023-04-18T14:3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21"/>
    <d v="2023-04-18T14:3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38"/>
    <d v="2023-04-18T14:2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48"/>
    <d v="2023-04-18T14:2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49"/>
    <d v="2023-04-18T14:29:4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80"/>
    <d v="2023-04-18T14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82"/>
    <d v="2023-04-18T14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30"/>
    <d v="2023-04-18T14:3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33"/>
    <d v="2023-04-18T14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34"/>
    <d v="2023-04-18T14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37"/>
    <d v="2023-05-15T15:49:53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38"/>
    <d v="2023-05-15T15:49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49"/>
    <d v="2023-05-15T15:49:5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50"/>
    <d v="2023-05-15T15:49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40"/>
    <d v="2023-05-15T15:49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70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5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38"/>
    <d v="2023-04-18T15:08:3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112"/>
    <d v="2023-04-18T15:08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40"/>
    <d v="2023-04-18T15:08:3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116"/>
    <d v="2023-04-18T15:08:3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54"/>
    <d v="2023-04-18T15:08:39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56"/>
    <d v="2023-04-18T15:08:3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217"/>
    <d v="2023-04-18T15:08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0"/>
    <d v="2023-04-18T15:08:3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2"/>
    <d v="2023-04-18T15:08:3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117"/>
    <d v="2023-04-18T14:28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56"/>
    <d v="2023-04-18T14:28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57"/>
    <d v="2023-04-18T14:28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0"/>
    <d v="2023-04-18T14:28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30"/>
    <d v="2023-04-18T14:28:26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47"/>
    <d v="2023-04-18T14:28:26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37"/>
    <d v="2023-04-18T14:28:26"/>
    <n v="31"/>
    <m/>
    <n v="3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38"/>
    <d v="2023-04-18T14:2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50"/>
    <d v="2023-08-21T14:0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88"/>
    <d v="2023-08-21T14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59"/>
    <d v="2023-08-21T14:01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0"/>
    <d v="2023-08-21T14:01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1"/>
    <d v="2023-08-21T14:0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2"/>
    <d v="2023-08-21T14:01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3"/>
    <d v="2023-08-21T14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6"/>
    <d v="2023-08-21T14:01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9"/>
    <d v="2023-08-21T14:0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70"/>
    <d v="2023-08-21T14:0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"/>
    <d v="2023-08-21T14:01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5"/>
    <d v="2023-08-21T14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6"/>
    <d v="2023-08-21T14:01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7"/>
    <d v="2023-08-21T14:01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8"/>
    <d v="2023-08-21T14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9"/>
    <d v="2023-08-21T14:01:5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1"/>
    <d v="2023-08-21T14:01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38"/>
    <d v="2023-04-18T14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48"/>
    <d v="2023-04-18T14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40"/>
    <d v="2023-04-18T14:32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56"/>
    <d v="2023-04-18T14:3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57"/>
    <d v="2023-04-18T14:32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58"/>
    <d v="2023-04-18T14:3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0"/>
    <d v="2023-04-18T14:32:5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3"/>
    <d v="2023-04-18T14:32:52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80"/>
    <d v="2023-04-18T14:33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30"/>
    <d v="2023-04-18T14:3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56"/>
    <d v="2023-04-18T14:3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57"/>
    <d v="2023-04-18T14:34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58"/>
    <d v="2023-04-18T14:34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50"/>
    <d v="2023-04-18T13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38"/>
    <d v="2023-04-24T08:49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39"/>
    <d v="2023-04-24T08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49"/>
    <d v="2023-04-24T08:49:24"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0"/>
    <d v="2023-04-24T08:49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96"/>
    <d v="2023-04-18T12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9"/>
    <d v="2023-04-18T12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11"/>
    <d v="2023-04-18T12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125"/>
    <d v="2023-04-18T12:0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14"/>
    <d v="2023-04-18T12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88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59"/>
    <d v="2023-07-19T14:56:5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0"/>
    <d v="2023-07-19T14:56:52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1"/>
    <d v="2023-07-19T14:56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2"/>
    <d v="2023-07-19T14:56:52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3"/>
    <d v="2023-07-19T14:56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89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0"/>
    <d v="2023-07-19T14:56:5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1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6"/>
    <d v="2023-07-19T14:56:5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2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3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8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9"/>
    <d v="2023-07-19T14:56:52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70"/>
    <d v="2023-07-19T14:56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69"/>
    <d v="2023-08-17T16:08:0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71"/>
    <d v="2023-08-17T16:08:0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72"/>
    <d v="2023-08-17T16:08:0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79"/>
    <d v="2023-08-17T16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0"/>
    <d v="2023-08-17T16:08:0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82"/>
    <d v="2023-08-17T16:08:0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108"/>
    <d v="2023-08-17T16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29"/>
    <d v="2023-08-17T16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0"/>
    <d v="2023-08-17T16:08:0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47"/>
    <d v="2023-08-17T16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1"/>
    <x v="2"/>
    <x v="32"/>
    <d v="2023-08-17T16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50"/>
    <d v="2023-04-20T10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54"/>
    <d v="2023-04-20T10:52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58"/>
    <d v="2023-04-20T10:52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0"/>
    <d v="2023-04-20T10:52:4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2"/>
    <d v="2023-04-20T10:52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80"/>
    <d v="2023-04-20T10:53:01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81"/>
    <d v="2023-04-20T10:53:0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30"/>
    <d v="2023-04-20T10:53:01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46"/>
    <d v="2023-04-20T10:5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32"/>
    <d v="2023-04-20T10:53:01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37"/>
    <d v="2023-04-20T10:53:0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38"/>
    <d v="2023-04-20T10:53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183"/>
    <d v="2023-04-20T13:03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3"/>
    <d v="2023-04-20T13:03:23"/>
    <n v="52"/>
    <n v="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87"/>
    <d v="2023-04-20T13:03: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8"/>
    <d v="2023-04-20T13:04:4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9"/>
    <d v="2023-04-20T13:04:4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0"/>
    <d v="2023-04-20T13:04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1"/>
    <d v="2023-04-20T13:04:41"/>
    <n v="1471"/>
    <m/>
    <n v="1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2"/>
    <d v="2023-04-20T13:04:41"/>
    <n v="2337"/>
    <m/>
    <n v="2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3"/>
    <d v="2023-04-20T13:04:41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1"/>
    <d v="2023-05-15T16:38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2"/>
    <d v="2023-05-15T16:38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77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4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42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43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80"/>
    <d v="2023-05-15T16:38:28"/>
    <n v="224"/>
    <m/>
    <n v="224"/>
    <n v="0"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81"/>
    <d v="2023-05-15T16:38:28"/>
    <n v="252"/>
    <m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80"/>
    <d v="2023-07-19T14:54:48"/>
    <n v="204"/>
    <n v="204"/>
    <m/>
    <m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30"/>
    <d v="2023-07-19T14:54:5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32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33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216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36"/>
    <d v="2023-07-19T14:54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37"/>
    <d v="2023-07-19T14:54:58"/>
    <n v="118"/>
    <n v="118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38"/>
    <d v="2023-07-19T14:54:58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112"/>
    <d v="2023-07-19T14:54:5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40"/>
    <d v="2023-07-19T14:54:58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116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54"/>
    <d v="2023-07-19T14:54:5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56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0"/>
    <d v="2023-07-19T14:54:5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2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38"/>
    <d v="2023-07-19T14:55:1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112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7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96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9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0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1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4"/>
    <d v="2023-07-17T15:34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99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9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20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21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24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01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69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206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171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80"/>
    <d v="2023-07-17T15:34:3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30"/>
    <d v="2023-07-17T15:34:3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32"/>
    <d v="2023-07-17T15:34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33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36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37"/>
    <d v="2023-07-17T15:34:3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48"/>
    <d v="2023-07-17T15:34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49"/>
    <d v="2023-07-17T15:34:3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54"/>
    <d v="2023-07-17T15:34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58"/>
    <d v="2023-07-17T15:34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0"/>
    <d v="2023-07-17T15:34:3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2"/>
    <d v="2023-07-17T15:34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61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62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65"/>
    <d v="2023-07-17T15:36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205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69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6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7"/>
    <d v="2023-07-17T15:36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96"/>
    <d v="2023-07-17T15:36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9"/>
    <d v="2023-07-17T15:36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11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125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14"/>
    <d v="2023-07-17T15:36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20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24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49"/>
    <d v="2023-06-22T12:44:0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40"/>
    <d v="2023-06-22T12:4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54"/>
    <d v="2023-06-22T12:44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3"/>
    <d v="2023-06-22T12:44:0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37"/>
    <d v="2023-06-22T12:51:3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48"/>
    <d v="2023-06-22T12:51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49"/>
    <d v="2023-06-22T12:51:3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84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54"/>
    <d v="2023-06-22T12:51:3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58"/>
    <d v="2023-06-22T12:51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0"/>
    <d v="2023-06-22T12:5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6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62"/>
    <d v="2023-06-22T12:5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65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205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69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6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112"/>
    <d v="2023-05-15T15:3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9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51"/>
    <d v="2023-05-15T15:3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84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82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30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47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32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37"/>
    <d v="2023-05-15T15:42:58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38"/>
    <d v="2023-05-15T15:42:58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5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90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6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0"/>
    <d v="2023-05-15T16:07:2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3"/>
    <d v="2023-05-15T16:07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61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62"/>
    <d v="2023-05-15T16:07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90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66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21"/>
    <d v="2023-05-15T16:0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69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4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6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7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96"/>
    <d v="2023-05-15T16:07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9"/>
    <d v="2023-05-15T16:07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0"/>
    <d v="2023-05-15T16:0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1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71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25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40"/>
    <d v="2023-05-15T15:49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54"/>
    <d v="2023-05-15T15:49:1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0"/>
    <d v="2023-05-15T15:49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82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30"/>
    <d v="2023-05-15T15:49:3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32"/>
    <d v="2023-05-15T15:49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37"/>
    <d v="2023-05-15T15:49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38"/>
    <d v="2023-05-15T15:49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112"/>
    <d v="2023-05-15T15:49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49"/>
    <d v="2023-05-15T15:49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40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54"/>
    <d v="2023-05-15T15:49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0"/>
    <d v="2023-05-15T15:49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9"/>
    <x v="2"/>
    <x v="2"/>
    <d v="2023-05-15T15:49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82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30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36"/>
    <d v="2023-05-15T15:49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04"/>
    <d v="2023-04-18T13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77"/>
    <d v="2023-04-18T13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78"/>
    <d v="2023-04-18T13:19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31"/>
    <d v="2023-04-18T13:19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32"/>
    <d v="2023-04-18T13:59:01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30"/>
    <d v="2023-04-18T13:59:01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36"/>
    <d v="2023-04-18T13:59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37"/>
    <d v="2023-04-18T13:59:01"/>
    <n v="539"/>
    <n v="539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38"/>
    <d v="2023-04-18T13:59:01"/>
    <n v="579"/>
    <n v="579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12"/>
    <d v="2023-04-18T13:59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39"/>
    <d v="2023-04-18T13:59:0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49"/>
    <d v="2023-04-18T13:59:0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40"/>
    <d v="2023-04-18T13:59:01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83"/>
    <d v="2023-04-18T14:01:29"/>
    <n v="84"/>
    <n v="1"/>
    <n v="48"/>
    <n v="10"/>
    <n v="8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95"/>
    <d v="2023-04-18T14:01:29"/>
    <n v="131"/>
    <n v="0"/>
    <n v="9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88"/>
    <d v="2023-04-18T14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59"/>
    <d v="2023-04-18T14:02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60"/>
    <d v="2023-04-18T14:02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61"/>
    <d v="2023-04-18T14:02:2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62"/>
    <d v="2023-04-18T14:02:2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63"/>
    <d v="2023-04-18T14:02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7"/>
    <d v="2023-04-18T14:58:17"/>
    <n v="746"/>
    <n v="746"/>
    <n v="0"/>
    <n v="0"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8"/>
    <d v="2023-04-18T14:58:17"/>
    <n v="170"/>
    <n v="170"/>
    <n v="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12"/>
    <d v="2023-04-18T14:58:17"/>
    <n v="15"/>
    <n v="15"/>
    <n v="0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9"/>
    <d v="2023-04-18T14:58:1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40"/>
    <d v="2023-04-18T14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15"/>
    <d v="2023-04-18T14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16"/>
    <d v="2023-04-18T14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54"/>
    <d v="2023-04-18T14:58:17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17"/>
    <d v="2023-04-18T14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56"/>
    <d v="2023-04-18T14:58:1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217"/>
    <d v="2023-04-18T14:58:17"/>
    <n v="30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0"/>
    <d v="2023-04-18T14:58:17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54"/>
    <d v="2023-05-15T17:03:40"/>
    <n v="337"/>
    <n v="15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13"/>
    <d v="2023-08-18T14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55"/>
    <d v="2023-08-18T14:50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56"/>
    <d v="2023-08-18T14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54"/>
    <d v="2023-08-18T14:50:0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58"/>
    <d v="2023-08-18T14:50:02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0"/>
    <d v="2023-08-18T14:50:0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"/>
    <d v="2023-08-18T14:50:0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2"/>
    <d v="2023-08-18T14:50:0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6"/>
    <d v="2023-08-18T14:50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83"/>
    <d v="2023-08-18T14:50:02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3"/>
    <d v="2023-08-18T14:50:0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87"/>
    <d v="2023-08-18T14:50:0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13"/>
    <d v="2023-08-18T14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55"/>
    <d v="2023-08-18T14:50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156"/>
    <d v="2023-08-18T14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54"/>
    <d v="2023-08-18T14:50:0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8"/>
    <x v="8"/>
    <x v="58"/>
    <d v="2023-08-18T14:50:02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9"/>
    <d v="2023-08-21T08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77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71"/>
    <d v="2023-08-21T08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80"/>
    <d v="2023-08-21T08:29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07"/>
    <d v="2023-08-21T08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3"/>
    <d v="2023-08-18T15:09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5"/>
    <d v="2023-08-18T15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0"/>
    <d v="2023-08-18T15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6"/>
    <d v="2023-08-18T15:09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2"/>
    <d v="2023-08-18T15:09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9"/>
    <d v="2023-08-18T15:09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4"/>
    <d v="2023-08-18T15:09:0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6"/>
    <d v="2023-08-18T15:09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"/>
    <d v="2023-08-18T15:09:0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6"/>
    <d v="2023-08-18T15:09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"/>
    <d v="2023-08-18T15:09:0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0"/>
    <d v="2023-08-18T15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0"/>
    <d v="2023-08-21T11:52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2"/>
    <d v="2023-08-21T11:52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7"/>
    <d v="2023-08-21T11:52:3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49"/>
    <d v="2023-08-21T11:52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50"/>
    <d v="2023-08-21T11:52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54"/>
    <d v="2023-08-21T11:52:30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0"/>
    <d v="2023-08-21T11:52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2"/>
    <d v="2023-08-21T11:52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"/>
    <d v="2023-08-21T11:52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54"/>
    <d v="2023-08-21T11:52:30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0"/>
    <d v="2023-08-21T11:52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2"/>
    <d v="2023-08-21T11:52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3"/>
    <d v="2023-08-21T11:52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59"/>
    <d v="2023-08-21T11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1"/>
    <d v="2023-08-21T11:53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54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40"/>
    <x v="2"/>
    <x v="0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36"/>
    <d v="2023-04-18T14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37"/>
    <d v="2023-04-18T14:30:0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38"/>
    <d v="2023-04-18T14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48"/>
    <d v="2023-04-18T14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49"/>
    <d v="2023-04-18T14:30:0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40"/>
    <d v="2023-04-18T14:3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54"/>
    <d v="2023-04-18T14:30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58"/>
    <d v="2023-04-18T14:3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0"/>
    <d v="2023-04-18T14:30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3"/>
    <x v="9"/>
    <x v="195"/>
    <d v="2023-04-18T14:30:06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59"/>
    <d v="2023-04-18T14:3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61"/>
    <d v="2023-04-18T14:30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0"/>
    <d v="2023-04-18T14:32:2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3"/>
    <d v="2023-04-18T14:32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29"/>
    <d v="2023-04-18T14:32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30"/>
    <d v="2023-04-18T14:32:5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34"/>
    <d v="2023-04-18T14:3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35"/>
    <d v="2023-04-18T14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60"/>
    <x v="11"/>
    <x v="36"/>
    <d v="2023-04-18T14:3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25"/>
    <d v="2023-08-17T16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3"/>
    <d v="2023-08-17T16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4"/>
    <d v="2023-08-17T16:02:4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20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21"/>
    <d v="2023-08-21T11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143"/>
    <d v="2023-08-21T11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80"/>
    <d v="2023-08-21T11:5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38"/>
    <d v="2023-04-18T15:02:48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112"/>
    <d v="2023-04-18T15:02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39"/>
    <d v="2023-04-18T15:02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40"/>
    <d v="2023-04-18T15:02:48"/>
    <n v="693"/>
    <n v="693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0"/>
    <d v="2023-04-18T15:02:4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174"/>
    <d v="2023-04-18T15:02:48"/>
    <n v="3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59"/>
    <d v="2023-04-18T15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0"/>
    <d v="2023-04-18T15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1"/>
    <d v="2023-04-18T15:03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2"/>
    <d v="2023-04-18T15:03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3"/>
    <d v="2023-04-18T15:0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90"/>
    <d v="2023-04-18T15:03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0"/>
    <d v="2023-05-15T16:39:21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40"/>
    <d v="2023-05-15T16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54"/>
    <d v="2023-05-15T16:03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58"/>
    <d v="2023-05-15T16:03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64"/>
    <x v="11"/>
    <x v="0"/>
    <d v="2023-05-15T16:03:2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15"/>
    <d v="2023-04-18T12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20"/>
    <d v="2023-04-18T12:08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82"/>
    <d v="2023-04-18T12:0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30"/>
    <d v="2023-04-18T12:08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6"/>
    <d v="2023-08-18T14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7"/>
    <d v="2023-08-18T14:51:44"/>
    <n v="487"/>
    <n v="487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8"/>
    <d v="2023-08-18T14:51:4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2"/>
    <d v="2023-08-18T14:51:4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41"/>
    <d v="2023-08-18T14:51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39"/>
    <d v="2023-08-18T14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49"/>
    <d v="2023-08-18T14:51:4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50"/>
    <d v="2023-08-18T14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40"/>
    <d v="2023-08-18T14:51:44"/>
    <n v="238"/>
    <n v="238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45"/>
    <d v="2023-08-18T14:51:44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8"/>
    <d v="2023-08-18T14:51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229"/>
    <d v="2023-08-18T14:51:4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53"/>
    <d v="2023-08-18T14:51:44"/>
    <n v="353"/>
    <n v="255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5"/>
    <d v="2023-08-18T14:51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16"/>
    <d v="2023-08-18T14:51:44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54"/>
    <d v="2023-08-18T14:51:44"/>
    <n v="305"/>
    <n v="3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39"/>
    <x v="2"/>
    <x v="185"/>
    <d v="2023-08-18T14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48"/>
    <d v="2023-07-17T16:4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40"/>
    <d v="2023-07-17T16:40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54"/>
    <d v="2023-07-17T16:4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58"/>
    <d v="2023-07-17T16:40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0"/>
    <d v="2023-07-17T16:40:1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207"/>
    <d v="2023-07-17T16:4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81"/>
    <d v="2023-07-17T16:41:0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30"/>
    <d v="2023-07-17T16:41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46"/>
    <d v="2023-07-17T16:41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36"/>
    <d v="2023-07-17T16:41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37"/>
    <d v="2023-07-17T16:41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38"/>
    <d v="2023-07-17T16:41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112"/>
    <d v="2023-07-17T16:4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48"/>
    <d v="2023-07-17T16:41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40"/>
    <d v="2023-07-17T16:41:0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54"/>
    <d v="2023-07-17T16:41:0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58"/>
    <d v="2023-07-17T16:41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0"/>
    <d v="2023-07-17T16:41:0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89"/>
    <x v="6"/>
    <x v="86"/>
    <d v="2023-07-17T16:41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81"/>
    <d v="2023-07-17T16:41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30"/>
    <d v="2023-07-17T16:4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46"/>
    <d v="2023-07-17T16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37"/>
    <d v="2023-07-17T16:41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38"/>
    <d v="2023-07-17T16:4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54"/>
    <d v="2023-07-17T16:41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0"/>
    <d v="2023-07-17T16:4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90"/>
    <x v="6"/>
    <x v="86"/>
    <d v="2023-07-17T16:4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160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25"/>
    <d v="2023-07-17T16:42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0"/>
    <d v="2023-07-17T16:42:4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46"/>
    <d v="2023-07-17T16:42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47"/>
    <d v="2023-07-17T16:42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1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04"/>
    <d v="2023-07-17T16:3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0"/>
    <d v="2023-07-17T16:32:30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1"/>
    <d v="2023-07-17T16:32:3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06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07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5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42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9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32"/>
    <d v="2023-07-17T16:32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45"/>
    <d v="2023-07-17T16:32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0"/>
    <d v="2023-07-17T16:32:30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46"/>
    <d v="2023-07-17T16:32:3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2"/>
    <d v="2023-07-17T16:32:3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3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5"/>
    <d v="2023-07-17T16:32:3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6"/>
    <d v="2023-07-17T16:32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7"/>
    <d v="2023-07-17T16:32:30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61"/>
    <d v="2023-04-18T13:21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62"/>
    <d v="2023-04-18T13:21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93"/>
    <d v="2023-04-18T13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69"/>
    <d v="2023-04-18T13:21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70"/>
    <d v="2023-04-18T13:21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2"/>
    <d v="2023-04-18T14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74"/>
    <d v="2023-04-18T14:58:17"/>
    <n v="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87"/>
    <d v="2023-04-18T14:58:17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18"/>
    <d v="2023-04-18T14:59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5"/>
    <d v="2023-04-18T14:59:3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0"/>
    <d v="2023-04-19T16:13:0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"/>
    <d v="2023-04-19T16:13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80"/>
    <d v="2023-04-19T16:17:26"/>
    <n v="46"/>
    <n v="46"/>
    <n v="0"/>
    <n v="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81"/>
    <d v="2023-04-19T16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28"/>
    <d v="2023-04-19T16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29"/>
    <d v="2023-04-19T16:17:26"/>
    <n v="18"/>
    <n v="18"/>
    <n v="0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0"/>
    <d v="2023-04-19T16:17:26"/>
    <n v="81"/>
    <n v="81"/>
    <n v="0"/>
    <n v="0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2"/>
    <d v="2023-04-19T16:17:26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4"/>
    <d v="2023-04-19T16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56"/>
    <d v="2023-04-19T16:17:2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0"/>
    <d v="2023-04-18T12:06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2"/>
    <d v="2023-04-18T12:06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88"/>
    <d v="2023-04-18T12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61"/>
    <d v="2023-04-18T12:06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7"/>
    <d v="2023-04-18T12:07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96"/>
    <d v="2023-04-18T12:07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40"/>
    <d v="2023-04-18T12:07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56"/>
    <d v="2023-04-18T12:07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57"/>
    <d v="2023-04-18T12:07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58"/>
    <d v="2023-04-18T12:07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0"/>
    <d v="2023-04-18T12:07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2"/>
    <d v="2023-04-18T12:07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00"/>
    <d v="2023-04-18T14:02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92"/>
    <d v="2023-04-18T14:02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69"/>
    <d v="2023-04-18T14:02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75"/>
    <d v="2023-04-18T14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4"/>
    <d v="2023-04-18T14:02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54"/>
    <d v="2023-04-18T12:29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58"/>
    <d v="2023-04-18T12:29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0"/>
    <d v="2023-04-18T12:2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61"/>
    <d v="2023-04-18T12:3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62"/>
    <d v="2023-04-18T12:3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65"/>
    <d v="2023-04-18T12:30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90"/>
    <d v="2023-04-18T12:30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27"/>
    <d v="2023-08-17T16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20"/>
    <d v="2023-08-17T16:02:4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7"/>
    <d v="2023-08-17T16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4"/>
    <d v="2023-08-17T16:02:4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8"/>
    <d v="2023-08-17T16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24"/>
    <d v="2023-08-17T16:02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9"/>
    <d v="2023-08-17T16:0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7"/>
    <d v="2023-08-17T16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31"/>
    <d v="2023-08-17T16:02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44"/>
    <d v="2023-08-17T16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"/>
    <d v="2023-08-21T09:03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8"/>
    <d v="2023-08-21T09:03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63"/>
    <d v="2023-08-21T09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"/>
    <d v="2023-08-21T09:03:14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"/>
    <d v="2023-08-21T09:03:1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1"/>
    <d v="2023-08-21T09:03:14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1"/>
    <d v="2023-08-21T09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25"/>
    <d v="2023-08-21T09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1"/>
    <d v="2023-08-21T09:03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3"/>
    <d v="2023-08-21T09:03:1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4"/>
    <d v="2023-08-21T09:03:14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174"/>
    <d v="2023-07-17T11:55:16"/>
    <n v="6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87"/>
    <d v="2023-07-17T11:55:1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05"/>
    <d v="2023-07-17T11:56:03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43"/>
    <d v="2023-07-17T11:5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02"/>
    <d v="2023-07-17T11:56:0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42"/>
    <d v="2023-07-17T11:56:03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19"/>
    <d v="2023-07-17T11:56:0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21"/>
    <d v="2023-07-17T11:56:0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30"/>
    <d v="2023-07-17T11:56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32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22"/>
    <d v="2023-07-17T11:56:0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34"/>
    <d v="2023-07-17T11:56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77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70"/>
    <d v="2023-07-17T11:56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43"/>
    <x v="8"/>
    <x v="30"/>
    <d v="2023-08-18T14:58:3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9"/>
    <d v="2023-08-21T12:02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6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7"/>
    <d v="2023-08-21T12:02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6"/>
    <d v="2023-08-21T12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"/>
    <d v="2023-08-21T12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1"/>
    <d v="2023-08-21T12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25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65"/>
    <d v="2023-08-21T12:02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4"/>
    <d v="2023-08-21T12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5"/>
    <d v="2023-08-21T12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99"/>
    <d v="2023-08-21T12:02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20"/>
    <d v="2023-08-21T12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21"/>
    <d v="2023-08-21T12:02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142"/>
    <d v="2023-08-21T12:02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30"/>
    <d v="2023-08-21T12:02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49"/>
    <d v="2023-08-21T12:02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88"/>
    <x v="13"/>
    <x v="0"/>
    <d v="2023-08-21T12:02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21"/>
    <d v="2023-04-20T13:5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24"/>
    <d v="2023-04-20T13:5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80"/>
    <d v="2023-04-20T13:54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82"/>
    <d v="2023-04-20T13:54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30"/>
    <d v="2023-04-20T13:54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37"/>
    <d v="2023-04-20T13:54:1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112"/>
    <d v="2023-04-20T13:54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48"/>
    <d v="2023-04-20T13:54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49"/>
    <d v="2023-04-20T13:54:19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50"/>
    <d v="2023-04-20T13:54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54"/>
    <d v="2023-04-20T13:54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58"/>
    <d v="2023-04-20T13:54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0"/>
    <d v="2023-04-20T13:54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59"/>
    <d v="2023-04-20T13:5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61"/>
    <d v="2023-04-20T13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96"/>
    <d v="2023-04-18T13:05:1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9"/>
    <d v="2023-04-18T13:05:13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1"/>
    <d v="2023-04-18T13:05:13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4"/>
    <d v="2023-04-18T13:05:13"/>
    <n v="87"/>
    <m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5"/>
    <d v="2023-04-18T13:05:1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39"/>
    <d v="2023-04-18T13:05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21"/>
    <d v="2023-04-18T13:05:1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46"/>
    <d v="2023-04-18T13:05:13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47"/>
    <d v="2023-04-18T13:05:13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48"/>
    <d v="2023-04-18T13:05:1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50"/>
    <d v="2023-04-18T13:05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152"/>
    <d v="2023-04-18T13:05:13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3"/>
    <d v="2023-04-18T13:05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143"/>
    <d v="2023-04-18T13:18:5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131"/>
    <d v="2023-04-18T13:18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47"/>
    <d v="2023-04-18T12:54:0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32"/>
    <d v="2023-04-18T12:54:08"/>
    <n v="293"/>
    <m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46"/>
    <d v="2023-04-18T14:02:23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47"/>
    <d v="2023-04-18T14:02:23"/>
    <n v="358"/>
    <n v="0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48"/>
    <d v="2023-04-18T14:02:2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50"/>
    <d v="2023-04-18T14:02:2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88"/>
    <d v="2023-04-18T14:0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60"/>
    <d v="2023-04-18T14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61"/>
    <d v="2023-04-18T14:02:4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201"/>
    <d v="2023-05-15T17:04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54"/>
    <d v="2023-07-17T11:57:4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58"/>
    <d v="2023-07-17T11:57:4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0"/>
    <d v="2023-07-17T11:57:4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1"/>
    <d v="2023-07-17T11:57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2"/>
    <d v="2023-07-17T11:57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80"/>
    <d v="2023-07-17T11:58:30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81"/>
    <d v="2023-07-17T11:58:3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30"/>
    <d v="2023-07-17T11:58:30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46"/>
    <d v="2023-07-17T11:58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47"/>
    <d v="2023-07-17T11:58:3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32"/>
    <d v="2023-07-17T11:58:30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37"/>
    <d v="2023-07-17T11:58:30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38"/>
    <d v="2023-07-17T11:5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112"/>
    <d v="2023-07-17T11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48"/>
    <d v="2023-07-17T11:58:3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49"/>
    <d v="2023-07-17T11:58:30"/>
    <n v="751"/>
    <m/>
    <n v="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50"/>
    <d v="2023-07-17T11:58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40"/>
    <d v="2023-07-17T11:5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52"/>
    <d v="2023-07-17T11:58:3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156"/>
    <d v="2023-07-17T11:5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54"/>
    <d v="2023-07-17T11:58:30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58"/>
    <d v="2023-07-17T11:58:3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0"/>
    <d v="2023-07-17T11:58:30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1"/>
    <d v="2023-07-17T11:58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2"/>
    <d v="2023-07-17T11:58:3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86"/>
    <d v="2023-07-17T11:5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183"/>
    <d v="2023-07-17T11:58:30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3"/>
    <d v="2023-07-17T11:58:30"/>
    <n v="54"/>
    <n v="1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44"/>
    <d v="2023-07-17T12:08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79"/>
    <d v="2023-07-17T12:08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80"/>
    <d v="2023-07-17T12:08:17"/>
    <n v="131"/>
    <m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81"/>
    <d v="2023-07-17T12:08:17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42"/>
    <d v="2023-07-17T12:08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30"/>
    <d v="2023-07-17T12:08:17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47"/>
    <d v="2023-07-17T12:08:1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32"/>
    <d v="2023-07-17T12:08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37"/>
    <d v="2023-07-17T12:08:17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49"/>
    <d v="2023-07-17T12:08:17"/>
    <n v="560"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50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0"/>
    <d v="2023-04-18T14:34:0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3"/>
    <d v="2023-04-18T14:34:05"/>
    <n v="17"/>
    <n v="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61"/>
    <d v="2023-04-18T14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90"/>
    <d v="2023-04-18T14:3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0"/>
    <d v="2023-07-17T12:00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2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3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216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240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6"/>
    <d v="2023-07-17T12:00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7"/>
    <d v="2023-07-17T12:00:16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8"/>
    <d v="2023-07-17T12:00:1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112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241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39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40"/>
    <d v="2023-07-17T12:00:1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54"/>
    <d v="2023-07-17T12:00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0"/>
    <d v="2023-07-17T12:00:1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2"/>
    <d v="2023-07-17T12:00:1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30"/>
    <d v="2023-07-17T12:00:5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32"/>
    <d v="2023-07-17T12:00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37"/>
    <d v="2023-07-17T12:00:58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38"/>
    <d v="2023-07-17T12:00:5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112"/>
    <d v="2023-07-17T12:00:5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39"/>
    <d v="2023-07-17T12:00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0"/>
    <d v="2023-07-17T12:00:5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43"/>
    <x v="8"/>
    <x v="2"/>
    <d v="2023-07-17T12:00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89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182"/>
    <d v="2023-07-17T12:03:5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79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80"/>
    <d v="2023-07-17T12:03:5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81"/>
    <d v="2023-07-17T12:03:54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30"/>
    <d v="2023-07-17T12:03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32"/>
    <d v="2023-07-17T12:03:5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37"/>
    <d v="2023-07-17T12:03:5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51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84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151"/>
    <d v="2023-07-17T12:03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85"/>
    <d v="2023-07-17T12:03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54"/>
    <d v="2023-07-17T12:03:54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0"/>
    <d v="2023-07-17T12:03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2"/>
    <d v="2023-07-17T12:03:5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17"/>
    <x v="8"/>
    <x v="3"/>
    <d v="2023-07-17T12:03:54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61"/>
    <d v="2023-07-17T12:08:17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62"/>
    <d v="2023-07-17T12:08:17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63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90"/>
    <d v="2023-07-17T12:08:17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66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69"/>
    <d v="2023-07-17T12:08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4"/>
    <d v="2023-07-17T12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6"/>
    <d v="2023-07-17T12:08:17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7"/>
    <d v="2023-07-17T12:08:17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96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9"/>
    <d v="2023-07-17T12:08:17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0"/>
    <d v="2023-07-17T12:08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1"/>
    <d v="2023-07-17T12:08:1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2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71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25"/>
    <d v="2023-07-17T12:08:1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3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4"/>
    <d v="2023-07-17T12:08:17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5"/>
    <d v="2023-07-17T12:08:1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6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27"/>
    <d v="2023-07-17T12:08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20"/>
    <d v="2023-07-17T12:08:1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57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74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58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24"/>
    <d v="2023-07-17T12:0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59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77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31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217"/>
    <d v="2023-04-19T15:37:4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4"/>
    <d v="2023-07-19T14:56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4"/>
    <d v="2023-07-19T14:56:5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40"/>
    <d v="2023-04-20T13:27:34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52"/>
    <d v="2023-04-20T13:2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53"/>
    <d v="2023-04-20T13:27:34"/>
    <n v="752"/>
    <n v="7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54"/>
    <d v="2023-04-20T13:27:34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85"/>
    <d v="2023-04-20T13:27:3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17"/>
    <d v="2023-04-20T13:27:3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36"/>
    <d v="2023-04-20T09:5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37"/>
    <d v="2023-04-20T09:53:1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38"/>
    <d v="2023-04-20T09:53:1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39"/>
    <d v="2023-04-20T09:5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0"/>
    <d v="2023-04-20T09:53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2"/>
    <d v="2023-04-20T09:53:1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80"/>
    <d v="2023-04-20T10:52:1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82"/>
    <d v="2023-04-20T10:52:1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30"/>
    <d v="2023-04-20T10:52:19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32"/>
    <d v="2023-04-20T10:52:1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37"/>
    <d v="2023-04-20T10:52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38"/>
    <d v="2023-04-20T10:52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48"/>
    <d v="2023-04-20T10:52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49"/>
    <d v="2023-04-20T10:52:19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50"/>
    <d v="2023-04-20T10:52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199"/>
    <d v="2023-04-20T10:52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54"/>
    <d v="2023-04-20T10:52:1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58"/>
    <d v="2023-04-20T10:52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0"/>
    <d v="2023-04-20T10:52:19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8"/>
    <x v="2"/>
    <d v="2023-04-20T10:52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80"/>
    <d v="2023-04-20T10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81"/>
    <d v="2023-04-20T10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30"/>
    <d v="2023-04-20T10:52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32"/>
    <d v="2023-04-20T10:5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56"/>
    <d v="2023-04-20T13:27:3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17"/>
    <d v="2023-04-20T13:27:34"/>
    <n v="41"/>
    <n v="5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0"/>
    <d v="2023-04-20T13:27:34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"/>
    <d v="2023-04-20T13:27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"/>
    <d v="2023-04-20T13:27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86"/>
    <d v="2023-04-20T13:27:34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68"/>
    <d v="2023-04-20T13:2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91"/>
    <d v="2023-04-20T13:27:5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60"/>
    <d v="2023-04-20T13:27:59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05"/>
    <d v="2023-04-20T13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80"/>
    <d v="2023-04-20T13:27:59"/>
    <n v="161"/>
    <n v="161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08"/>
    <d v="2023-04-20T13:2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84"/>
    <d v="2023-04-20T13:27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5"/>
    <d v="2023-04-20T13:27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8"/>
    <d v="2023-04-20T13:27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9"/>
    <d v="2023-04-20T13:27:5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0"/>
    <d v="2023-04-20T13:27:59"/>
    <n v="127"/>
    <n v="127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1"/>
    <d v="2023-04-20T13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2"/>
    <d v="2023-04-20T13:27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3"/>
    <d v="2023-04-20T13:27:59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6"/>
    <d v="2023-04-20T13:27:5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7"/>
    <d v="2023-04-20T13:27:59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8"/>
    <d v="2023-04-20T13:27:59"/>
    <n v="704"/>
    <n v="704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12"/>
    <d v="2023-04-20T13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39"/>
    <d v="2023-04-20T13:27:5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49"/>
    <d v="2023-04-20T13:27:5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40"/>
    <d v="2023-04-20T13:27:59"/>
    <n v="313"/>
    <n v="313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28"/>
    <d v="2023-04-20T13:27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29"/>
    <d v="2023-04-20T13:27:5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52"/>
    <d v="2023-04-20T13:27:5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62"/>
    <d v="2023-04-20T13:27:59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15"/>
    <d v="2023-04-20T13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16"/>
    <d v="2023-04-20T13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54"/>
    <d v="2023-04-20T13:27:59"/>
    <n v="161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85"/>
    <d v="2023-04-20T13:27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2"/>
    <d v="2023-04-19T15:42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3"/>
    <d v="2023-04-19T15:4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90"/>
    <d v="2023-04-19T15:42:2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6"/>
    <d v="2023-04-19T15:42:2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92"/>
    <d v="2023-04-19T15:4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0"/>
    <d v="2023-08-21T16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2"/>
    <d v="2023-08-21T16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3"/>
    <d v="2023-08-21T16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6"/>
    <d v="2023-08-21T16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7"/>
    <d v="2023-08-21T16:45:49"/>
    <n v="1602"/>
    <n v="1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8"/>
    <d v="2023-08-21T16:45:49"/>
    <n v="998"/>
    <n v="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12"/>
    <d v="2023-08-21T16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41"/>
    <d v="2023-08-21T16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39"/>
    <d v="2023-08-21T16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40"/>
    <d v="2023-08-21T16:45:49"/>
    <n v="314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8"/>
    <d v="2023-08-21T16:45:4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9"/>
    <d v="2023-08-21T16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48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49"/>
    <d v="2023-05-15T16:00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40"/>
    <d v="2023-05-15T16:00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54"/>
    <d v="2023-05-15T16:00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58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0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81"/>
    <d v="2023-05-15T16:01:1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30"/>
    <d v="2023-05-15T16:01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39"/>
    <d v="2023-04-19T16:19:4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8"/>
    <d v="2023-04-19T16:19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99"/>
    <d v="2023-04-19T16:19:4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0"/>
    <d v="2023-04-19T16:19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16"/>
    <d v="2023-04-19T16:19:4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54"/>
    <d v="2023-04-19T16:19:40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85"/>
    <d v="2023-04-19T16:19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17"/>
    <d v="2023-04-19T16:19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56"/>
    <d v="2023-04-19T16:19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57"/>
    <d v="2023-04-19T16:19:40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58"/>
    <d v="2023-04-19T16:19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0"/>
    <d v="2023-04-19T16:19:40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"/>
    <d v="2023-04-19T16:19:40"/>
    <n v="507"/>
    <n v="0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32"/>
    <d v="2023-05-15T15:31:29"/>
    <n v="284"/>
    <n v="0"/>
    <n v="284"/>
    <n v="0"/>
    <n v="2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37"/>
    <d v="2023-05-15T15:31:29"/>
    <n v="414"/>
    <n v="0"/>
    <n v="414"/>
    <n v="0"/>
    <n v="4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8"/>
    <d v="2023-05-15T15:31:29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9"/>
    <d v="2023-05-15T15:31:29"/>
    <n v="580"/>
    <m/>
    <n v="58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0"/>
    <d v="2023-05-15T15:31:29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1"/>
    <d v="2023-05-15T15:31:29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84"/>
    <d v="2023-05-15T15:31:29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0"/>
    <d v="2023-05-15T15:31:29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2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1"/>
    <d v="2023-06-22T12:34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41"/>
    <d v="2023-06-22T12:34:2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3"/>
    <d v="2023-06-22T12:34:27"/>
    <n v="0"/>
    <m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4"/>
    <d v="2023-06-22T12:34:27"/>
    <n v="0"/>
    <m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5"/>
    <d v="2023-06-22T12:34:2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2"/>
    <d v="2023-06-22T12:34:2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3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0"/>
    <d v="2023-06-22T12:34:2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1"/>
    <d v="2023-06-22T12:34:27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2"/>
    <d v="2023-06-22T12:34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3"/>
    <d v="2023-06-22T12:34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4"/>
    <d v="2023-06-22T12:34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01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5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7"/>
    <d v="2023-06-22T12:34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77"/>
    <d v="2023-06-22T12:34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"/>
    <d v="2023-06-22T12:36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"/>
    <d v="2023-06-22T12:36:0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95"/>
    <d v="2023-06-22T12:36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61"/>
    <d v="2023-06-22T12:36:3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62"/>
    <d v="2023-06-22T12:36:3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4"/>
    <d v="2023-05-15T15:26:48"/>
    <n v="572"/>
    <n v="0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5"/>
    <d v="2023-05-15T15:26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6"/>
    <d v="2023-05-15T15:26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7"/>
    <d v="2023-05-15T15:26:4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7"/>
    <d v="2023-06-22T12:4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8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9"/>
    <d v="2023-06-22T12:41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10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80"/>
    <d v="2023-06-22T12:49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30"/>
    <d v="2023-06-22T12:49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0"/>
    <d v="2023-04-19T15:37:43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168"/>
    <d v="2023-04-19T15:37:4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174"/>
    <d v="2023-04-19T15:37:43"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87"/>
    <d v="2023-04-19T15:37:43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18"/>
    <d v="2023-04-19T15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02"/>
    <d v="2023-04-19T15:39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42"/>
    <d v="2023-04-19T15:39:49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19"/>
    <d v="2023-04-19T15:39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1"/>
    <d v="2023-04-19T15:39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112"/>
    <d v="2023-04-19T15:41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39"/>
    <d v="2023-04-19T15:41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40"/>
    <d v="2023-04-19T15:41:37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54"/>
    <d v="2023-04-19T15:41:3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8"/>
    <d v="2023-04-20T13:27:34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12"/>
    <d v="2023-04-20T13:27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9"/>
    <d v="2023-04-20T13:27:3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7"/>
    <d v="2023-08-21T10:37:21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8"/>
    <d v="2023-08-21T10:37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12"/>
    <d v="2023-08-21T10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8"/>
    <d v="2023-08-21T10:37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9"/>
    <d v="2023-08-21T10:37:2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0"/>
    <d v="2023-08-21T10:37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0"/>
    <d v="2023-08-21T10:37:2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9"/>
    <d v="2023-08-21T10:3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1"/>
    <d v="2023-08-21T10:37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2"/>
    <d v="2023-08-21T10:3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5"/>
    <d v="2023-08-21T10:37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205"/>
    <d v="2023-08-21T10:37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9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7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96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9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1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4"/>
    <d v="2023-08-21T10:37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21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69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206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71"/>
    <d v="2023-08-21T10:3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80"/>
    <d v="2023-08-21T10:37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0"/>
    <d v="2023-08-21T10:37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6"/>
    <d v="2023-08-21T10:3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5"/>
    <d v="2023-08-21T10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7"/>
    <d v="2023-08-21T10:37:21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8"/>
    <d v="2023-08-21T10:37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12"/>
    <d v="2023-08-21T10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8"/>
    <d v="2023-08-21T10:37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9"/>
    <d v="2023-08-21T10:37:2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0"/>
    <d v="2023-08-21T10:37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0"/>
    <d v="2023-08-21T10:37:2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4"/>
    <d v="2023-08-21T10:37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8"/>
    <d v="2023-08-21T10:37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0"/>
    <d v="2023-08-21T10:37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86"/>
    <d v="2023-08-21T10:37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4"/>
    <d v="2023-08-21T10:37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8"/>
    <d v="2023-08-21T10:37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0"/>
    <d v="2023-08-21T10:37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86"/>
    <d v="2023-08-21T10:37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169"/>
    <d v="2023-08-21T10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206"/>
    <d v="2023-08-21T10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80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28"/>
    <d v="2023-08-21T11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30"/>
    <d v="2023-08-21T11:16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37"/>
    <d v="2023-08-21T11:16:1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49"/>
    <d v="2023-08-21T11:16:1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40"/>
    <d v="2023-08-21T11:16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28"/>
    <d v="2023-08-21T11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30"/>
    <d v="2023-08-21T11:16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37"/>
    <d v="2023-08-21T11:16:1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30"/>
    <d v="2023-08-21T11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32"/>
    <d v="2023-08-21T11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37"/>
    <d v="2023-08-21T11:24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49"/>
    <d v="2023-08-21T11:24:0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50"/>
    <d v="2023-08-21T11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40"/>
    <d v="2023-08-21T11:2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30"/>
    <d v="2023-08-21T11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32"/>
    <d v="2023-08-21T11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80"/>
    <d v="2023-08-21T11:33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82"/>
    <d v="2023-08-21T11:33:1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28"/>
    <d v="2023-08-21T11:3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0"/>
    <d v="2023-08-21T11:33:1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7"/>
    <d v="2023-08-21T11:33:17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8"/>
    <d v="2023-08-21T11:33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48"/>
    <d v="2023-08-21T11:33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7"/>
    <d v="2023-08-21T10:39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38"/>
    <d v="2023-08-21T10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48"/>
    <d v="2023-08-21T10:39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51"/>
    <d v="2023-08-21T10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188"/>
    <d v="2023-08-21T10:39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54"/>
    <d v="2023-08-21T10:39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58"/>
    <d v="2023-08-21T10:39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0"/>
    <d v="2023-08-21T10:39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54"/>
    <d v="2023-08-21T10:39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58"/>
    <d v="2023-08-21T10:39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3"/>
    <x v="9"/>
    <x v="0"/>
    <d v="2023-08-21T10:39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96"/>
    <d v="2023-08-21T11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9"/>
    <d v="2023-08-21T11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4"/>
    <x v="9"/>
    <x v="10"/>
    <d v="2023-08-21T11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3"/>
    <d v="2023-08-21T11:16:1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56"/>
    <d v="2023-08-21T11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57"/>
    <d v="2023-08-21T11:16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0"/>
    <d v="2023-08-21T11:16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3"/>
    <d v="2023-08-21T11:16:1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37"/>
    <d v="2023-08-21T11:24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49"/>
    <d v="2023-08-21T11:24:0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50"/>
    <d v="2023-08-21T11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40"/>
    <d v="2023-08-21T11:2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0"/>
    <d v="2023-08-21T11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2"/>
    <d v="2023-08-21T11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0"/>
    <d v="2023-08-21T11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83"/>
    <x v="4"/>
    <x v="2"/>
    <d v="2023-08-21T11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40"/>
    <d v="2023-08-21T11:33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80"/>
    <d v="2023-08-21T11:33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82"/>
    <d v="2023-08-21T11:33:1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28"/>
    <d v="2023-08-21T11:3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0"/>
    <d v="2023-08-21T11:33:1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7"/>
    <d v="2023-08-21T11:33:17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8"/>
    <d v="2023-08-21T11:33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48"/>
    <d v="2023-08-21T11:33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49"/>
    <d v="2023-08-21T11:33:1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40"/>
    <d v="2023-08-21T11:33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4"/>
    <d v="2023-08-21T11:33:17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6"/>
    <d v="2023-08-21T11:3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7"/>
    <d v="2023-08-21T11:3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8"/>
    <d v="2023-08-21T11:33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0"/>
    <d v="2023-08-21T11:33:17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"/>
    <d v="2023-08-21T11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4"/>
    <d v="2023-08-21T11:33:17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6"/>
    <d v="2023-08-21T11:3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7"/>
    <d v="2023-08-21T11:3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5"/>
    <d v="2023-08-21T11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05"/>
    <d v="2023-08-21T11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9"/>
    <d v="2023-08-21T11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"/>
    <d v="2023-08-21T11:08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7"/>
    <d v="2023-08-21T11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96"/>
    <d v="2023-08-21T11:08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9"/>
    <d v="2023-08-21T11:08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1"/>
    <d v="2023-08-21T11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25"/>
    <d v="2023-08-21T11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4"/>
    <d v="2023-08-21T11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0"/>
    <d v="2023-08-21T11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1"/>
    <d v="2023-08-21T11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4"/>
    <d v="2023-08-21T11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69"/>
    <d v="2023-08-21T11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06"/>
    <d v="2023-08-21T11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71"/>
    <d v="2023-08-21T11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80"/>
    <d v="2023-08-21T11:08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81"/>
    <d v="2023-08-21T11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82"/>
    <d v="2023-08-21T11:0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30"/>
    <d v="2023-08-21T11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35"/>
    <d v="2023-08-21T11:0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37"/>
    <d v="2023-08-21T11:0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48"/>
    <d v="2023-08-21T11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49"/>
    <d v="2023-08-21T11:08:53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0"/>
    <d v="2023-08-21T11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9"/>
    <d v="2023-08-21T11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1"/>
    <d v="2023-08-21T11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2"/>
    <d v="2023-08-21T11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5"/>
    <d v="2023-08-21T11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05"/>
    <d v="2023-08-21T11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9"/>
    <d v="2023-08-21T11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6"/>
    <d v="2023-08-21T11:08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7"/>
    <d v="2023-08-21T11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96"/>
    <d v="2023-08-21T11:08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9"/>
    <d v="2023-08-21T11:08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1"/>
    <d v="2023-08-21T11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25"/>
    <d v="2023-08-21T11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4"/>
    <d v="2023-08-21T11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0"/>
    <d v="2023-08-21T11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1"/>
    <d v="2023-08-21T11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4"/>
    <d v="2023-08-21T11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69"/>
    <d v="2023-08-21T11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206"/>
    <d v="2023-08-21T11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171"/>
    <d v="2023-08-21T11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80"/>
    <d v="2023-08-21T11:08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81"/>
    <d v="2023-08-21T11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82"/>
    <d v="2023-08-21T11:0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30"/>
    <d v="2023-08-21T11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35"/>
    <d v="2023-08-21T11:0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37"/>
    <d v="2023-08-21T11:0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48"/>
    <d v="2023-08-21T11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49"/>
    <d v="2023-08-21T11:08:53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0"/>
    <d v="2023-08-21T11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4"/>
    <d v="2023-08-21T11:08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8"/>
    <d v="2023-08-21T11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0"/>
    <d v="2023-08-21T11:08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4"/>
    <d v="2023-08-21T11:08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58"/>
    <d v="2023-08-21T11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5"/>
    <x v="9"/>
    <x v="0"/>
    <d v="2023-08-21T11:08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49"/>
    <d v="2023-08-21T11:16:1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40"/>
    <d v="2023-08-21T11:16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56"/>
    <d v="2023-08-21T11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57"/>
    <d v="2023-08-21T11:16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82"/>
    <x v="4"/>
    <x v="0"/>
    <d v="2023-08-21T11:16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58"/>
    <d v="2023-08-21T11:33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0"/>
    <d v="2023-08-21T11:33:17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84"/>
    <x v="4"/>
    <x v="3"/>
    <d v="2023-08-21T11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1"/>
    <d v="2023-08-21T11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2"/>
    <d v="2023-08-21T11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3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5"/>
    <d v="2023-08-21T11:5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0"/>
    <d v="2023-08-21T11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9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6"/>
    <d v="2023-08-21T11:52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7"/>
    <d v="2023-08-21T11:5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6"/>
    <d v="2023-08-21T11:52:3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"/>
    <d v="2023-08-21T11:52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1"/>
    <d v="2023-08-21T11:52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25"/>
    <d v="2023-08-21T11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3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65"/>
    <d v="2023-08-21T11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4"/>
    <d v="2023-08-21T11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5"/>
    <d v="2023-08-21T11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99"/>
    <d v="2023-08-21T11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72"/>
    <d v="2023-08-21T11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20"/>
    <d v="2023-08-21T11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21"/>
    <d v="2023-08-21T11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142"/>
    <d v="2023-08-21T11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80"/>
    <d v="2023-08-21T11:52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85"/>
    <x v="13"/>
    <x v="81"/>
    <d v="2023-08-21T11:52:30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4"/>
    <d v="2023-08-21T14:01:5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7"/>
    <d v="2023-08-21T14:01:56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49"/>
    <d v="2023-08-21T14:01:5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50"/>
    <d v="2023-08-21T14:0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"/>
    <d v="2023-08-21T14:01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9"/>
    <d v="2023-08-21T12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199"/>
    <d v="2023-08-21T12:17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40"/>
    <d v="2023-08-21T12:17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0"/>
    <d v="2023-08-21T12:1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2"/>
    <d v="2023-08-21T12:17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4"/>
    <d v="2023-08-21T12:1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6"/>
    <d v="2023-08-21T12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7"/>
    <d v="2023-08-21T12:17:0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39"/>
    <d v="2023-08-21T12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199"/>
    <d v="2023-08-21T12:17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40"/>
    <d v="2023-08-21T12:17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0"/>
    <d v="2023-08-21T12:17:0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2"/>
    <d v="2023-08-21T12:17:0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0"/>
    <d v="2023-08-21T12:17:0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08"/>
    <x v="8"/>
    <x v="2"/>
    <d v="2023-08-21T12:17:0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7"/>
    <d v="2023-08-21T12:18:2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3"/>
    <d v="2023-08-21T14:01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9"/>
    <d v="2023-08-21T14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0"/>
    <d v="2023-08-21T14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1"/>
    <d v="2023-08-21T14:03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2"/>
    <d v="2023-08-21T14:03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3"/>
    <d v="2023-08-21T14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90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6"/>
    <d v="2023-08-21T14:03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0"/>
    <d v="2023-08-21T14:05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6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7"/>
    <d v="2023-08-21T14:05:00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8"/>
    <d v="2023-08-21T14:05:0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12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05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80"/>
    <d v="2023-08-21T14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08"/>
    <d v="2023-08-21T14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28"/>
    <d v="2023-08-21T14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33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0"/>
    <d v="2023-08-21T14:05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6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7"/>
    <d v="2023-08-21T14:05:00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38"/>
    <d v="2023-08-21T14:05:0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12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15"/>
    <d v="2023-08-21T14:05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16"/>
    <d v="2023-08-21T14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54"/>
    <d v="2023-08-21T14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56"/>
    <d v="2023-08-21T14:05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217"/>
    <d v="2023-08-21T14:0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0"/>
    <d v="2023-08-21T14:05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15"/>
    <d v="2023-08-21T14:05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16"/>
    <d v="2023-08-21T14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54"/>
    <d v="2023-08-21T14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56"/>
    <d v="2023-08-21T14:05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217"/>
    <d v="2023-08-21T14:0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0"/>
    <d v="2023-08-21T14:05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80"/>
    <d v="2023-08-21T14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81"/>
    <d v="2023-08-21T14:12:55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29"/>
    <d v="2023-08-21T14:1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0"/>
    <d v="2023-08-21T14:12:5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46"/>
    <d v="2023-08-21T14:12:55"/>
    <n v="352"/>
    <n v="352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9"/>
    <d v="2023-08-21T15:32:0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0"/>
    <d v="2023-08-21T15:32:0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1"/>
    <d v="2023-08-21T15:32:0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2"/>
    <d v="2023-08-21T15:32:0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3"/>
    <d v="2023-08-21T15:3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91"/>
    <d v="2023-08-21T15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0"/>
    <d v="2023-08-21T15:32:0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1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6"/>
    <d v="2023-08-21T12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"/>
    <d v="2023-08-21T12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1"/>
    <d v="2023-08-21T12:1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25"/>
    <d v="2023-08-21T12:1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4"/>
    <d v="2023-08-21T12:18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5"/>
    <d v="2023-08-21T12:1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9"/>
    <d v="2023-08-21T12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20"/>
    <d v="2023-08-21T12:1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21"/>
    <d v="2023-08-21T12:1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77"/>
    <d v="2023-08-21T12:1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42"/>
    <d v="2023-08-21T12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0"/>
    <d v="2023-08-21T12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1"/>
    <d v="2023-08-21T12:1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2"/>
    <d v="2023-08-21T12:18:2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0"/>
    <d v="2023-08-21T12:18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46"/>
    <d v="2023-08-21T12:18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5"/>
    <d v="2023-08-21T12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7"/>
    <d v="2023-08-21T12:18:2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8"/>
    <d v="2023-08-21T12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12"/>
    <d v="2023-08-21T12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49"/>
    <d v="2023-08-21T12:18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50"/>
    <d v="2023-08-21T12:1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40"/>
    <d v="2023-08-21T12:18:2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1"/>
    <d v="2023-08-21T12:1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2"/>
    <d v="2023-08-21T12:1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5"/>
    <d v="2023-08-21T12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0"/>
    <d v="2023-08-21T12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6"/>
    <d v="2023-08-21T12:18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3"/>
    <d v="2023-08-21T12:1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9"/>
    <d v="2023-08-21T12:1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6"/>
    <d v="2023-08-21T12:1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7"/>
    <d v="2023-08-21T12:18:2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6"/>
    <d v="2023-08-21T12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"/>
    <d v="2023-08-21T12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1"/>
    <d v="2023-08-21T12:1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25"/>
    <d v="2023-08-21T12:1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4"/>
    <d v="2023-08-21T12:18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5"/>
    <d v="2023-08-21T12:1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99"/>
    <d v="2023-08-21T12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20"/>
    <d v="2023-08-21T12:1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21"/>
    <d v="2023-08-21T12:1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77"/>
    <d v="2023-08-21T12:1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42"/>
    <d v="2023-08-21T12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0"/>
    <d v="2023-08-21T12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1"/>
    <d v="2023-08-21T12:1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2"/>
    <d v="2023-08-21T12:18:2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0"/>
    <d v="2023-08-21T12:18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46"/>
    <d v="2023-08-21T12:18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5"/>
    <d v="2023-08-21T12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7"/>
    <d v="2023-08-21T12:18:2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8"/>
    <d v="2023-08-21T12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112"/>
    <d v="2023-08-21T12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49"/>
    <d v="2023-08-21T12:18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50"/>
    <d v="2023-08-21T12:1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40"/>
    <d v="2023-08-21T12:18:2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54"/>
    <d v="2023-08-21T12:18:2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0"/>
    <d v="2023-08-21T12:18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6"/>
    <d v="2023-08-21T12:18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"/>
    <d v="2023-08-21T12:18:2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54"/>
    <d v="2023-08-21T12:18:2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0"/>
    <d v="2023-08-21T12:18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86"/>
    <d v="2023-08-21T12:18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12"/>
    <x v="13"/>
    <x v="3"/>
    <d v="2023-08-21T12:18:2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14"/>
    <x v="0"/>
    <x v="70"/>
    <d v="2023-08-21T14:0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4"/>
    <d v="2023-08-21T15:32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1"/>
    <d v="2023-08-21T15:3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2"/>
    <d v="2023-08-21T15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2"/>
    <d v="2023-08-21T15:32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8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9"/>
    <d v="2023-08-21T15:32:0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0"/>
    <d v="2023-08-21T15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4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4"/>
    <d v="2023-08-21T15:32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"/>
    <d v="2023-08-21T15:32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6"/>
    <d v="2023-08-21T15:32:00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"/>
    <d v="2023-08-21T15:32:0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6"/>
    <d v="2023-08-21T15:32:00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7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8"/>
    <d v="2023-08-21T15:32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8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63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"/>
    <d v="2023-08-21T15:32:0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"/>
    <d v="2023-08-21T15:32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1"/>
    <d v="2023-08-21T15:32:0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1"/>
    <d v="2023-08-21T15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25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41"/>
    <d v="2023-08-21T15:32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3"/>
    <d v="2023-08-21T15:32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4"/>
    <d v="2023-08-21T15:32:0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5"/>
    <d v="2023-08-21T15:32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9"/>
    <d v="2023-08-21T15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6"/>
    <d v="2023-08-21T15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0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0"/>
    <d v="2023-08-21T15:32:0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1"/>
    <d v="2023-08-21T15:32:0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2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3"/>
    <d v="2023-08-21T15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50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4"/>
    <d v="2023-08-21T15:32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1"/>
    <d v="2023-08-21T15:3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2"/>
    <d v="2023-08-21T15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7"/>
    <d v="2023-08-21T15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4"/>
    <d v="2023-08-21T15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80"/>
    <d v="2023-08-21T15:32:00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30"/>
    <d v="2023-08-21T15:32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37"/>
    <d v="2023-08-21T15:32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1"/>
    <d v="2023-08-21T15:32:00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40"/>
    <d v="2023-08-21T15:32:0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4"/>
    <d v="2023-08-21T15:32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0"/>
    <d v="2023-08-21T15:32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54"/>
    <d v="2023-08-21T15:32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9"/>
    <d v="2023-08-21T14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70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4"/>
    <d v="2023-08-21T14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"/>
    <d v="2023-08-21T14:03:0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"/>
    <d v="2023-08-21T14:03:0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7"/>
    <d v="2023-08-21T14:03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8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9"/>
    <d v="2023-08-21T14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0"/>
    <d v="2023-08-21T14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41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3"/>
    <d v="2023-08-21T14:03:0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4"/>
    <d v="2023-08-21T14:03:0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5"/>
    <d v="2023-08-21T14:03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9"/>
    <d v="2023-08-21T14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20"/>
    <d v="2023-08-21T14:03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21"/>
    <d v="2023-08-21T14:03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75"/>
    <d v="2023-08-21T14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81"/>
    <d v="2023-08-21T14:03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82"/>
    <d v="2023-08-21T14:03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30"/>
    <d v="2023-08-21T14:03:0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37"/>
    <d v="2023-08-21T14:03:0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49"/>
    <d v="2023-08-21T14:03:0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0"/>
    <d v="2023-08-21T14:03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45"/>
    <d v="2023-08-21T14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9"/>
    <d v="2023-08-21T14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0"/>
    <d v="2023-08-21T14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1"/>
    <d v="2023-08-21T14:03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2"/>
    <d v="2023-08-21T14:03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3"/>
    <d v="2023-08-21T14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90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6"/>
    <d v="2023-08-21T14:03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9"/>
    <d v="2023-08-21T14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70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4"/>
    <d v="2023-08-21T14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"/>
    <d v="2023-08-21T14:03:0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6"/>
    <d v="2023-08-21T14:03:0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7"/>
    <d v="2023-08-21T14:03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8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9"/>
    <d v="2023-08-21T14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0"/>
    <d v="2023-08-21T14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41"/>
    <d v="2023-08-21T14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3"/>
    <d v="2023-08-21T14:03:0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4"/>
    <d v="2023-08-21T14:03:0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5"/>
    <d v="2023-08-21T14:03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9"/>
    <d v="2023-08-21T14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20"/>
    <d v="2023-08-21T14:03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21"/>
    <d v="2023-08-21T14:03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75"/>
    <d v="2023-08-21T14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81"/>
    <d v="2023-08-21T14:03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82"/>
    <d v="2023-08-21T14:03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30"/>
    <d v="2023-08-21T14:03:0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37"/>
    <d v="2023-08-21T14:03:0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49"/>
    <d v="2023-08-21T14:03:0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0"/>
    <d v="2023-08-21T14:03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145"/>
    <d v="2023-08-21T14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4"/>
    <d v="2023-08-21T14:03:0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0"/>
    <d v="2023-08-21T14:03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54"/>
    <d v="2023-08-21T14:03:0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15"/>
    <x v="0"/>
    <x v="0"/>
    <d v="2023-08-21T14:03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05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80"/>
    <d v="2023-08-21T14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08"/>
    <d v="2023-08-21T14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28"/>
    <d v="2023-08-21T14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41"/>
    <x v="4"/>
    <x v="133"/>
    <d v="2023-08-21T14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2"/>
    <d v="2023-08-21T14:12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3"/>
    <d v="2023-08-21T14:12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6"/>
    <d v="2023-08-21T14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7"/>
    <d v="2023-08-21T14:12:55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8"/>
    <d v="2023-08-21T14:12:5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112"/>
    <d v="2023-08-21T14:12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40"/>
    <d v="2023-08-21T14:12:5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80"/>
    <d v="2023-08-21T14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81"/>
    <d v="2023-08-21T14:12:55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29"/>
    <d v="2023-08-21T14:1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0"/>
    <d v="2023-08-21T14:12:5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46"/>
    <d v="2023-08-21T14:12:55"/>
    <n v="352"/>
    <n v="352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2"/>
    <d v="2023-08-21T14:12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3"/>
    <d v="2023-08-21T14:12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6"/>
    <d v="2023-08-21T14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7"/>
    <d v="2023-08-21T14:12:55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38"/>
    <d v="2023-08-21T14:12:5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112"/>
    <d v="2023-08-21T14:12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40"/>
    <d v="2023-08-21T14:12:5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54"/>
    <d v="2023-08-21T14:12:55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56"/>
    <d v="2023-08-21T14:12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217"/>
    <d v="2023-08-21T14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0"/>
    <d v="2023-08-21T14:12:55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2"/>
    <d v="2023-08-21T14:12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86"/>
    <d v="2023-08-21T14:12:55"/>
    <n v="352"/>
    <n v="3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54"/>
    <d v="2023-08-21T14:12:55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56"/>
    <d v="2023-08-21T14:12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2"/>
    <x v="1"/>
    <x v="217"/>
    <d v="2023-08-21T14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8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63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"/>
    <d v="2023-08-21T15:32:0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"/>
    <d v="2023-08-21T15:32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1"/>
    <d v="2023-08-21T15:32:0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71"/>
    <d v="2023-08-21T15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25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41"/>
    <d v="2023-08-21T15:32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3"/>
    <d v="2023-08-21T15:32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4"/>
    <d v="2023-08-21T15:32:0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5"/>
    <d v="2023-08-21T15:32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99"/>
    <d v="2023-08-21T15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6"/>
    <d v="2023-08-21T15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100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0"/>
    <d v="2023-08-21T15:32:0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1"/>
    <d v="2023-08-21T15:32:0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2"/>
    <d v="2023-08-21T15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3"/>
    <d v="2023-08-21T15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250"/>
    <d v="2023-08-21T15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3"/>
    <x v="0"/>
    <d v="2023-08-21T15:32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8"/>
    <d v="2023-08-21T15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9"/>
    <d v="2023-08-21T15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0"/>
    <d v="2023-08-21T15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1"/>
    <d v="2023-08-21T15:42:2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2"/>
    <d v="2023-08-21T15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3"/>
    <d v="2023-08-21T15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91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8"/>
    <d v="2023-08-21T15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0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1"/>
    <d v="2023-08-21T15:43:47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2"/>
    <d v="2023-08-21T15:43:47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3"/>
    <d v="2023-08-21T15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0"/>
    <d v="2023-08-21T15:43:47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6"/>
    <d v="2023-08-21T15:43:47"/>
    <n v="0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7"/>
    <d v="2023-08-21T15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59"/>
    <d v="2023-08-21T15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0"/>
    <d v="2023-08-21T15:46:3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1"/>
    <d v="2023-08-21T15:46:3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2"/>
    <d v="2023-08-21T15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3"/>
    <d v="2023-08-21T15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90"/>
    <d v="2023-08-21T15:46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6"/>
    <d v="2023-08-21T15:46:34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9"/>
    <d v="2023-08-21T15:46:3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70"/>
    <d v="2023-08-21T15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4"/>
    <d v="2023-08-21T15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5"/>
    <d v="2023-08-21T15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"/>
    <d v="2023-08-21T15:46:3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7"/>
    <d v="2023-08-21T15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96"/>
    <d v="2023-08-21T15:46:3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8"/>
    <d v="2023-08-21T15:4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9"/>
    <d v="2023-08-21T15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0"/>
    <d v="2023-08-21T15:46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1"/>
    <d v="2023-08-21T15:46:3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2"/>
    <d v="2023-08-21T15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71"/>
    <d v="2023-08-21T15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4"/>
    <d v="2023-08-21T15:46:34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9"/>
    <d v="2023-08-21T15:4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20"/>
    <d v="2023-08-21T15:46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21"/>
    <d v="2023-08-21T15:4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252"/>
    <d v="2023-08-21T15:46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06"/>
    <d v="2023-08-21T15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07"/>
    <d v="2023-08-21T15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50"/>
    <d v="2023-08-21T15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16"/>
    <d v="2023-08-21T15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3"/>
    <d v="2023-08-21T15:4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50"/>
    <d v="2023-08-21T15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16"/>
    <d v="2023-08-21T15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3"/>
    <d v="2023-08-21T15:4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88"/>
    <d v="2023-08-21T15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9"/>
    <d v="2023-08-21T15:48:21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0"/>
    <d v="2023-08-21T15:48:21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1"/>
    <d v="2023-08-21T15:48:21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2"/>
    <d v="2023-08-21T15:48:21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3"/>
    <d v="2023-08-21T15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0"/>
    <d v="2023-08-21T15:48:2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5"/>
    <x v="1"/>
    <x v="107"/>
    <d v="2023-08-21T15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5"/>
    <x v="1"/>
    <x v="107"/>
    <d v="2023-08-21T15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5"/>
    <x v="1"/>
    <x v="116"/>
    <d v="2023-08-21T15:5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5"/>
    <x v="1"/>
    <x v="3"/>
    <d v="2023-08-21T15:59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5"/>
    <x v="1"/>
    <x v="116"/>
    <d v="2023-08-21T15:5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5"/>
    <x v="1"/>
    <x v="3"/>
    <d v="2023-08-21T15:59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80"/>
    <d v="2023-08-21T16:05:2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82"/>
    <d v="2023-08-21T16:05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88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9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0"/>
    <d v="2023-08-21T16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1"/>
    <d v="2023-08-21T16:22:5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2"/>
    <d v="2023-08-21T16:22:5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3"/>
    <d v="2023-08-21T16:22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09"/>
    <d v="2023-08-21T16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0"/>
    <d v="2023-08-21T16:22:5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8"/>
    <d v="2023-08-21T16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48"/>
    <d v="2023-08-21T16:3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49"/>
    <d v="2023-08-21T16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199"/>
    <d v="2023-08-21T16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0"/>
    <d v="2023-08-21T16:36:5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2"/>
    <d v="2023-08-21T16:36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3"/>
    <d v="2023-08-21T16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4"/>
    <d v="2023-08-21T16:3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6"/>
    <d v="2023-08-21T16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7"/>
    <d v="2023-08-21T16:36:52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8"/>
    <d v="2023-08-21T16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48"/>
    <d v="2023-08-21T16:3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49"/>
    <d v="2023-08-21T16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199"/>
    <d v="2023-08-21T16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58"/>
    <d v="2023-08-21T16:3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0"/>
    <d v="2023-08-21T16:36:5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2"/>
    <d v="2023-08-21T16:3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183"/>
    <d v="2023-08-21T16:36:52"/>
    <n v="3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58"/>
    <d v="2023-08-21T16:3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0"/>
    <d v="2023-08-21T16:36:5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2"/>
    <d v="2023-08-21T16:3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183"/>
    <d v="2023-08-21T16:36:52"/>
    <n v="3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61"/>
    <d v="2023-08-21T16:3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62"/>
    <d v="2023-08-21T16:38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09"/>
    <d v="2023-08-21T16:38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90"/>
    <d v="2023-08-21T16:38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66"/>
    <d v="2023-08-21T16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21"/>
    <d v="2023-08-21T16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11"/>
    <d v="2023-08-21T16:38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7"/>
    <d v="2023-08-21T16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9"/>
    <d v="2023-08-21T16:38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0"/>
    <d v="2023-08-21T16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12"/>
    <d v="2023-08-21T16:38:1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1"/>
    <d v="2023-08-21T16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25"/>
    <d v="2023-08-21T16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4"/>
    <d v="2023-08-21T16:3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5"/>
    <d v="2023-08-21T16:3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99"/>
    <d v="2023-08-21T16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6"/>
    <d v="2023-08-21T16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1"/>
    <d v="2023-08-21T16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80"/>
    <d v="2023-08-21T16:3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82"/>
    <d v="2023-08-21T16:3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0"/>
    <d v="2023-08-21T16:3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2"/>
    <d v="2023-08-21T16:3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7"/>
    <d v="2023-08-21T16:38:1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"/>
    <d v="2023-08-21T15:43:4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1"/>
    <d v="2023-08-21T15:43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25"/>
    <d v="2023-08-21T15:43:4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1"/>
    <d v="2023-08-21T15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4"/>
    <d v="2023-08-21T15:43:47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5"/>
    <d v="2023-08-21T15:43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9"/>
    <d v="2023-08-21T15:43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6"/>
    <d v="2023-08-21T15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0"/>
    <d v="2023-08-21T15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9"/>
    <d v="2023-08-21T15:43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0"/>
    <d v="2023-08-21T15:43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1"/>
    <d v="2023-08-21T15:43:4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2"/>
    <d v="2023-08-21T15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3"/>
    <d v="2023-08-21T15:4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50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4"/>
    <d v="2023-08-21T15:43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2"/>
    <d v="2023-08-21T15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3"/>
    <d v="2023-08-21T15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7"/>
    <d v="2023-08-21T15:43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4"/>
    <d v="2023-08-21T15:4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42"/>
    <d v="2023-08-21T15:43:4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43"/>
    <d v="2023-08-21T15:4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31"/>
    <d v="2023-08-21T15:43:4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71"/>
    <d v="2023-08-21T15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0"/>
    <d v="2023-08-21T15:43:47"/>
    <n v="177"/>
    <m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2"/>
    <d v="2023-08-21T15:43:47"/>
    <n v="366"/>
    <m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7"/>
    <d v="2023-08-21T15:43:4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5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9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2"/>
    <d v="2023-08-21T15:43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0"/>
    <d v="2023-08-21T15:43:47"/>
    <n v="417"/>
    <m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6"/>
    <d v="2023-08-21T15:43:47"/>
    <n v="20"/>
    <m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7"/>
    <d v="2023-08-21T15:43:47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1"/>
    <d v="2023-08-21T15:43:47"/>
    <n v="10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2"/>
    <d v="2023-08-21T15:43:47"/>
    <n v="160"/>
    <m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7"/>
    <d v="2023-08-21T15:43:47"/>
    <n v="1263"/>
    <m/>
    <n v="1263"/>
    <n v="0"/>
    <n v="1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2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9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8"/>
    <d v="2023-08-21T15:43:47"/>
    <n v="91"/>
    <m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9"/>
    <d v="2023-08-21T15:43:47"/>
    <n v="1561"/>
    <m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0"/>
    <d v="2023-08-21T15:43:4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99"/>
    <d v="2023-08-21T15:43:47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1"/>
    <d v="2023-08-21T15:43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4"/>
    <d v="2023-08-21T15:43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0"/>
    <d v="2023-08-21T15:43:4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6"/>
    <d v="2023-08-21T15:43:4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4"/>
    <d v="2023-08-21T15:43:47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7"/>
    <d v="2023-08-21T15:4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5"/>
    <d v="2023-08-21T15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8"/>
    <d v="2023-08-21T15:43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0"/>
    <d v="2023-08-21T15:43:47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"/>
    <d v="2023-08-21T15:4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"/>
    <d v="2023-08-21T15:43:4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6"/>
    <d v="2023-08-21T15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68"/>
    <d v="2023-08-21T15:43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83"/>
    <d v="2023-08-21T15:43:47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"/>
    <d v="2023-08-21T15:43:47"/>
    <n v="71"/>
    <n v="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6"/>
    <d v="2023-08-21T15:43:4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"/>
    <d v="2023-08-21T15:42:2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"/>
    <d v="2023-08-21T15:42:2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5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96"/>
    <d v="2023-08-21T15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23"/>
    <d v="2023-08-21T15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"/>
    <d v="2023-08-21T15:42:2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6"/>
    <d v="2023-08-21T15:42:2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"/>
    <d v="2023-08-21T15:42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63"/>
    <d v="2023-08-21T15:42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"/>
    <d v="2023-08-21T15:42:2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"/>
    <d v="2023-08-21T15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"/>
    <d v="2023-08-21T15:42:2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1"/>
    <d v="2023-08-21T15:42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25"/>
    <d v="2023-08-21T15:42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1"/>
    <d v="2023-08-21T15:42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3"/>
    <d v="2023-08-21T15:42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4"/>
    <d v="2023-08-21T15:42:27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5"/>
    <d v="2023-08-21T15:42:2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9"/>
    <d v="2023-08-21T15:42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6"/>
    <d v="2023-08-21T15:42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0"/>
    <d v="2023-08-21T15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40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0"/>
    <d v="2023-08-21T15:42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1"/>
    <d v="2023-08-21T15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2"/>
    <d v="2023-08-21T15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3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50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4"/>
    <d v="2023-08-21T15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1"/>
    <d v="2023-08-21T15:42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2"/>
    <d v="2023-08-21T15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3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7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4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69"/>
    <d v="2023-08-21T15:42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71"/>
    <d v="2023-08-21T15:42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0"/>
    <d v="2023-08-21T15:42:27"/>
    <n v="177"/>
    <n v="0"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1"/>
    <d v="2023-08-21T15:42:27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6"/>
    <d v="2023-08-21T15:42:27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87"/>
    <d v="2023-08-21T15:42:27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3"/>
    <d v="2023-08-21T15:42:27"/>
    <n v="12"/>
    <n v="0"/>
    <n v="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0"/>
    <d v="2023-08-21T15:42:27"/>
    <n v="265"/>
    <n v="0"/>
    <n v="265"/>
    <n v="0"/>
    <n v="2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2"/>
    <d v="2023-08-21T15:42:27"/>
    <n v="247"/>
    <n v="0"/>
    <n v="247"/>
    <n v="3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7"/>
    <d v="2023-08-21T15:42:27"/>
    <n v="767"/>
    <n v="0"/>
    <n v="767"/>
    <n v="0"/>
    <n v="7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9"/>
    <d v="2023-08-21T15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8"/>
    <d v="2023-08-21T15:42:27"/>
    <n v="120"/>
    <n v="0"/>
    <n v="120"/>
    <n v="0"/>
    <n v="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9"/>
    <d v="2023-08-21T15:42:2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0"/>
    <d v="2023-08-21T15:42:27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99"/>
    <d v="2023-08-21T15:42:2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1"/>
    <d v="2023-08-21T15:42:2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4"/>
    <d v="2023-08-21T15:42:27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0"/>
    <d v="2023-08-21T15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2"/>
    <d v="2023-08-21T15:42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3"/>
    <d v="2023-08-21T15:42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4"/>
    <d v="2023-08-21T15:42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6"/>
    <d v="2023-08-21T15:42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4"/>
    <d v="2023-08-21T15:42:2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6"/>
    <d v="2023-08-21T15:42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7"/>
    <d v="2023-08-21T15:42:2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8"/>
    <d v="2023-08-21T15:42:2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0"/>
    <d v="2023-08-21T15:42:27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"/>
    <d v="2023-08-21T15:42:27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"/>
    <d v="2023-08-21T15:42:27"/>
    <n v="48"/>
    <n v="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2"/>
    <d v="2023-08-21T15:42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3"/>
    <d v="2023-08-21T15:42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4"/>
    <d v="2023-08-21T15:42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6"/>
    <d v="2023-08-21T15:42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4"/>
    <d v="2023-08-21T15:42:2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6"/>
    <d v="2023-08-21T15:42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7"/>
    <d v="2023-08-21T15:42:2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8"/>
    <d v="2023-08-21T15:42:2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0"/>
    <d v="2023-08-21T15:42:27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"/>
    <d v="2023-08-21T15:42:27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"/>
    <d v="2023-08-21T15:42:27"/>
    <n v="48"/>
    <n v="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2"/>
    <d v="2023-08-21T15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8"/>
    <d v="2023-08-21T15:4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69"/>
    <d v="2023-08-21T15:43:47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0"/>
    <d v="2023-08-21T15:43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4"/>
    <d v="2023-08-21T15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6"/>
    <d v="2023-08-21T16:22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6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00"/>
    <d v="2023-08-21T16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9"/>
    <d v="2023-08-21T16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7"/>
    <d v="2023-08-21T16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0"/>
    <d v="2023-08-21T16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1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2"/>
    <d v="2023-08-21T16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4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77"/>
    <d v="2023-08-21T16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04"/>
    <d v="2023-08-21T16:2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80"/>
    <d v="2023-08-21T16:2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82"/>
    <d v="2023-08-21T16:22:56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30"/>
    <d v="2023-08-21T16:22:5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7"/>
    <d v="2023-08-21T16:22:56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37"/>
    <d v="2023-08-21T16:22:5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8"/>
    <d v="2023-08-21T16:22:5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9"/>
    <d v="2023-08-21T16:22:56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0"/>
    <d v="2023-08-21T16:22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0"/>
    <d v="2023-08-21T16:22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88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9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0"/>
    <d v="2023-08-21T16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1"/>
    <d v="2023-08-21T16:22:5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2"/>
    <d v="2023-08-21T16:22:5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3"/>
    <d v="2023-08-21T16:22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09"/>
    <d v="2023-08-21T16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0"/>
    <d v="2023-08-21T16:22:5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6"/>
    <d v="2023-08-21T16:22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1"/>
    <d v="2023-08-21T16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2"/>
    <d v="2023-08-21T16:22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8"/>
    <d v="2023-08-21T16:22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75"/>
    <d v="2023-08-21T16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4"/>
    <d v="2023-08-21T15:43:47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7"/>
    <d v="2023-08-21T15:4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5"/>
    <d v="2023-08-21T15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58"/>
    <d v="2023-08-21T15:43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0"/>
    <d v="2023-08-21T15:43:47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"/>
    <d v="2023-08-21T15:4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"/>
    <d v="2023-08-21T15:43:4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6"/>
    <d v="2023-08-21T15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68"/>
    <d v="2023-08-21T15:43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83"/>
    <d v="2023-08-21T15:43:47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"/>
    <d v="2023-08-21T15:43:47"/>
    <n v="71"/>
    <n v="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70"/>
    <d v="2023-08-21T15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4"/>
    <d v="2023-08-21T15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5"/>
    <d v="2023-08-21T15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"/>
    <d v="2023-08-21T15:46:3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7"/>
    <d v="2023-08-21T15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7"/>
    <d v="2023-08-21T16:05:22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8"/>
    <d v="2023-08-21T16:05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112"/>
    <d v="2023-08-21T16:05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9"/>
    <d v="2023-08-21T16:05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40"/>
    <d v="2023-08-21T16:05:22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80"/>
    <d v="2023-08-21T16:05:2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82"/>
    <d v="2023-08-21T16:05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5"/>
    <d v="2023-08-21T16:05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8"/>
    <d v="2023-08-21T16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9"/>
    <d v="2023-08-21T16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0"/>
    <d v="2023-08-21T16:05:22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2"/>
    <d v="2023-08-21T16:05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6"/>
    <d v="2023-08-21T16:05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7"/>
    <d v="2023-08-21T16:05:22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8"/>
    <d v="2023-08-21T16:05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112"/>
    <d v="2023-08-21T16:05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9"/>
    <d v="2023-08-21T16:05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40"/>
    <d v="2023-08-21T16:05:22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54"/>
    <d v="2023-08-21T16:05:22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117"/>
    <d v="2023-08-21T16:05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56"/>
    <d v="2023-08-21T16:05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17"/>
    <d v="2023-08-21T16:0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0"/>
    <d v="2023-08-21T16:05:2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"/>
    <d v="2023-08-21T16:05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54"/>
    <d v="2023-08-21T16:05:22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117"/>
    <d v="2023-08-21T16:05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56"/>
    <d v="2023-08-21T16:05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17"/>
    <d v="2023-08-21T16:0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0"/>
    <d v="2023-08-21T16:05:2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"/>
    <d v="2023-08-21T16:05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66"/>
    <d v="2023-08-21T16:22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1"/>
    <d v="2023-08-21T16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"/>
    <d v="2023-08-21T16:22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11"/>
    <d v="2023-08-21T16:22:5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7"/>
    <d v="2023-08-21T16:22:5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"/>
    <d v="2023-08-21T16:22:56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0"/>
    <d v="2023-08-21T16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12"/>
    <d v="2023-08-21T16:22:5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1"/>
    <d v="2023-08-21T16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5"/>
    <d v="2023-08-21T16:22:5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1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4"/>
    <d v="2023-08-21T16:22:5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5"/>
    <d v="2023-08-21T16:22:5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99"/>
    <d v="2023-08-21T16:22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6"/>
    <d v="2023-08-21T16:22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6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00"/>
    <d v="2023-08-21T16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9"/>
    <d v="2023-08-21T16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63"/>
    <d v="2023-08-21T15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"/>
    <d v="2023-08-21T15:48:21"/>
    <n v="0"/>
    <m/>
    <m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"/>
    <d v="2023-08-21T15:48:2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1"/>
    <d v="2023-08-21T15:48:21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1"/>
    <d v="2023-08-21T15:48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25"/>
    <d v="2023-08-21T15:48:2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1"/>
    <d v="2023-08-21T15:48:21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3"/>
    <d v="2023-08-21T15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"/>
    <d v="2023-08-21T15:48:21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5"/>
    <d v="2023-08-21T15:48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9"/>
    <d v="2023-08-21T15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6"/>
    <d v="2023-08-21T15:4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0"/>
    <d v="2023-08-21T15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9"/>
    <d v="2023-08-21T15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0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0"/>
    <d v="2023-08-21T15:48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1"/>
    <d v="2023-08-21T15:48:2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2"/>
    <d v="2023-08-21T15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3"/>
    <d v="2023-08-21T15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4"/>
    <d v="2023-08-21T15:48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1"/>
    <d v="2023-08-21T15:48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2"/>
    <d v="2023-08-21T15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7"/>
    <d v="2023-08-21T15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4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2"/>
    <d v="2023-08-21T15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69"/>
    <d v="2023-08-21T15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3"/>
    <d v="2023-08-21T15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71"/>
    <d v="2023-08-21T15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72"/>
    <d v="2023-08-21T15:48:2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80"/>
    <d v="2023-08-21T15:48:21"/>
    <n v="241"/>
    <m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87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10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55"/>
    <d v="2023-08-21T15:48:21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97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11"/>
    <d v="2023-08-21T15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4"/>
    <d v="2023-08-21T15:48:21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32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5"/>
    <d v="2023-08-21T15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35"/>
    <d v="2023-08-21T15:48:2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"/>
    <d v="2023-08-21T15:48:21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5"/>
    <d v="2023-08-21T15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96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23"/>
    <d v="2023-08-21T15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"/>
    <d v="2023-08-21T15:48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6"/>
    <d v="2023-08-21T15:48:2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7"/>
    <d v="2023-08-21T15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8"/>
    <d v="2023-08-21T15:48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63"/>
    <d v="2023-08-21T15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"/>
    <d v="2023-08-21T15:48:21"/>
    <n v="0"/>
    <m/>
    <m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"/>
    <d v="2023-08-21T15:48:2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1"/>
    <d v="2023-08-21T15:48:21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1"/>
    <d v="2023-08-21T15:48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25"/>
    <d v="2023-08-21T15:48:2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1"/>
    <d v="2023-08-21T15:48:21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3"/>
    <d v="2023-08-21T15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"/>
    <d v="2023-08-21T15:48:21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5"/>
    <d v="2023-08-21T15:48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9"/>
    <d v="2023-08-21T15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6"/>
    <d v="2023-08-21T15:4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0"/>
    <d v="2023-08-21T15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9"/>
    <d v="2023-08-21T15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0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0"/>
    <d v="2023-08-21T15:48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1"/>
    <d v="2023-08-21T15:48:2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2"/>
    <d v="2023-08-21T15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3"/>
    <d v="2023-08-21T15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4"/>
    <d v="2023-08-21T15:48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1"/>
    <d v="2023-08-21T15:48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2"/>
    <d v="2023-08-21T15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7"/>
    <d v="2023-08-21T15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04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2"/>
    <d v="2023-08-21T15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69"/>
    <d v="2023-08-21T15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43"/>
    <d v="2023-08-21T15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71"/>
    <d v="2023-08-21T15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72"/>
    <d v="2023-08-21T15:48:2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80"/>
    <d v="2023-08-21T15:48:21"/>
    <n v="241"/>
    <m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87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10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255"/>
    <d v="2023-08-21T15:48:21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97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11"/>
    <d v="2023-08-21T15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4"/>
    <d v="2023-08-21T15:48:21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32"/>
    <d v="2023-08-21T15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5"/>
    <d v="2023-08-21T15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35"/>
    <d v="2023-08-21T15:48:2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4"/>
    <d v="2023-08-21T15:48:21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6"/>
    <d v="2023-08-21T15:48:2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7"/>
    <d v="2023-08-21T15:48:21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83"/>
    <d v="2023-08-21T15:48:2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3"/>
    <d v="2023-08-21T15:48:21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4"/>
    <d v="2023-08-21T15:48:21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6"/>
    <d v="2023-08-21T15:48:2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7"/>
    <d v="2023-08-21T15:48:21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83"/>
    <d v="2023-08-21T15:48:2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3"/>
    <d v="2023-08-21T15:48:21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8"/>
    <x v="1"/>
    <x v="49"/>
    <d v="2023-08-21T15:50:2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8"/>
    <x v="1"/>
    <x v="49"/>
    <d v="2023-08-21T15:50:2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8"/>
    <x v="1"/>
    <x v="3"/>
    <d v="2023-08-21T15:50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8"/>
    <x v="1"/>
    <x v="3"/>
    <d v="2023-08-21T15:50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107"/>
    <d v="2023-08-21T15:5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49"/>
    <d v="2023-08-21T15:5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40"/>
    <d v="2023-08-21T15:51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27"/>
    <d v="2023-08-21T16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0"/>
    <d v="2023-08-21T16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1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2"/>
    <d v="2023-08-21T16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24"/>
    <d v="2023-08-21T16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77"/>
    <d v="2023-08-21T16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04"/>
    <d v="2023-08-21T16:2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80"/>
    <d v="2023-08-21T16:2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7"/>
    <d v="2023-08-21T16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9"/>
    <d v="2023-08-21T16:38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0"/>
    <d v="2023-08-21T16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12"/>
    <d v="2023-08-21T16:38:1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1"/>
    <d v="2023-08-21T16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25"/>
    <d v="2023-08-21T16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4"/>
    <d v="2023-08-21T16:3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5"/>
    <d v="2023-08-21T16:3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99"/>
    <d v="2023-08-21T16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16"/>
    <d v="2023-08-21T16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1"/>
    <d v="2023-08-21T16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80"/>
    <d v="2023-08-21T16:3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82"/>
    <d v="2023-08-21T16:3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0"/>
    <d v="2023-08-21T16:3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2"/>
    <d v="2023-08-21T16:3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7"/>
    <d v="2023-08-21T16:38:1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48"/>
    <d v="2023-08-21T16:38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49"/>
    <d v="2023-08-21T16:38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50"/>
    <d v="2023-08-21T16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40"/>
    <d v="2023-08-21T16:3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54"/>
    <d v="2023-08-21T16:38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58"/>
    <d v="2023-08-21T16:38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0"/>
    <d v="2023-08-21T16:3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"/>
    <d v="2023-08-21T16:3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"/>
    <d v="2023-08-21T16:38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54"/>
    <d v="2023-08-21T16:38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58"/>
    <d v="2023-08-21T16:38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0"/>
    <d v="2023-08-21T16:3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2"/>
    <d v="2023-08-21T16:3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80"/>
    <x v="12"/>
    <x v="3"/>
    <d v="2023-08-21T16:38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90"/>
    <d v="2023-08-21T16:3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80"/>
    <d v="2023-08-21T16:39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05"/>
    <d v="2023-08-21T16:45:4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02"/>
    <d v="2023-08-21T16:45:49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19"/>
    <d v="2023-08-21T16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1"/>
    <d v="2023-08-21T16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0"/>
    <d v="2023-08-21T16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3"/>
    <d v="2023-08-21T16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2"/>
    <d v="2023-08-21T16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4"/>
    <d v="2023-08-21T16:4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30"/>
    <d v="2023-08-21T16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37"/>
    <d v="2023-08-21T16:39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49"/>
    <d v="2023-08-21T16:39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199"/>
    <d v="2023-08-21T16:39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51"/>
    <d v="2023-08-21T16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40"/>
    <d v="2023-08-21T16:3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90"/>
    <d v="2023-08-21T16:3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80"/>
    <d v="2023-08-21T16:39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30"/>
    <d v="2023-08-21T16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37"/>
    <d v="2023-08-21T16:39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49"/>
    <d v="2023-08-21T16:39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199"/>
    <d v="2023-08-21T16:39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51"/>
    <d v="2023-08-21T16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40"/>
    <d v="2023-08-21T16:3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54"/>
    <d v="2023-08-21T16:39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0"/>
    <d v="2023-08-21T16:39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54"/>
    <d v="2023-08-21T16:39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97"/>
    <x v="10"/>
    <x v="0"/>
    <d v="2023-08-21T16:39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77"/>
    <d v="2023-08-21T16:45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23"/>
    <d v="2023-08-21T16:45:49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236"/>
    <d v="2023-08-21T16:4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78"/>
    <d v="2023-08-21T16:45:4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60"/>
    <d v="2023-08-21T16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26"/>
    <x v="8"/>
    <x v="105"/>
    <d v="2023-08-21T16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8"/>
    <x v="2"/>
    <x v="49"/>
    <d v="2023-05-15T15:49:1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96"/>
    <d v="2023-04-18T14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9"/>
    <d v="2023-04-18T14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11"/>
    <d v="2023-04-18T14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14"/>
    <d v="2023-04-18T14:2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21"/>
    <d v="2023-04-18T14:2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24"/>
    <d v="2023-04-18T14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101"/>
    <d v="2023-04-18T14:2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37"/>
    <d v="2023-05-15T15:46:1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38"/>
    <d v="2023-05-15T15:46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112"/>
    <d v="2023-05-15T15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49"/>
    <d v="2023-05-15T15:46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54"/>
    <d v="2023-05-15T15:46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0"/>
    <d v="2023-05-15T15:46:1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2"/>
    <d v="2023-05-15T15:4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3"/>
    <d v="2023-05-15T15:46:1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74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75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77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30"/>
    <d v="2023-05-15T16:07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37"/>
    <d v="2023-05-15T16:07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48"/>
    <d v="2023-05-15T16:07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49"/>
    <d v="2023-05-15T16:07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40"/>
    <d v="2023-05-15T16:07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58"/>
    <d v="2023-05-15T16:07:2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201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4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5"/>
    <d v="2023-05-15T16:07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99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20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74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24"/>
    <d v="2023-05-15T16:0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101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35"/>
    <x v="8"/>
    <x v="30"/>
    <d v="2023-05-15T15:48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35"/>
    <x v="8"/>
    <x v="37"/>
    <d v="2023-05-15T15:48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35"/>
    <x v="8"/>
    <x v="151"/>
    <d v="2023-05-15T15:4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35"/>
    <x v="8"/>
    <x v="0"/>
    <d v="2023-05-15T15:48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82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21"/>
    <d v="2023-04-18T14:29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24"/>
    <d v="2023-04-18T14:29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80"/>
    <d v="2023-04-18T14:29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82"/>
    <d v="2023-04-18T14:29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69"/>
    <d v="2023-04-18T14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6"/>
    <d v="2023-04-18T14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2"/>
    <x v="9"/>
    <x v="7"/>
    <d v="2023-04-18T14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30"/>
    <d v="2023-05-15T15:48:3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32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37"/>
    <d v="2023-05-15T15:48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38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49"/>
    <d v="2023-05-15T15:48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40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54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0"/>
    <d v="2023-05-15T15:48:3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6"/>
    <x v="2"/>
    <x v="2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82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42"/>
    <d v="2023-05-15T15:4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30"/>
    <d v="2023-05-15T15:48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37"/>
    <d v="2023-05-15T15:48:5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7"/>
    <x v="2"/>
    <x v="38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58"/>
    <x v="6"/>
    <x v="86"/>
    <d v="2023-04-18T14:32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92"/>
    <d v="2023-04-18T14:32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108"/>
    <d v="2023-05-15T17:07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28"/>
    <d v="2023-05-15T17:07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29"/>
    <d v="2023-05-15T17:07:1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0"/>
    <d v="2023-05-15T17:07:16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2"/>
    <d v="2023-05-15T17:07:1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9"/>
    <d v="2023-04-19T15:42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08"/>
    <d v="2023-05-15T17:04:0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70"/>
    <d v="2023-04-19T15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4"/>
    <d v="2023-04-19T15:42:2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5"/>
    <d v="2023-04-19T15:42:2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"/>
    <d v="2023-04-19T15:42:2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7"/>
    <d v="2023-04-19T15:42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8"/>
    <d v="2023-04-19T15:42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63"/>
    <d v="2023-04-19T15:4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9"/>
    <d v="2023-04-19T15:42:2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0"/>
    <d v="2023-04-19T15:4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1"/>
    <d v="2023-04-19T15:42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71"/>
    <d v="2023-04-19T15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25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41"/>
    <d v="2023-04-19T15:42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7"/>
    <d v="2023-05-15T17:07:16"/>
    <n v="700"/>
    <n v="70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8"/>
    <d v="2023-05-15T17:07:16"/>
    <n v="211"/>
    <n v="211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112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9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40"/>
    <d v="2023-05-15T17:07:16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116"/>
    <d v="2023-05-15T17:07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25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29"/>
    <d v="2023-05-16T09:49:51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30"/>
    <d v="2023-05-16T09:49:5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47"/>
    <d v="2023-05-16T09:49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32"/>
    <d v="2023-05-16T09:49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37"/>
    <d v="2023-05-16T09:49:5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38"/>
    <d v="2023-05-16T09:49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39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48"/>
    <d v="2023-05-16T09:49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6"/>
    <d v="2023-04-18T15:03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92"/>
    <d v="2023-04-18T15:0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80"/>
    <d v="2023-04-18T14:32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30"/>
    <d v="2023-04-18T14:32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35"/>
    <d v="2023-04-18T14:32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39"/>
    <d v="2023-04-18T14:32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48"/>
    <d v="2023-04-18T14:32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54"/>
    <d v="2023-04-18T14:32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9"/>
    <x v="11"/>
    <x v="58"/>
    <d v="2023-04-18T14:32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39"/>
    <d v="2023-04-18T14:3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48"/>
    <d v="2023-04-18T14:3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40"/>
    <d v="2023-04-18T14:3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54"/>
    <d v="2023-04-18T14:33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40"/>
    <d v="2023-04-18T14:33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54"/>
    <d v="2023-04-18T14:3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0"/>
    <d v="2023-04-18T14:33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64"/>
    <x v="11"/>
    <x v="3"/>
    <d v="2023-04-18T14:3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80"/>
    <d v="2023-04-18T14:34:0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29"/>
    <d v="2023-04-18T14:34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30"/>
    <d v="2023-04-18T14:34:0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34"/>
    <d v="2023-04-18T14:34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35"/>
    <d v="2023-04-18T14:34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38"/>
    <d v="2023-04-18T14:34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48"/>
    <d v="2023-04-18T14:34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40"/>
    <d v="2023-04-18T14:34:0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65"/>
    <x v="11"/>
    <x v="54"/>
    <d v="2023-04-18T14:34:0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62"/>
    <d v="2023-04-18T14:3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2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3"/>
    <d v="2023-05-15T15:45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205"/>
    <d v="2023-05-15T15:45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29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30"/>
    <d v="2023-05-15T15:45:5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32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37"/>
    <d v="2023-05-15T15:45:5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38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49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50"/>
    <d v="2023-05-15T15:45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40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56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57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0"/>
    <d v="2023-05-15T15:45:5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2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87"/>
    <d v="2023-05-15T15:45:5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2"/>
    <d v="2023-08-21T11:53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86"/>
    <x v="13"/>
    <x v="63"/>
    <d v="2023-08-21T11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90"/>
    <d v="2023-04-24T08:49:2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72"/>
    <d v="2023-04-18T12:53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00"/>
    <d v="2023-04-18T12:53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20"/>
    <d v="2023-04-18T12:53:1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57"/>
    <d v="2023-04-18T12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21"/>
    <d v="2023-04-18T12:53:1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22"/>
    <d v="2023-04-18T12:5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23"/>
    <d v="2023-04-18T12:5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24"/>
    <d v="2023-04-18T12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01"/>
    <d v="2023-04-18T12:53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29"/>
    <d v="2023-04-18T12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77"/>
    <d v="2023-04-18T12:53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7"/>
    <d v="2023-07-17T16:49:4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6"/>
    <d v="2023-07-17T16:49:46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8"/>
    <d v="2023-07-17T16:49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8"/>
    <d v="2023-07-17T16:49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63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"/>
    <d v="2023-07-17T16:49:4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0"/>
    <d v="2023-07-17T16:49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1"/>
    <d v="2023-07-17T16:49:46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71"/>
    <d v="2023-07-17T16:49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25"/>
    <d v="2023-07-17T16:49:46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41"/>
    <d v="2023-07-17T16:49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3"/>
    <d v="2023-07-17T16:49:4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4"/>
    <d v="2023-07-17T16:49:46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5"/>
    <d v="2023-07-17T16:49:46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9"/>
    <d v="2023-07-17T16:49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6"/>
    <d v="2023-07-17T16:49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00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9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20"/>
    <d v="2023-07-17T16:49:46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21"/>
    <d v="2023-07-17T16:49:4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23"/>
    <d v="2023-07-17T16:4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58"/>
    <d v="2023-07-17T16:49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24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02"/>
    <d v="2023-07-17T16:49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77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247"/>
    <d v="2023-07-17T16:49:4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44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80"/>
    <d v="2023-07-17T16:49:46"/>
    <n v="162"/>
    <m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06"/>
    <d v="2023-07-17T16:49:46"/>
    <n v="1"/>
    <m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07"/>
    <d v="2023-07-17T16:49:46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42"/>
    <d v="2023-07-17T16:49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30"/>
    <d v="2023-07-17T16:49:46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32"/>
    <d v="2023-07-17T16:49:46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35"/>
    <d v="2023-07-17T16:49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37"/>
    <d v="2023-07-17T16:49:46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39"/>
    <d v="2023-07-17T16:49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7"/>
    <x v="195"/>
    <d v="2023-05-15T15:45:5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61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62"/>
    <d v="2023-05-15T15:46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66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69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6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7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96"/>
    <d v="2023-05-15T15:46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9"/>
    <d v="2023-05-15T15:46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125"/>
    <d v="2023-05-15T15:4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5"/>
    <d v="2023-07-19T14:56:52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6"/>
    <d v="2023-07-19T14:56:5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5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7"/>
    <d v="2023-07-19T14:56:5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6"/>
    <d v="2023-07-19T14:56:52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7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8"/>
    <d v="2023-07-19T14:56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8"/>
    <d v="2023-07-19T14:56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63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"/>
    <d v="2023-07-19T14:56:52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0"/>
    <d v="2023-07-19T14:56:5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1"/>
    <d v="2023-07-19T14:56:52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71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25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41"/>
    <d v="2023-07-19T14:56:5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3"/>
    <d v="2023-07-19T14:56:52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4"/>
    <d v="2023-07-19T14:56:5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5"/>
    <d v="2023-07-19T14:56:5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99"/>
    <d v="2023-07-19T14:56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6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00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9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20"/>
    <d v="2023-07-19T14:56:5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21"/>
    <d v="2023-07-19T14:56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22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23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250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24"/>
    <d v="2023-07-19T14:56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01"/>
    <d v="2023-07-19T14:56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02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04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80"/>
    <d v="2023-07-19T14:56:52"/>
    <n v="35"/>
    <m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30"/>
    <d v="2023-07-19T14:5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37"/>
    <d v="2023-07-19T14:56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49"/>
    <d v="2023-07-19T14:56:5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50"/>
    <d v="2023-07-19T14:56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54"/>
    <d v="2023-07-19T14:56:5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0"/>
    <d v="2023-07-19T14:5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3"/>
    <x v="174"/>
    <d v="2023-07-19T14:56:52"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105"/>
    <d v="2023-07-19T14:56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80"/>
    <d v="2023-07-19T14:56:54"/>
    <n v="41"/>
    <n v="41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108"/>
    <d v="2023-07-19T14:56:54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28"/>
    <d v="2023-07-19T14:56:54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0"/>
    <d v="2023-07-19T14:56:5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2"/>
    <d v="2023-07-19T14:56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248"/>
    <d v="2023-07-19T14:56:54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5"/>
    <d v="2023-07-19T14:56:54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6"/>
    <d v="2023-07-19T14:56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7"/>
    <d v="2023-07-19T14:56:54"/>
    <n v="1374"/>
    <n v="1374"/>
    <m/>
    <m/>
    <n v="1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8"/>
    <d v="2023-07-19T14:56:54"/>
    <n v="116"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112"/>
    <d v="2023-07-19T14:56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39"/>
    <d v="2023-07-19T14:56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40"/>
    <d v="2023-07-19T14:56:54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115"/>
    <d v="2023-07-19T14:5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116"/>
    <d v="2023-07-19T14:56:54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54"/>
    <d v="2023-07-19T14:56:5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56"/>
    <d v="2023-07-19T14:56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217"/>
    <d v="2023-07-19T14:56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0"/>
    <d v="2023-07-19T14:56:5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2"/>
    <d v="2023-07-19T14:56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174"/>
    <d v="2023-07-19T14:56:54"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44"/>
    <x v="3"/>
    <x v="87"/>
    <d v="2023-07-19T14:56:54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226"/>
    <d v="2023-07-19T14:56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80"/>
    <d v="2023-07-19T14:56:54"/>
    <n v="7"/>
    <n v="7"/>
    <m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81"/>
    <d v="2023-07-19T14:56:54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108"/>
    <d v="2023-07-19T14:56:54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30"/>
    <d v="2023-07-19T14:56:5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32"/>
    <d v="2023-07-19T14:56:5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35"/>
    <d v="2023-07-19T14:56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37"/>
    <d v="2023-07-19T14:56:54"/>
    <n v="694"/>
    <n v="694"/>
    <m/>
    <m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38"/>
    <d v="2023-07-19T14:56:5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112"/>
    <d v="2023-07-19T14:56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40"/>
    <d v="2023-07-19T14:56:54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115"/>
    <d v="2023-07-19T14:56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116"/>
    <d v="2023-07-19T14:56:5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54"/>
    <d v="2023-07-19T14:56:5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0"/>
    <d v="2023-07-19T14:56:54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2"/>
    <d v="2023-07-19T14:56:5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174"/>
    <d v="2023-07-19T14:56:54"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7"/>
    <x v="146"/>
    <x v="3"/>
    <x v="87"/>
    <d v="2023-07-19T14:56:5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0"/>
    <d v="2023-07-19T14:58:3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2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3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4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6"/>
    <d v="2023-07-19T14:58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7"/>
    <d v="2023-07-19T14:58:34"/>
    <n v="503"/>
    <n v="503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38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0"/>
    <d v="2023-07-19T14:58:3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2"/>
    <d v="2023-07-19T14:58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78"/>
    <x v="147"/>
    <x v="3"/>
    <x v="174"/>
    <d v="2023-07-19T14:58:34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61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88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59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1"/>
    <d v="2023-07-20T15:34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2"/>
    <d v="2023-07-20T15:34:3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3"/>
    <d v="2023-07-20T15:3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5"/>
    <d v="2023-07-20T15:34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90"/>
    <d v="2023-07-20T15:3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87"/>
    <x v="13"/>
    <x v="66"/>
    <d v="2023-07-20T15:34:3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88"/>
    <d v="2023-07-20T15:32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62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63"/>
    <d v="2023-07-20T15:3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65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90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66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93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6"/>
    <d v="2023-07-20T15:33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63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65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90"/>
    <d v="2023-07-20T15:34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66"/>
    <d v="2023-07-20T15:3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69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6"/>
    <d v="2023-07-20T15:34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32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35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38"/>
    <d v="2023-06-22T12:4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48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49"/>
    <d v="2023-06-22T12:49:3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199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9"/>
    <x v="5"/>
    <x v="37"/>
    <d v="2023-04-18T14:28:4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9"/>
    <x v="5"/>
    <x v="112"/>
    <d v="2023-04-18T14:28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9"/>
    <x v="5"/>
    <x v="40"/>
    <d v="2023-04-18T14:28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9"/>
    <x v="5"/>
    <x v="0"/>
    <d v="2023-04-18T14:28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59"/>
    <d v="2023-04-18T14:29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61"/>
    <d v="2023-04-18T14:29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62"/>
    <d v="2023-04-18T14:29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65"/>
    <d v="2023-04-18T14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205"/>
    <d v="2023-04-18T14:29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69"/>
    <d v="2023-04-18T14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6"/>
    <d v="2023-04-18T14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7"/>
    <d v="2023-04-18T14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96"/>
    <d v="2023-04-18T14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9"/>
    <d v="2023-04-18T14:29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11"/>
    <d v="2023-04-18T14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14"/>
    <d v="2023-04-18T14:29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99"/>
    <d v="2023-04-18T14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0"/>
    <x v="9"/>
    <x v="20"/>
    <d v="2023-04-18T14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54"/>
    <d v="2023-05-15T16:36:1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58"/>
    <d v="2023-05-15T16:36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0"/>
    <d v="2023-05-15T16:36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2"/>
    <d v="2023-05-15T16:3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88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59"/>
    <d v="2023-05-15T16:36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0"/>
    <d v="2023-05-15T16:36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1"/>
    <d v="2023-05-15T16:36:3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2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3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5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6"/>
    <d v="2023-05-15T16:36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3"/>
    <d v="2023-05-16T09:50:1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201"/>
    <d v="2023-05-16T09:5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4"/>
    <d v="2023-05-16T09:50:1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5"/>
    <d v="2023-05-16T09:50:1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6"/>
    <d v="2023-05-16T09:50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00"/>
    <d v="2023-05-16T09:5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9"/>
    <d v="2023-05-16T09:5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20"/>
    <d v="2023-05-16T09:50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65"/>
    <d v="2023-04-18T14:3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205"/>
    <d v="2023-04-18T14:3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69"/>
    <d v="2023-04-18T14:3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6"/>
    <d v="2023-04-18T14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7"/>
    <d v="2023-04-18T14:3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96"/>
    <d v="2023-04-18T14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7"/>
    <d v="2023-07-20T15:34:1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96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37"/>
    <d v="2023-07-20T15:35:25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38"/>
    <d v="2023-07-20T15:35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49"/>
    <d v="2023-07-20T15:35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40"/>
    <d v="2023-07-20T15:35:2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54"/>
    <d v="2023-07-20T15:35:2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0"/>
    <d v="2023-07-20T15:35:2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86"/>
    <d v="2023-07-20T15:35:2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3"/>
    <d v="2023-07-20T15:35:25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47"/>
    <x v="8"/>
    <x v="37"/>
    <d v="2023-07-20T17:24:40"/>
    <m/>
    <m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9"/>
    <x v="5"/>
    <x v="30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9"/>
    <x v="5"/>
    <x v="37"/>
    <d v="2023-07-21T08:46:5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9"/>
    <x v="5"/>
    <x v="38"/>
    <d v="2023-07-21T08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9"/>
    <x v="5"/>
    <x v="40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9"/>
    <x v="5"/>
    <x v="0"/>
    <d v="2023-07-21T08:46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59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0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1"/>
    <d v="2023-05-15T15:44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2"/>
    <d v="2023-05-15T15:4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3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0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6"/>
    <d v="2023-05-15T15:44:2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34"/>
    <x v="8"/>
    <x v="0"/>
    <d v="2023-05-15T15:47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35"/>
    <x v="8"/>
    <x v="182"/>
    <d v="2023-05-15T15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99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169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206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80"/>
    <d v="2023-05-15T15:57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30"/>
    <d v="2023-05-15T15:57:5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34"/>
    <d v="2023-05-15T15:57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36"/>
    <d v="2023-05-15T15:5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37"/>
    <d v="2023-05-15T15:57:5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48"/>
    <d v="2023-05-15T15:57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49"/>
    <d v="2023-05-15T15:57:50"/>
    <n v="36"/>
    <m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54"/>
    <d v="2023-05-15T15:57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58"/>
    <d v="2023-05-15T15:57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0"/>
    <d v="2023-05-15T15:57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59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62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65"/>
    <d v="2023-05-15T15:58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205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38"/>
    <d v="2023-05-15T16:02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48"/>
    <d v="2023-05-15T16:02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40"/>
    <d v="2023-05-15T16:02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54"/>
    <d v="2023-05-15T16:02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56"/>
    <d v="2023-05-15T16:0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57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3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6"/>
    <d v="2023-07-19T14:56:5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7"/>
    <d v="2023-07-19T14:56:51"/>
    <n v="1619"/>
    <n v="1619"/>
    <m/>
    <m/>
    <n v="1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8"/>
    <d v="2023-07-19T14:56:5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12"/>
    <d v="2023-07-19T14:56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9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48"/>
    <d v="2023-07-19T14:56:51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84"/>
    <d v="2023-07-19T14:56:51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88"/>
    <d v="2023-07-19T14:56:5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45"/>
    <d v="2023-07-19T14:56:5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62"/>
    <d v="2023-07-19T14:56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15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16"/>
    <d v="2023-07-19T14:56:5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54"/>
    <d v="2023-07-19T14:56:51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17"/>
    <d v="2023-07-19T14:56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58"/>
    <d v="2023-07-19T14:56:51"/>
    <n v="190"/>
    <n v="1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82"/>
    <d v="2023-07-19T14:54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108"/>
    <d v="2023-07-19T14:54:48"/>
    <n v="486"/>
    <n v="486"/>
    <m/>
    <n v="8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5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8"/>
    <d v="2023-07-19T14:54:48"/>
    <n v="6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9"/>
    <d v="2023-07-19T14:54:48"/>
    <n v="9"/>
    <n v="9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0"/>
    <d v="2023-07-19T14:54:48"/>
    <n v="110"/>
    <n v="110"/>
    <m/>
    <n v="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47"/>
    <d v="2023-07-19T14:54:48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2"/>
    <d v="2023-07-19T14:54:48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3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4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16"/>
    <d v="2023-07-19T14:54:4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40"/>
    <d v="2023-07-19T14:54:48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6"/>
    <d v="2023-07-19T14:54:48"/>
    <n v="29"/>
    <n v="29"/>
    <m/>
    <n v="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7"/>
    <d v="2023-07-19T14:54:48"/>
    <n v="2942"/>
    <n v="2942"/>
    <m/>
    <n v="23"/>
    <n v="2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38"/>
    <d v="2023-07-19T14:54:48"/>
    <n v="337"/>
    <n v="337"/>
    <m/>
    <n v="7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49"/>
    <d v="2023-07-19T14:54:4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40"/>
    <d v="2023-07-19T14:54:4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28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58"/>
    <d v="2023-05-15T16:02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0"/>
    <d v="2023-05-15T16:02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80"/>
    <d v="2023-05-15T16:0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30"/>
    <d v="2023-05-15T16:02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39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48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40"/>
    <d v="2023-05-15T16:02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54"/>
    <d v="2023-05-15T16:02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58"/>
    <d v="2023-05-15T16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61"/>
    <x v="11"/>
    <x v="0"/>
    <d v="2023-05-15T16:02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88"/>
    <d v="2023-05-15T16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73"/>
    <x v="10"/>
    <x v="30"/>
    <d v="2023-05-15T16:06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73"/>
    <x v="10"/>
    <x v="37"/>
    <d v="2023-05-15T16:06:4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73"/>
    <x v="10"/>
    <x v="38"/>
    <d v="2023-05-15T16:06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73"/>
    <x v="10"/>
    <x v="199"/>
    <d v="2023-05-15T16:06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73"/>
    <x v="10"/>
    <x v="0"/>
    <d v="2023-05-15T16:06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73"/>
    <x v="10"/>
    <x v="3"/>
    <d v="2023-05-15T16:06:4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61"/>
    <d v="2023-05-15T16:07:0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62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0"/>
    <d v="2023-05-15T16:07:0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66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21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200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2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69"/>
    <d v="2023-05-15T16:07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4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6"/>
    <d v="2023-05-15T16:07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7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92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69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4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6"/>
    <d v="2023-05-15T16:08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7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96"/>
    <d v="2023-05-15T16:08:3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6"/>
    <d v="2023-05-15T15:26:48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7"/>
    <d v="2023-05-15T15:26:4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93"/>
    <d v="2023-05-15T15:2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273"/>
    <d v="2023-05-24T16:22:42"/>
    <n v="111"/>
    <m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6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7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96"/>
    <d v="2023-05-24T16:22:42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49"/>
    <d v="2023-04-18T14:09:43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50"/>
    <d v="2023-04-18T14:09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51"/>
    <d v="2023-04-18T14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40"/>
    <d v="2023-04-18T14:09:4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45"/>
    <d v="2023-04-18T14:09:43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53"/>
    <d v="2023-04-18T14:09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62"/>
    <d v="2023-04-18T14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15"/>
    <d v="2023-04-18T14:0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16"/>
    <d v="2023-04-18T14:09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54"/>
    <d v="2023-04-18T14:09:43"/>
    <n v="882"/>
    <n v="0"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17"/>
    <d v="2023-04-18T14:09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56"/>
    <d v="2023-04-18T14:09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57"/>
    <d v="2023-04-18T14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58"/>
    <d v="2023-04-18T14:09:4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121"/>
    <d v="2023-04-18T12:07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200"/>
    <d v="2023-04-18T12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92"/>
    <d v="2023-04-18T12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69"/>
    <d v="2023-04-18T12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5"/>
    <d v="2023-04-18T12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6"/>
    <d v="2023-04-18T12:07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31"/>
    <d v="2023-06-22T13:23:0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36"/>
    <d v="2023-06-22T13:23:08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37"/>
    <d v="2023-06-22T13:23:0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38"/>
    <d v="2023-06-22T13:2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49"/>
    <d v="2023-06-22T13:23:0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40"/>
    <d v="2023-06-22T13:23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16"/>
    <d v="2023-06-22T13:23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45"/>
    <x v="3"/>
    <x v="174"/>
    <d v="2023-04-18T15:08:39"/>
    <n v="1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88"/>
    <d v="2023-04-19T14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59"/>
    <d v="2023-04-19T14:03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0"/>
    <d v="2023-04-19T14:03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1"/>
    <d v="2023-04-19T14:03:18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2"/>
    <d v="2023-04-19T14:03:18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63"/>
    <d v="2023-04-19T14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90"/>
    <d v="2023-04-19T14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91"/>
    <d v="2023-04-19T14:03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81"/>
    <d v="2023-04-19T16:32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25"/>
    <d v="2023-04-19T16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30"/>
    <d v="2023-04-19T16:32:29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46"/>
    <d v="2023-04-19T16:32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47"/>
    <d v="2023-04-19T16:32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32"/>
    <d v="2023-04-19T16:32:2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37"/>
    <d v="2023-04-19T16:32:29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38"/>
    <d v="2023-04-19T16:32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39"/>
    <d v="2023-04-19T16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48"/>
    <d v="2023-04-19T16:32:29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49"/>
    <d v="2023-04-19T16:32:29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50"/>
    <d v="2023-04-19T16:32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274"/>
    <d v="2023-04-19T16:32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52"/>
    <d v="2023-04-19T16:32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78"/>
    <d v="2023-04-19T16:32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13"/>
    <d v="2023-04-19T16:32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79"/>
    <d v="2023-04-19T16:3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55"/>
    <d v="2023-04-19T16:32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80"/>
    <d v="2023-04-19T16:32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56"/>
    <d v="2023-04-19T16:32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81"/>
    <d v="2023-04-19T16:32:2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53"/>
    <d v="2023-04-19T16:32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25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3"/>
    <d v="2023-05-15T17:04:23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37"/>
    <d v="2023-04-18T14:40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41"/>
    <d v="2023-05-15T17:03:40"/>
    <n v="3"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39"/>
    <d v="2023-05-15T17:03:40"/>
    <n v="199"/>
    <n v="0"/>
    <n v="199"/>
    <n v="0"/>
    <n v="1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49"/>
    <d v="2023-05-15T17:03:40"/>
    <n v="724"/>
    <n v="0"/>
    <n v="7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48"/>
    <d v="2023-04-18T14:40:1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49"/>
    <d v="2023-04-18T14:40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40"/>
    <d v="2023-04-18T14:40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54"/>
    <d v="2023-04-18T14:40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58"/>
    <d v="2023-04-18T14:40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0"/>
    <d v="2023-04-18T14:40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2"/>
    <d v="2023-04-18T14:40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3"/>
    <d v="2023-04-18T14:40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61"/>
    <d v="2023-04-18T14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62"/>
    <d v="2023-04-18T14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90"/>
    <d v="2023-04-18T14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66"/>
    <d v="2023-04-18T14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81"/>
    <x v="12"/>
    <x v="121"/>
    <d v="2023-04-18T14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20"/>
    <d v="2023-04-18T14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42"/>
    <d v="2023-04-18T14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30"/>
    <d v="2023-04-18T14:42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35"/>
    <d v="2023-04-18T14:4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36"/>
    <d v="2023-04-18T14:4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37"/>
    <d v="2023-04-18T14:42:0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38"/>
    <d v="2023-04-18T14:4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49"/>
    <d v="2023-04-18T14:42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40"/>
    <d v="2023-04-18T14:4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0"/>
    <d v="2023-04-18T14:42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3"/>
    <d v="2023-04-18T14:42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59"/>
    <d v="2023-04-18T14:42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61"/>
    <d v="2023-04-18T14:42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62"/>
    <d v="2023-04-18T14:42:2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63"/>
    <d v="2023-04-18T14:4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90"/>
    <d v="2023-04-18T14:42:2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66"/>
    <d v="2023-04-18T14:42:2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33"/>
    <d v="2023-04-18T14:4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36"/>
    <d v="2023-04-18T14:4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37"/>
    <d v="2023-04-18T14:43:0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38"/>
    <d v="2023-04-18T14:43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48"/>
    <d v="2023-04-18T14:43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8"/>
    <d v="2023-07-17T12:43:1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0"/>
    <d v="2023-07-17T12:43:15"/>
    <n v="367"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"/>
    <d v="2023-07-17T12:43:15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3"/>
    <d v="2023-07-17T12:43:15"/>
    <n v="19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87"/>
    <d v="2023-07-17T12:43:15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88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59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0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1"/>
    <d v="2023-07-17T12:43:5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2"/>
    <d v="2023-07-17T12:43:5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5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90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6"/>
    <d v="2023-07-17T12:43:58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7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8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9"/>
    <d v="2023-07-17T12:43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70"/>
    <d v="2023-07-17T12:43:5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13"/>
    <d v="2023-07-17T12:48:1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14"/>
    <d v="2023-07-17T12:48:1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15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73"/>
    <d v="2023-07-17T12:4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20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21"/>
    <d v="2023-07-17T12:48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24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204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40"/>
    <d v="2023-04-18T14:43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54"/>
    <d v="2023-04-18T14:43:0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58"/>
    <d v="2023-04-18T14:43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0"/>
    <d v="2023-04-18T14:43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89"/>
    <x v="6"/>
    <x v="86"/>
    <d v="2023-04-18T14:43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205"/>
    <d v="2023-04-18T14:43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30"/>
    <d v="2023-04-18T14:43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36"/>
    <d v="2023-04-18T14:4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37"/>
    <d v="2023-04-18T14:43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65"/>
    <d v="2023-04-20T13:53:5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205"/>
    <d v="2023-04-20T13:53:5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69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6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9"/>
    <d v="2023-05-15T16:08:3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0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1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25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4"/>
    <d v="2023-05-15T16:08:3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5"/>
    <d v="2023-05-15T16:08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99"/>
    <d v="2023-05-15T16:0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6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20"/>
    <d v="2023-05-15T16:08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74"/>
    <d v="2023-05-15T16:08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75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3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80"/>
    <d v="2023-07-17T12:48:19"/>
    <n v="0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30"/>
    <d v="2023-07-17T12:48:19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47"/>
    <d v="2023-07-17T12:48:19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32"/>
    <d v="2023-07-17T12:48:1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34"/>
    <d v="2023-07-17T12:48:1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37"/>
    <d v="2023-07-17T12:48:19"/>
    <n v="0"/>
    <m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49"/>
    <d v="2023-07-17T12:48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50"/>
    <d v="2023-07-17T12:4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59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0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1"/>
    <d v="2023-07-17T12:48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2"/>
    <d v="2023-07-17T12:48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4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275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8"/>
    <d v="2023-07-17T12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9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70"/>
    <d v="2023-07-17T12:4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4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5"/>
    <d v="2023-07-17T12:48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6"/>
    <d v="2023-07-17T12:48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7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96"/>
    <d v="2023-07-17T12:48:58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9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29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37"/>
    <d v="2023-05-15T16:20:3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38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48"/>
    <d v="2023-05-15T16:20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49"/>
    <d v="2023-05-15T16:20:32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51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54"/>
    <d v="2023-05-15T16:20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58"/>
    <d v="2023-05-15T16:20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0"/>
    <d v="2023-05-15T16:20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13"/>
    <d v="2023-07-17T12:48:5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165"/>
    <d v="2023-07-17T12:48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15"/>
    <d v="2023-07-17T12:48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73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276"/>
    <d v="2023-07-17T12:48:5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75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186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81"/>
    <d v="2023-07-17T12:48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30"/>
    <d v="2023-07-17T12:48:5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37"/>
    <d v="2023-07-17T12:48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49"/>
    <d v="2023-07-17T12:48:58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50"/>
    <d v="2023-07-17T12:48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40"/>
    <d v="2023-07-17T12:48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54"/>
    <d v="2023-07-17T12:48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15"/>
    <x v="0"/>
    <x v="0"/>
    <d v="2023-07-17T12:48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80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29"/>
    <d v="2023-07-17T12:49:51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277"/>
    <d v="2023-07-17T12:49:5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30"/>
    <d v="2023-07-19T14:55:16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47"/>
    <d v="2023-07-19T14:55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35"/>
    <d v="2023-07-19T14:5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80"/>
    <d v="2023-07-19T14:56:51"/>
    <n v="34"/>
    <n v="34"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81"/>
    <d v="2023-07-19T14:56:5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82"/>
    <d v="2023-07-19T14:56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95"/>
    <d v="2023-05-15T16:20:32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54"/>
    <x v="1"/>
    <x v="49"/>
    <d v="2023-05-15T16:21:1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54"/>
    <x v="1"/>
    <x v="3"/>
    <d v="2023-05-15T16:2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55"/>
    <x v="1"/>
    <x v="3"/>
    <d v="2023-05-15T16:21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182"/>
    <d v="2023-05-15T16:21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79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42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30"/>
    <d v="2023-05-15T16:21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32"/>
    <d v="2023-05-15T16:21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13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14"/>
    <d v="2023-05-15T16:24:1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15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16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21"/>
    <d v="2023-05-15T16:24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24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204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80"/>
    <d v="2023-05-15T16:24:17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30"/>
    <d v="2023-05-15T16:24:17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47"/>
    <d v="2023-05-15T16:24:17"/>
    <n v="0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34"/>
    <d v="2023-05-15T16:24:1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37"/>
    <d v="2023-05-15T16:24:17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49"/>
    <d v="2023-05-15T16:24:1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50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59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60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108"/>
    <d v="2023-07-19T14:56:5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25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0"/>
    <d v="2023-07-19T14:56:51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47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127"/>
    <x v="3"/>
    <x v="32"/>
    <d v="2023-07-19T14:56:5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80"/>
    <d v="2023-07-19T14:54:43"/>
    <n v="22"/>
    <n v="22"/>
    <n v="0"/>
    <n v="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108"/>
    <d v="2023-07-19T14:54:43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25"/>
    <d v="2023-07-19T14:54:4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28"/>
    <d v="2023-07-19T14:54:43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29"/>
    <d v="2023-07-19T14:54:43"/>
    <n v="18"/>
    <n v="18"/>
    <n v="0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30"/>
    <d v="2023-07-19T14:54:43"/>
    <n v="71"/>
    <n v="71"/>
    <n v="0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33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36"/>
    <d v="2023-07-17T12:50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37"/>
    <d v="2023-07-17T12:50:34"/>
    <n v="394"/>
    <n v="394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38"/>
    <d v="2023-07-17T12:50:34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54"/>
    <d v="2023-07-17T12:50:3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117"/>
    <d v="2023-07-17T12:50:3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56"/>
    <d v="2023-07-17T12:50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217"/>
    <d v="2023-07-17T12:50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0"/>
    <d v="2023-07-17T12:50:3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2"/>
    <d v="2023-07-17T12:5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18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02"/>
    <d v="2023-07-17T12:51:5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42"/>
    <d v="2023-07-17T12:51:5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61"/>
    <d v="2023-05-15T16:24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40"/>
    <d v="2023-05-15T16:27:1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8"/>
    <d v="2023-05-15T16:27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9"/>
    <d v="2023-05-15T16:27:1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53"/>
    <d v="2023-05-15T16:27:11"/>
    <n v="301"/>
    <n v="3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15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16"/>
    <d v="2023-05-15T16:27:11"/>
    <n v="445"/>
    <n v="4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54"/>
    <d v="2023-05-15T16:27:11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17"/>
    <d v="2023-05-15T16:27:1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56"/>
    <d v="2023-05-15T16:27:11"/>
    <n v="88"/>
    <n v="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17"/>
    <d v="2023-05-15T16:27:11"/>
    <n v="88"/>
    <n v="3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0"/>
    <d v="2023-05-15T16:27:11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"/>
    <d v="2023-05-15T16:27:1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74"/>
    <d v="2023-05-15T16:27:11"/>
    <n v="6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87"/>
    <d v="2023-05-15T16:27:1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80"/>
    <d v="2023-05-15T16:28:52"/>
    <n v="28"/>
    <n v="28"/>
    <m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108"/>
    <d v="2023-05-15T16:28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84"/>
    <d v="2023-05-15T16:30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5"/>
    <d v="2023-05-15T16:30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09"/>
    <d v="2023-05-15T16:30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6"/>
    <d v="2023-05-15T16:30:2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7"/>
    <d v="2023-05-15T16:30:2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9"/>
    <d v="2023-05-15T16:30:2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19"/>
    <d v="2023-07-17T12:51:5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0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1"/>
    <d v="2023-07-17T12:51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0"/>
    <d v="2023-07-17T12:51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1"/>
    <d v="2023-07-17T12:51:5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2"/>
    <d v="2023-07-17T12:51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2"/>
    <d v="2023-07-17T12:51:5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4"/>
    <d v="2023-07-17T12:51:5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77"/>
    <d v="2023-07-17T12:51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70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5"/>
    <d v="2023-07-17T12:51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3"/>
    <d v="2023-07-17T12:51:5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6"/>
    <d v="2023-07-17T12:51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5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78"/>
    <d v="2023-07-17T12:51:59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7"/>
    <d v="2023-07-17T12:51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80"/>
    <d v="2023-07-17T12:51:59"/>
    <n v="301"/>
    <n v="301"/>
    <m/>
    <m/>
    <n v="26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08"/>
    <d v="2023-07-17T12:51:59"/>
    <n v="738"/>
    <n v="738"/>
    <m/>
    <m/>
    <n v="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84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5"/>
    <d v="2023-07-17T12:51:59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09"/>
    <d v="2023-07-17T12:51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62"/>
    <d v="2023-07-17T12:51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6"/>
    <d v="2023-07-17T12:51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39"/>
    <d v="2023-07-17T12:51:5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7"/>
    <d v="2023-07-17T12:51:59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08"/>
    <d v="2023-07-14T15:57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42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28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33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30"/>
    <d v="2023-07-14T15:57:57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36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37"/>
    <d v="2023-07-14T15:57:57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38"/>
    <d v="2023-07-14T15:57:5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12"/>
    <d v="2023-07-14T15:57:5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48"/>
    <d v="2023-07-14T15:57:5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40"/>
    <d v="2023-07-14T15:57:5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16"/>
    <d v="2023-07-14T15:57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54"/>
    <d v="2023-07-14T15:57:5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55"/>
    <d v="2023-07-14T15:57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56"/>
    <d v="2023-07-14T15:5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57"/>
    <d v="2023-07-14T15:5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58"/>
    <d v="2023-07-14T15:57:5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7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96"/>
    <d v="2023-07-17T09:3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9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11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125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14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15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25"/>
    <d v="2023-04-19T14:03:1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41"/>
    <d v="2023-04-19T14:03:1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3"/>
    <d v="2023-04-19T14:03:18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4"/>
    <d v="2023-04-19T14:03:1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5"/>
    <d v="2023-04-19T14:03:18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9"/>
    <d v="2023-04-19T14:03:1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6"/>
    <d v="2023-04-19T14:03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59"/>
    <d v="2023-04-19T14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00"/>
    <d v="2023-04-19T14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0"/>
    <d v="2023-04-19T14:03:1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94"/>
    <d v="2023-04-19T14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1"/>
    <d v="2023-04-19T14:03:1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2"/>
    <d v="2023-04-19T14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3"/>
    <d v="2023-04-19T14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51"/>
    <d v="2023-07-17T12:08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84"/>
    <d v="2023-07-17T12:08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40"/>
    <d v="2023-07-17T12:08:1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54"/>
    <d v="2023-07-17T12:08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52"/>
    <d v="2023-07-17T12:08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56"/>
    <d v="2023-07-17T12:08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8"/>
    <x v="8"/>
    <x v="87"/>
    <d v="2023-07-17T11:58:3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80"/>
    <d v="2023-07-17T11:59:25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25"/>
    <d v="2023-07-17T11:59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0"/>
    <d v="2023-07-17T11:59:2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2"/>
    <d v="2023-07-17T11:59:2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3"/>
    <d v="2023-07-17T11:59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6"/>
    <d v="2023-07-17T11:59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7"/>
    <d v="2023-07-17T11:59:25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8"/>
    <d v="2023-07-17T11:59:25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112"/>
    <d v="2023-07-17T11:59:2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39"/>
    <d v="2023-07-17T11:59:2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54"/>
    <d v="2023-07-17T11:59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117"/>
    <d v="2023-07-17T11:59:2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0"/>
    <d v="2023-07-17T11:59:25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40"/>
    <x v="8"/>
    <x v="2"/>
    <d v="2023-07-17T11:59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80"/>
    <d v="2023-07-17T12:00:16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42"/>
    <x v="8"/>
    <x v="81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54"/>
    <d v="2023-08-18T15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50"/>
    <d v="2023-04-19T14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4"/>
    <d v="2023-04-19T14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01"/>
    <d v="2023-04-19T14:03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02"/>
    <d v="2023-04-19T14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77"/>
    <d v="2023-04-19T14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04"/>
    <d v="2023-04-19T14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08"/>
    <d v="2023-04-18T13:58:1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5"/>
    <d v="2023-04-18T13:58:10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09"/>
    <d v="2023-04-18T13:58:1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6"/>
    <d v="2023-04-18T13:58:1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9"/>
    <d v="2023-04-18T13:58:1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3"/>
    <d v="2023-05-15T15:36:42"/>
    <n v="43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87"/>
    <d v="2023-05-15T15:36:4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95"/>
    <d v="2023-05-15T15:36:42"/>
    <n v="53"/>
    <n v="16"/>
    <n v="3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9"/>
    <d v="2023-05-15T15:37:01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0"/>
    <d v="2023-05-15T15:37:01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1"/>
    <d v="2023-05-15T15:37:01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2"/>
    <d v="2023-05-15T15:37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3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30"/>
    <d v="2023-05-15T16:07:0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32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37"/>
    <d v="2023-05-15T16:07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48"/>
    <d v="2023-05-15T16:07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49"/>
    <d v="2023-05-15T16:07:0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50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08"/>
    <d v="2023-08-18T15:01:2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5"/>
    <d v="2023-08-18T15:01:2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9"/>
    <d v="2023-08-18T15:01:28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0"/>
    <d v="2023-08-18T15:01:2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47"/>
    <d v="2023-08-18T15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2"/>
    <d v="2023-08-18T15:01:2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3"/>
    <d v="2023-08-18T15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4"/>
    <d v="2023-08-18T15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6"/>
    <d v="2023-08-18T15:0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7"/>
    <d v="2023-08-18T15:01:28"/>
    <n v="1280"/>
    <n v="1280"/>
    <m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8"/>
    <d v="2023-08-18T15:01:28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12"/>
    <d v="2023-08-18T15:01:2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9"/>
    <d v="2023-08-18T15:01:2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40"/>
    <d v="2023-08-18T15:01:28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80"/>
    <d v="2023-08-18T15:01:28"/>
    <n v="53"/>
    <n v="53"/>
    <m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54"/>
    <d v="2023-08-18T15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08"/>
    <d v="2023-08-18T15:01:2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5"/>
    <d v="2023-08-18T15:01:2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9"/>
    <d v="2023-08-18T15:01:28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0"/>
    <d v="2023-08-18T15:01:2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47"/>
    <d v="2023-08-18T15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2"/>
    <d v="2023-08-18T15:01:2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3"/>
    <d v="2023-08-18T15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4"/>
    <d v="2023-08-18T15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40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54"/>
    <d v="2023-05-15T16:07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58"/>
    <d v="2023-05-15T16:07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70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4"/>
    <d v="2023-07-17T16:49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4"/>
    <d v="2023-07-17T16:49:4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"/>
    <d v="2023-07-17T16:49:4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"/>
    <d v="2023-07-17T16:49:46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5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96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23"/>
    <d v="2023-07-17T16:49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62"/>
    <d v="2023-05-15T15:34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16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4"/>
    <d v="2023-05-15T15:34:47"/>
    <n v="709"/>
    <n v="0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17"/>
    <d v="2023-05-15T15:34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5"/>
    <d v="2023-05-15T15:34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6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7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8"/>
    <d v="2023-05-15T15:34:4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0"/>
    <d v="2023-05-15T15:34:47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"/>
    <d v="2023-05-15T15:34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2"/>
    <d v="2023-05-15T15:34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74"/>
    <d v="2023-05-15T15:34:47"/>
    <n v="1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"/>
    <d v="2023-05-15T15:34:4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6"/>
    <d v="2023-08-18T15:0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7"/>
    <d v="2023-08-18T15:01:28"/>
    <n v="1280"/>
    <n v="1280"/>
    <m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8"/>
    <d v="2023-08-18T15:01:28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12"/>
    <d v="2023-08-18T15:01:2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39"/>
    <d v="2023-08-18T15:01:2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40"/>
    <d v="2023-08-18T15:01:28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16"/>
    <d v="2023-08-18T15:01:2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54"/>
    <d v="2023-08-18T15:01:28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17"/>
    <d v="2023-08-18T15:01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56"/>
    <d v="2023-08-18T15:01:2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17"/>
    <d v="2023-08-18T15:01:28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0"/>
    <d v="2023-08-18T15:01:2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"/>
    <d v="2023-08-18T15:0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"/>
    <d v="2023-08-18T15:01:2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74"/>
    <d v="2023-08-18T15:01:28"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16"/>
    <d v="2023-08-18T15:01:2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54"/>
    <d v="2023-08-18T15:01:28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17"/>
    <d v="2023-08-18T15:01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56"/>
    <d v="2023-08-18T15:01:2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17"/>
    <d v="2023-08-18T15:01:28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0"/>
    <d v="2023-08-18T15:01:2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"/>
    <d v="2023-08-18T15:0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2"/>
    <d v="2023-08-18T15:01:2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45"/>
    <x v="3"/>
    <x v="174"/>
    <d v="2023-08-18T15:01:28"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87"/>
    <d v="2023-05-15T15:34:4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43"/>
    <d v="2023-05-15T15:35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80"/>
    <d v="2023-05-15T15:3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82"/>
    <d v="2023-05-15T15:35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80"/>
    <d v="2023-07-14T15:59:0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82"/>
    <d v="2023-07-14T15:59:0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25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2"/>
    <d v="2023-07-14T15:59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30"/>
    <d v="2023-07-14T15:59:0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7"/>
    <d v="2023-07-14T15:59:0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32"/>
    <d v="2023-07-14T15:59:01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37"/>
    <d v="2023-07-14T15:59:0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39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8"/>
    <d v="2023-07-14T15:59:01"/>
    <n v="54"/>
    <m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9"/>
    <d v="2023-07-14T15:59:01"/>
    <n v="386"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0"/>
    <d v="2023-07-14T15:59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1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84"/>
    <d v="2023-07-14T15:5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0"/>
    <d v="2023-07-14T15:59:0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5"/>
    <d v="2023-07-14T15:59:01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6"/>
    <d v="2023-07-14T15:59:01"/>
    <n v="2631"/>
    <n v="0"/>
    <n v="2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40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54"/>
    <d v="2023-07-17T09:3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55"/>
    <d v="2023-07-17T09:3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80"/>
    <d v="2023-08-18T15:02:5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08"/>
    <d v="2023-08-18T15:02:5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28"/>
    <d v="2023-08-18T15:0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0"/>
    <d v="2023-08-18T15:02:54"/>
    <n v="37"/>
    <n v="37"/>
    <n v="0"/>
    <m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47"/>
    <d v="2023-08-18T15:02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2"/>
    <d v="2023-08-18T15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4"/>
    <d v="2023-08-18T15:02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6"/>
    <d v="2023-08-18T15:02:54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7"/>
    <d v="2023-08-18T15:02:54"/>
    <n v="574"/>
    <n v="574"/>
    <n v="0"/>
    <n v="0"/>
    <n v="5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8"/>
    <d v="2023-08-18T15:02:54"/>
    <n v="32"/>
    <n v="32"/>
    <n v="0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12"/>
    <d v="2023-08-18T15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9"/>
    <d v="2023-08-18T15:02:54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40"/>
    <d v="2023-08-18T15:02:54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80"/>
    <d v="2023-08-18T15:02:5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08"/>
    <d v="2023-08-18T15:02:5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28"/>
    <d v="2023-08-18T15:0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0"/>
    <d v="2023-08-18T15:02:54"/>
    <n v="37"/>
    <n v="37"/>
    <n v="0"/>
    <m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47"/>
    <d v="2023-08-18T15:02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2"/>
    <d v="2023-08-18T15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4"/>
    <d v="2023-08-18T15:02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6"/>
    <d v="2023-08-18T15:02:54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7"/>
    <d v="2023-08-18T15:02:54"/>
    <n v="574"/>
    <n v="574"/>
    <n v="0"/>
    <n v="0"/>
    <n v="5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8"/>
    <d v="2023-08-18T15:02:54"/>
    <n v="32"/>
    <n v="32"/>
    <n v="0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58"/>
    <d v="2023-07-17T09:36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0"/>
    <d v="2023-07-17T09:36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3"/>
    <d v="2023-07-17T09:36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30"/>
    <d v="2023-07-17T09:36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33"/>
    <d v="2023-07-17T09:3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37"/>
    <d v="2023-07-17T09:36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38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48"/>
    <d v="2023-07-17T09:36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49"/>
    <d v="2023-07-17T09:36:5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40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58"/>
    <d v="2023-07-17T09:36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0"/>
    <d v="2023-07-17T09:36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83"/>
    <x v="4"/>
    <x v="3"/>
    <d v="2023-07-17T09:36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80"/>
    <d v="2023-07-17T09:37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207"/>
    <d v="2023-07-17T09:43: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80"/>
    <d v="2023-07-17T09:45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29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278"/>
    <d v="2023-07-17T09:45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30"/>
    <d v="2023-07-17T09:45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34"/>
    <d v="2023-07-17T09:45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38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107"/>
    <d v="2023-08-21T15:5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49"/>
    <d v="2023-08-21T15:5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39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12"/>
    <d v="2023-08-18T15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39"/>
    <d v="2023-08-18T15:02:54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40"/>
    <d v="2023-08-18T15:02:54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16"/>
    <d v="2023-08-18T15:02:5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54"/>
    <d v="2023-08-18T15:02:5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56"/>
    <d v="2023-08-18T15:0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217"/>
    <d v="2023-08-18T15:0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0"/>
    <d v="2023-08-18T15:02:5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"/>
    <d v="2023-08-18T15:02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2"/>
    <d v="2023-08-18T15:02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74"/>
    <d v="2023-08-18T15:02:54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16"/>
    <d v="2023-08-18T15:02:5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54"/>
    <d v="2023-08-18T15:02:5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56"/>
    <d v="2023-08-18T15:0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217"/>
    <d v="2023-08-18T15:0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0"/>
    <d v="2023-08-18T15:02:5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"/>
    <d v="2023-08-18T15:02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2"/>
    <d v="2023-08-18T15:02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46"/>
    <x v="3"/>
    <x v="174"/>
    <d v="2023-08-18T15:02:54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0"/>
    <d v="2023-08-18T15:04:32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1"/>
    <d v="2023-08-18T15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2"/>
    <d v="2023-08-18T15:04:32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7"/>
    <d v="2023-08-18T15:04:32"/>
    <n v="134"/>
    <n v="134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8"/>
    <d v="2023-08-18T15:04:32"/>
    <n v="151"/>
    <n v="151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112"/>
    <d v="2023-08-18T15:04:3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241"/>
    <d v="2023-08-18T15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40"/>
    <d v="2023-08-18T15:04:3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0"/>
    <d v="2023-08-18T15:04:32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1"/>
    <d v="2023-08-18T15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2"/>
    <d v="2023-08-18T15:04:32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7"/>
    <d v="2023-08-18T15:04:32"/>
    <n v="134"/>
    <n v="134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38"/>
    <d v="2023-08-18T15:04:32"/>
    <n v="151"/>
    <n v="151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112"/>
    <d v="2023-08-18T15:04:3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241"/>
    <d v="2023-08-18T15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40"/>
    <d v="2023-08-18T15:04:3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0"/>
    <d v="2023-08-18T15:04:32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2"/>
    <d v="2023-08-18T15:04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168"/>
    <d v="2023-08-18T15:04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174"/>
    <d v="2023-08-18T15:04:32"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0"/>
    <d v="2023-08-18T15:04:32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2"/>
    <d v="2023-08-18T15:04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168"/>
    <d v="2023-08-18T15:04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47"/>
    <x v="3"/>
    <x v="174"/>
    <d v="2023-08-18T15:04:32"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80"/>
    <d v="2023-08-18T15:06:17"/>
    <n v="2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0"/>
    <d v="2023-08-18T15:06:17"/>
    <n v="25"/>
    <n v="10"/>
    <n v="1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4"/>
    <d v="2023-08-18T15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5"/>
    <d v="2023-08-18T15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216"/>
    <d v="2023-08-18T15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48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40"/>
    <d v="2023-07-17T09:45:18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54"/>
    <d v="2023-07-17T09:45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56"/>
    <d v="2023-07-17T09:45:1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57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58"/>
    <d v="2023-07-17T09:45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0"/>
    <d v="2023-07-17T09:45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61"/>
    <d v="2023-07-17T12:43:1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62"/>
    <d v="2023-07-17T12:43:1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90"/>
    <d v="2023-07-17T12:43:15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66"/>
    <d v="2023-07-17T12:43:15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00"/>
    <d v="2023-07-17T12:43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69"/>
    <d v="2023-07-17T12:43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70"/>
    <d v="2023-07-17T12:43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4"/>
    <d v="2023-07-17T12:43:15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"/>
    <d v="2023-07-17T12:43:15"/>
    <n v="0"/>
    <m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6"/>
    <d v="2023-07-17T12:43:15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7"/>
    <d v="2023-07-17T12:43:15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8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9"/>
    <d v="2023-07-17T12:43:1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0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25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3"/>
    <d v="2023-07-17T12:43:15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01"/>
    <d v="2023-07-17T12:43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50"/>
    <d v="2023-05-15T15:36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7"/>
    <d v="2023-08-18T15:06:17"/>
    <n v="368"/>
    <n v="149"/>
    <n v="219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8"/>
    <d v="2023-08-18T15:06:17"/>
    <n v="55"/>
    <n v="35"/>
    <n v="2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112"/>
    <d v="2023-08-18T15:06:17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80"/>
    <d v="2023-08-18T15:06:17"/>
    <n v="2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0"/>
    <d v="2023-08-18T15:06:17"/>
    <n v="25"/>
    <n v="10"/>
    <n v="1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4"/>
    <d v="2023-08-18T15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5"/>
    <d v="2023-08-18T15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216"/>
    <d v="2023-08-18T15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7"/>
    <d v="2023-08-18T15:06:17"/>
    <n v="368"/>
    <n v="149"/>
    <n v="219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38"/>
    <d v="2023-08-18T15:06:17"/>
    <n v="55"/>
    <n v="35"/>
    <n v="2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112"/>
    <d v="2023-08-18T15:06:17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54"/>
    <d v="2023-08-18T15:06:1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0"/>
    <d v="2023-08-18T15:06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87"/>
    <d v="2023-08-18T15:06: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54"/>
    <d v="2023-08-18T15:06:1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49"/>
    <x v="2"/>
    <x v="0"/>
    <d v="2023-08-18T15:06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80"/>
    <d v="2023-08-18T15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0"/>
    <d v="2023-08-18T15:45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2"/>
    <d v="2023-08-18T15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5"/>
    <d v="2023-08-18T15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6"/>
    <d v="2023-08-18T15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7"/>
    <d v="2023-08-18T15:45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48"/>
    <d v="2023-08-18T15:4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49"/>
    <d v="2023-08-18T15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51"/>
    <d v="2023-05-15T15:36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84"/>
    <d v="2023-05-15T15:36:08"/>
    <n v="11"/>
    <m/>
    <n v="1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40"/>
    <d v="2023-05-15T15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151"/>
    <d v="2023-05-15T15:36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116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54"/>
    <d v="2023-05-15T15:36:08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55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58"/>
    <d v="2023-05-15T15:36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0"/>
    <d v="2023-05-15T15:36:0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2"/>
    <d v="2023-05-15T15:36:08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183"/>
    <d v="2023-05-15T15:3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"/>
    <d v="2023-05-15T15:36:08"/>
    <n v="55"/>
    <n v="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80"/>
    <d v="2023-05-15T15:36:25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25"/>
    <d v="2023-05-15T15:3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2"/>
    <d v="2023-05-15T15:39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30"/>
    <d v="2023-05-15T15:39:09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6"/>
    <d v="2023-05-15T15:39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7"/>
    <d v="2023-05-15T15:39:09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32"/>
    <d v="2023-05-15T15:39:09"/>
    <n v="120"/>
    <m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37"/>
    <d v="2023-05-15T15:39:09"/>
    <n v="466"/>
    <m/>
    <n v="466"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38"/>
    <d v="2023-05-15T15:3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241"/>
    <d v="2023-05-15T15:39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39"/>
    <d v="2023-05-15T15:39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2"/>
    <d v="2023-05-24T17:13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2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79"/>
    <d v="2023-05-24T17:28:1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5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2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1"/>
    <d v="2023-05-24T17:28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83"/>
    <d v="2023-05-15T15:31:50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3"/>
    <d v="2023-05-15T15:31:50"/>
    <n v="50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88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0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1"/>
    <d v="2023-05-15T15:32:50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2"/>
    <d v="2023-05-15T15:32:50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3"/>
    <d v="2023-05-15T15:3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18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0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6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2"/>
    <d v="2023-05-15T15:32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8"/>
    <d v="2023-05-15T15:3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69"/>
    <d v="2023-05-15T15:32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2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0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6"/>
    <d v="2023-05-24T17:28:1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59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7"/>
    <d v="2023-05-24T17:28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00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8"/>
    <d v="2023-05-15T15:39:09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9"/>
    <d v="2023-05-15T15:39:09"/>
    <n v="875"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0"/>
    <d v="2023-05-15T15:39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1"/>
    <d v="2023-05-15T15:39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4"/>
    <d v="2023-05-15T15:39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0"/>
    <d v="2023-05-15T15:39:09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46"/>
    <d v="2023-05-15T15:39:09"/>
    <n v="3751"/>
    <n v="0"/>
    <n v="3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84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40"/>
    <d v="2023-05-15T15:4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152"/>
    <d v="2023-05-15T15:43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54"/>
    <d v="2023-05-15T15:43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0"/>
    <d v="2023-05-15T15:43:3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1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2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3"/>
    <d v="2023-05-15T15:4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1"/>
    <d v="2023-07-14T15:57:5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2"/>
    <d v="2023-07-14T15:57:57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3"/>
    <d v="2023-07-14T15:57:5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18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4"/>
    <d v="2023-07-17T12:43:15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5"/>
    <d v="2023-07-17T12:43:1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6"/>
    <d v="2023-07-17T12:43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9"/>
    <d v="2023-07-17T12:43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0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1"/>
    <d v="2023-07-17T12:43:1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3"/>
    <d v="2023-07-17T12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58"/>
    <d v="2023-07-17T12:43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24"/>
    <d v="2023-07-17T12:43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29"/>
    <d v="2023-07-17T12:43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31"/>
    <d v="2023-07-17T12:43:1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80"/>
    <d v="2023-07-17T12:43:15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42"/>
    <d v="2023-07-17T12:43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87"/>
    <d v="2023-07-17T12:43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10"/>
    <d v="2023-07-17T12:43:15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32"/>
    <d v="2023-07-17T12:43:15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45"/>
    <d v="2023-07-17T12:43:15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1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2"/>
    <d v="2023-07-17T09:53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25"/>
    <d v="2023-07-17T09:53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4"/>
    <d v="2023-07-17T09:53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5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99"/>
    <d v="2023-07-17T09:53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6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26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00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20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21"/>
    <d v="2023-07-17T09:53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208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75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80"/>
    <d v="2023-07-17T09:53:0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81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30"/>
    <d v="2023-07-17T09:53:0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32"/>
    <d v="2023-07-17T09:53:0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35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37"/>
    <d v="2023-07-17T09:53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48"/>
    <d v="2023-07-17T09:53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46"/>
    <d v="2023-07-17T09:53:0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47"/>
    <d v="2023-07-17T09:53:06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48"/>
    <d v="2023-07-17T09:53:0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49"/>
    <d v="2023-07-17T09:53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50"/>
    <d v="2023-07-17T09:53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52"/>
    <d v="2023-07-17T09:53:0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54"/>
    <d v="2023-07-17T09:53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58"/>
    <d v="2023-07-17T09:53:0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0"/>
    <d v="2023-07-17T09:53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2"/>
    <d v="2023-07-17T09:53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3"/>
    <d v="2023-07-17T09:53:06"/>
    <n v="34"/>
    <n v="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42"/>
    <d v="2023-07-17T09:58:4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43"/>
    <d v="2023-07-17T09:58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80"/>
    <d v="2023-07-17T09:58:4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257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62"/>
    <d v="2023-07-17T09:33:1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65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90"/>
    <d v="2023-07-17T09:33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66"/>
    <d v="2023-07-17T09:33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21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200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92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69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6"/>
    <d v="2023-07-17T09:33:1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7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96"/>
    <d v="2023-07-17T09:33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9"/>
    <d v="2023-07-17T09:33:1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0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25"/>
    <d v="2023-07-17T09:33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4"/>
    <d v="2023-07-17T09:33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5"/>
    <d v="2023-07-17T09:33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99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6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20"/>
    <d v="2023-07-17T09:33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74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24"/>
    <d v="2023-07-17T09:3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01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80"/>
    <d v="2023-07-17T09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81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30"/>
    <d v="2023-07-17T09:33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32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35"/>
    <d v="2023-07-17T09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37"/>
    <d v="2023-07-17T09:33:12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48"/>
    <d v="2023-07-17T09:33:1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49"/>
    <d v="2023-07-17T09:33:1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50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188"/>
    <d v="2023-07-17T09:33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54"/>
    <d v="2023-07-17T09:33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58"/>
    <d v="2023-07-17T09:33:1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0"/>
    <d v="2023-07-17T09:33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2"/>
    <d v="2023-07-17T09:3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3"/>
    <d v="2023-07-17T09:33:1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61"/>
    <d v="2023-07-17T09:3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62"/>
    <d v="2023-07-17T09:33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90"/>
    <d v="2023-07-17T09:33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66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21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69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6"/>
    <d v="2023-07-17T09:33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7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96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9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0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1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25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4"/>
    <d v="2023-07-17T09:33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5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99"/>
    <d v="2023-07-17T09:3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16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20"/>
    <d v="2023-07-17T09:3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74"/>
    <d v="2023-07-17T09:33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77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80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81"/>
    <d v="2023-07-17T09:3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30"/>
    <d v="2023-07-17T09:33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32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35"/>
    <d v="2023-07-17T09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37"/>
    <d v="2023-07-17T09:33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48"/>
    <d v="2023-07-17T09:33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49"/>
    <d v="2023-07-17T09:33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50"/>
    <d v="2023-07-17T09:3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40"/>
    <d v="2023-07-17T09:33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54"/>
    <d v="2023-07-17T09:33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58"/>
    <d v="2023-07-17T09:33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0"/>
    <d v="2023-07-17T09:33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2"/>
    <d v="2023-07-17T09:33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79"/>
    <x v="12"/>
    <x v="3"/>
    <d v="2023-07-17T09:33:5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88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61"/>
    <d v="2023-07-17T09:34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62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90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66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21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69"/>
    <d v="2023-07-17T09:34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6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7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96"/>
    <d v="2023-07-17T09:34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9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1"/>
    <d v="2023-07-17T09:3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25"/>
    <d v="2023-07-17T09:34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4"/>
    <d v="2023-07-17T09:34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5"/>
    <d v="2023-07-17T09:34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99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6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126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20"/>
    <d v="2023-07-17T09:34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74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2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77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80"/>
    <d v="2023-07-17T09:34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82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30"/>
    <d v="2023-07-17T09:34:4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32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37"/>
    <d v="2023-07-17T09:34:4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48"/>
    <d v="2023-07-17T09:34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49"/>
    <d v="2023-07-17T09:34:4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40"/>
    <d v="2023-07-17T09:34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54"/>
    <d v="2023-07-17T09:3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58"/>
    <d v="2023-07-17T09:34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0"/>
    <d v="2023-07-17T09:34:4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2"/>
    <d v="2023-07-17T09:34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80"/>
    <x v="12"/>
    <x v="3"/>
    <d v="2023-07-17T09:34:43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88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6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62"/>
    <d v="2023-07-17T09:3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90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66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21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92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69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6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7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96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9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1"/>
    <d v="2023-07-17T09:3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25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4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5"/>
    <d v="2023-07-17T09:35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99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20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74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24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101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30"/>
    <d v="2023-07-17T09:35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32"/>
    <d v="2023-07-17T09:3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37"/>
    <d v="2023-07-17T09:35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48"/>
    <d v="2023-07-17T09:35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49"/>
    <d v="2023-07-17T09:3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5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58"/>
    <d v="2023-07-17T09:3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0"/>
    <d v="2023-07-17T09:35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2"/>
    <d v="2023-07-17T09:3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81"/>
    <x v="12"/>
    <x v="3"/>
    <d v="2023-07-17T09:3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80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42"/>
    <d v="2023-07-17T09:3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30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33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36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37"/>
    <d v="2023-07-17T09:36:1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38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48"/>
    <d v="2023-07-17T09:36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49"/>
    <d v="2023-07-17T09:36:1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50"/>
    <d v="2023-07-17T09:36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51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82"/>
    <x v="4"/>
    <x v="84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17"/>
    <d v="2023-04-19T16:32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4"/>
    <d v="2023-05-15T17:04:23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5"/>
    <d v="2023-05-15T17:04:2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6"/>
    <d v="2023-05-15T17:04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00"/>
    <d v="2023-05-15T17:0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9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3"/>
    <d v="2023-04-18T14:12:31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4"/>
    <d v="2023-04-18T14:12:31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5"/>
    <d v="2023-04-18T14:12:3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6"/>
    <d v="2023-04-18T14:1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71"/>
    <d v="2023-04-18T13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25"/>
    <d v="2023-04-18T13:21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3"/>
    <d v="2023-04-18T13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4"/>
    <d v="2023-04-18T13:21:0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56"/>
    <d v="2023-04-18T13:21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6"/>
    <d v="2023-04-18T13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26"/>
    <d v="2023-04-18T13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00"/>
    <d v="2023-04-18T13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9"/>
    <d v="2023-04-18T13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27"/>
    <d v="2023-04-18T13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28"/>
    <d v="2023-04-18T13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0"/>
    <d v="2023-04-18T13:21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57"/>
    <d v="2023-04-18T13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1"/>
    <d v="2023-04-18T13:21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58"/>
    <d v="2023-04-18T13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4"/>
    <d v="2023-04-18T13:21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75"/>
    <d v="2023-04-18T13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80"/>
    <d v="2023-04-18T13:21:0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81"/>
    <d v="2023-04-18T13:21:0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69"/>
    <d v="2023-04-18T13:21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80"/>
    <d v="2023-04-18T13:21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0"/>
    <d v="2023-04-18T11:30:2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2"/>
    <d v="2023-04-18T11:30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74"/>
    <d v="2023-04-18T11:30:25"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"/>
    <d v="2023-04-18T11:30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95"/>
    <d v="2023-04-18T11:30:25"/>
    <n v="13"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34"/>
    <d v="2023-04-18T11:30:25"/>
    <n v="153"/>
    <n v="19"/>
    <n v="116"/>
    <n v="18"/>
    <n v="153"/>
    <n v="6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88"/>
    <d v="2023-04-18T11:30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59"/>
    <d v="2023-04-18T11:30:4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0"/>
    <d v="2023-04-18T11:30:4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1"/>
    <d v="2023-04-18T11:30:48"/>
    <n v="471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2"/>
    <d v="2023-04-18T11:30:48"/>
    <n v="841"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3"/>
    <d v="2023-04-18T11:30:48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5"/>
    <d v="2023-04-18T11:3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0"/>
    <d v="2023-04-18T11:30:48"/>
    <n v="606"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1"/>
    <d v="2023-04-18T11:3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9"/>
    <d v="2023-04-24T08:49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61"/>
    <d v="2023-04-24T08:49:24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62"/>
    <d v="2023-04-24T08:49:24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63"/>
    <d v="2023-04-24T08:49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80"/>
    <d v="2023-08-18T15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0"/>
    <d v="2023-08-18T15:45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2"/>
    <d v="2023-08-18T15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5"/>
    <d v="2023-08-18T15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6"/>
    <d v="2023-08-18T15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112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48"/>
    <d v="2023-08-18T15:47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40"/>
    <d v="2023-08-18T15:47:16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54"/>
    <d v="2023-08-18T15:47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58"/>
    <d v="2023-08-18T15:47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0"/>
    <d v="2023-08-18T15:47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2"/>
    <d v="2023-08-18T15:4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86"/>
    <d v="2023-08-18T15:4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"/>
    <d v="2023-08-18T15:47:1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87"/>
    <d v="2023-08-18T15:47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54"/>
    <d v="2023-08-18T15:47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58"/>
    <d v="2023-08-18T15:47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0"/>
    <d v="2023-08-18T15:47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2"/>
    <d v="2023-08-18T15:4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86"/>
    <d v="2023-08-18T15:4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"/>
    <d v="2023-08-18T15:47:1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87"/>
    <d v="2023-08-18T15:47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30"/>
    <d v="2023-08-18T15:48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37"/>
    <d v="2023-08-18T15:48:3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199"/>
    <d v="2023-08-18T15:48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40"/>
    <d v="2023-08-18T15:48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30"/>
    <d v="2023-08-18T15:48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37"/>
    <d v="2023-08-18T15:48:3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199"/>
    <d v="2023-08-18T15:48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40"/>
    <d v="2023-08-18T15:48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0"/>
    <d v="2023-08-18T15:48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3"/>
    <d v="2023-08-18T15:48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0"/>
    <d v="2023-08-18T15:48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71"/>
    <x v="10"/>
    <x v="3"/>
    <d v="2023-08-18T15:48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61"/>
    <d v="2023-08-18T15:49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80"/>
    <d v="2023-08-18T15:4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37"/>
    <d v="2023-08-18T15:49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49"/>
    <d v="2023-08-18T15:49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199"/>
    <d v="2023-08-18T15:49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40"/>
    <d v="2023-08-18T15:49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61"/>
    <d v="2023-08-18T15:49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80"/>
    <d v="2023-08-18T15:4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37"/>
    <d v="2023-08-18T15:49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49"/>
    <d v="2023-08-18T15:49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199"/>
    <d v="2023-08-18T15:49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40"/>
    <d v="2023-08-18T15:49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54"/>
    <d v="2023-08-18T15:49:4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183"/>
    <d v="2023-08-18T15:49:47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54"/>
    <d v="2023-08-18T15:49:4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72"/>
    <x v="10"/>
    <x v="183"/>
    <d v="2023-08-18T15:49:47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61"/>
    <d v="2023-08-18T15:5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90"/>
    <d v="2023-08-18T15:5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6"/>
    <d v="2023-08-18T15:5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30"/>
    <d v="2023-08-18T15:51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32"/>
    <d v="2023-08-18T15:5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37"/>
    <d v="2023-08-18T15:51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49"/>
    <d v="2023-08-18T15:51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61"/>
    <d v="2023-08-18T15:5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90"/>
    <d v="2023-08-18T15:5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6"/>
    <d v="2023-08-18T15:5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30"/>
    <d v="2023-08-18T15:51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32"/>
    <d v="2023-08-18T15:5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37"/>
    <d v="2023-08-18T15:51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49"/>
    <d v="2023-08-18T15:51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0"/>
    <d v="2023-08-18T15:51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2"/>
    <d v="2023-08-18T15:5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0"/>
    <d v="2023-08-18T15:51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73"/>
    <x v="10"/>
    <x v="2"/>
    <d v="2023-08-18T15:5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61"/>
    <d v="2023-08-18T15:53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80"/>
    <d v="2023-08-18T15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0"/>
    <d v="2023-08-18T15:53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2"/>
    <d v="2023-08-18T15:53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3"/>
    <d v="2023-08-18T15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6"/>
    <d v="2023-08-18T15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7"/>
    <d v="2023-08-18T15:53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8"/>
    <d v="2023-08-18T15:5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112"/>
    <d v="2023-08-18T15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49"/>
    <d v="2023-08-18T15:5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61"/>
    <d v="2023-08-18T15:53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80"/>
    <d v="2023-08-18T15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0"/>
    <d v="2023-08-18T15:53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2"/>
    <d v="2023-08-18T15:53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3"/>
    <d v="2023-08-18T15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6"/>
    <d v="2023-08-18T15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7"/>
    <d v="2023-08-18T15:53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38"/>
    <d v="2023-08-18T15:5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112"/>
    <d v="2023-08-18T15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49"/>
    <d v="2023-08-18T15:5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54"/>
    <d v="2023-08-18T15:53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0"/>
    <d v="2023-08-18T15:53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2"/>
    <d v="2023-08-18T15:53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54"/>
    <d v="2023-08-18T15:53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0"/>
    <d v="2023-08-18T15:53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66"/>
    <x v="10"/>
    <x v="2"/>
    <d v="2023-08-18T15:53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59"/>
    <d v="2023-08-21T08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0"/>
    <d v="2023-08-21T08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1"/>
    <d v="2023-08-21T08:29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2"/>
    <d v="2023-08-21T08:29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3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0"/>
    <d v="2023-08-21T08:29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6"/>
    <d v="2023-08-21T08:2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21"/>
    <d v="2023-08-21T08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7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2"/>
    <d v="2023-08-21T08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9"/>
    <d v="2023-08-21T08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70"/>
    <d v="2023-08-21T08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"/>
    <d v="2023-08-21T08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5"/>
    <d v="2023-08-21T08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"/>
    <d v="2023-08-21T08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7"/>
    <d v="2023-08-21T08:29:4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6"/>
    <d v="2023-08-21T08:2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8"/>
    <d v="2023-08-21T08:2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3"/>
    <d v="2023-08-21T08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"/>
    <d v="2023-08-21T08:29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0"/>
    <d v="2023-08-21T08:29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1"/>
    <d v="2023-08-21T08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71"/>
    <d v="2023-08-21T08:29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25"/>
    <d v="2023-08-21T08:2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1"/>
    <d v="2023-08-21T08:29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3"/>
    <d v="2023-08-21T08:29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4"/>
    <d v="2023-08-21T08:29:4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5"/>
    <d v="2023-08-21T08:29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39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9"/>
    <d v="2023-08-21T08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20"/>
    <d v="2023-08-21T08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21"/>
    <d v="2023-08-21T08:29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42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"/>
    <d v="2023-08-18T15:09:0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0"/>
    <d v="2023-08-18T15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1"/>
    <d v="2023-08-18T15:09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1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25"/>
    <d v="2023-08-18T15:09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"/>
    <d v="2023-08-18T15:09:0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5"/>
    <d v="2023-08-18T15:09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99"/>
    <d v="2023-08-18T15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6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0"/>
    <d v="2023-08-18T15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1"/>
    <d v="2023-08-18T15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08"/>
    <d v="2023-08-18T15:09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5"/>
    <d v="2023-08-18T15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79"/>
    <d v="2023-08-18T15:09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0"/>
    <d v="2023-08-18T15:0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2"/>
    <d v="2023-08-18T15:09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0"/>
    <d v="2023-08-18T15:09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2"/>
    <d v="2023-08-18T15:09:0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5"/>
    <d v="2023-08-18T15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7"/>
    <d v="2023-08-18T15:09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48"/>
    <d v="2023-08-18T15:09:0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6"/>
    <d v="2023-08-18T15:09:08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7"/>
    <d v="2023-08-18T15:09:08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8"/>
    <d v="2023-08-18T15:09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9"/>
    <d v="2023-08-18T15:0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50"/>
    <d v="2023-08-18T15:09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52"/>
    <d v="2023-08-18T15:09:0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5"/>
    <d v="2023-08-18T15:0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54"/>
    <d v="2023-08-18T15:09:0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58"/>
    <d v="2023-08-18T15:09:0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0"/>
    <d v="2023-08-18T15:09:0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"/>
    <d v="2023-08-18T15:09:0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"/>
    <d v="2023-08-18T15:09:08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6"/>
    <d v="2023-08-18T15:09:08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7"/>
    <d v="2023-08-18T15:09:08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8"/>
    <d v="2023-08-18T15:09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49"/>
    <d v="2023-08-18T15:0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50"/>
    <d v="2023-08-18T15:09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152"/>
    <d v="2023-08-18T15:09:0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85"/>
    <d v="2023-08-18T15:0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54"/>
    <d v="2023-08-18T15:09:0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58"/>
    <d v="2023-08-18T15:09:0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0"/>
    <d v="2023-08-18T15:09:0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2"/>
    <d v="2023-08-18T15:09:0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62"/>
    <x v="11"/>
    <x v="3"/>
    <d v="2023-08-18T15:09:08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61"/>
    <d v="2023-08-18T15:40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30"/>
    <d v="2023-08-18T15:40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37"/>
    <d v="2023-08-18T15:40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48"/>
    <d v="2023-08-18T15:40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49"/>
    <d v="2023-08-18T15:40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37"/>
    <d v="2023-08-18T15:45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48"/>
    <d v="2023-08-18T15:4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49"/>
    <d v="2023-08-18T15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54"/>
    <d v="2023-08-18T15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58"/>
    <d v="2023-08-18T15:4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0"/>
    <d v="2023-08-18T15:45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2"/>
    <d v="2023-08-18T15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183"/>
    <d v="2023-08-18T15:45:27"/>
    <n v="5"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54"/>
    <d v="2023-08-18T15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58"/>
    <d v="2023-08-18T15:4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0"/>
    <d v="2023-08-18T15:45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2"/>
    <d v="2023-08-18T15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69"/>
    <x v="10"/>
    <x v="183"/>
    <d v="2023-08-18T15:45:27"/>
    <n v="5"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80"/>
    <d v="2023-08-18T15:47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0"/>
    <d v="2023-08-18T15:47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46"/>
    <d v="2023-08-18T15:4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2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3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6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7"/>
    <d v="2023-08-18T15:47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8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112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48"/>
    <d v="2023-08-18T15:47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40"/>
    <d v="2023-08-18T15:47:16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80"/>
    <d v="2023-08-18T15:47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0"/>
    <d v="2023-08-18T15:47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46"/>
    <d v="2023-08-18T15:4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2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3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6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7"/>
    <d v="2023-08-18T15:47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70"/>
    <x v="10"/>
    <x v="38"/>
    <d v="2023-08-18T15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0"/>
    <d v="2023-08-21T08:29:48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1"/>
    <d v="2023-08-21T08:29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6"/>
    <d v="2023-08-21T08:29:48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7"/>
    <d v="2023-08-21T08:29:4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8"/>
    <d v="2023-08-21T08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9"/>
    <d v="2023-08-21T08:29:4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0"/>
    <d v="2023-08-21T08:29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59"/>
    <d v="2023-08-21T08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0"/>
    <d v="2023-08-21T08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1"/>
    <d v="2023-08-21T08:29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2"/>
    <d v="2023-08-21T08:29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3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0"/>
    <d v="2023-08-21T08:29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6"/>
    <d v="2023-08-21T08:2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21"/>
    <d v="2023-08-21T08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7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2"/>
    <d v="2023-08-21T08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9"/>
    <d v="2023-08-21T08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70"/>
    <d v="2023-08-21T08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"/>
    <d v="2023-08-21T08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5"/>
    <d v="2023-08-21T08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6"/>
    <d v="2023-08-21T08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7"/>
    <d v="2023-08-21T08:29:4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6"/>
    <d v="2023-08-21T08:2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8"/>
    <d v="2023-08-21T08:2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3"/>
    <d v="2023-08-21T08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"/>
    <d v="2023-08-21T08:29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0"/>
    <d v="2023-08-21T08:29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1"/>
    <d v="2023-08-21T08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71"/>
    <d v="2023-08-21T08:29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25"/>
    <d v="2023-08-21T08:2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1"/>
    <d v="2023-08-21T08:29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3"/>
    <d v="2023-08-21T08:29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4"/>
    <d v="2023-08-21T08:29:4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5"/>
    <d v="2023-08-21T08:29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39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99"/>
    <d v="2023-08-21T08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20"/>
    <d v="2023-08-21T08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21"/>
    <d v="2023-08-21T08:29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42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9"/>
    <d v="2023-08-21T08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77"/>
    <d v="2023-08-21T08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71"/>
    <d v="2023-08-21T08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80"/>
    <d v="2023-08-21T08:29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07"/>
    <d v="2023-08-21T08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0"/>
    <d v="2023-08-21T08:29:48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1"/>
    <d v="2023-08-21T08:29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6"/>
    <d v="2023-08-21T08:29:48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7"/>
    <d v="2023-08-21T08:29:4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38"/>
    <d v="2023-08-21T08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9"/>
    <d v="2023-08-21T08:29:4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40"/>
    <d v="2023-08-21T08:29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16"/>
    <d v="2023-08-21T08:2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54"/>
    <d v="2023-08-21T08:29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0"/>
    <d v="2023-08-21T08:29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8"/>
    <d v="2023-08-21T08:29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74"/>
    <d v="2023-08-21T08:29:48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16"/>
    <d v="2023-08-21T08:2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54"/>
    <d v="2023-08-21T08:29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0"/>
    <d v="2023-08-21T08:29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68"/>
    <d v="2023-08-21T08:29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25"/>
    <x v="3"/>
    <x v="174"/>
    <d v="2023-08-21T08:29:48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81"/>
    <d v="2023-08-21T08:33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0"/>
    <d v="2023-08-21T08:3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6"/>
    <d v="2023-08-21T08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7"/>
    <d v="2023-08-21T08:33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8"/>
    <d v="2023-08-21T08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40"/>
    <d v="2023-08-21T08:33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81"/>
    <d v="2023-08-21T08:33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0"/>
    <d v="2023-08-21T08:3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6"/>
    <d v="2023-08-21T08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7"/>
    <d v="2023-08-21T08:33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38"/>
    <d v="2023-08-21T08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40"/>
    <d v="2023-08-21T08:33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54"/>
    <d v="2023-08-21T08:33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0"/>
    <d v="2023-08-21T08:33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54"/>
    <d v="2023-08-21T08:33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57"/>
    <x v="3"/>
    <x v="0"/>
    <d v="2023-08-21T08:33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3"/>
    <x v="8"/>
    <x v="30"/>
    <d v="2023-08-21T08:35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3"/>
    <x v="8"/>
    <x v="37"/>
    <d v="2023-08-21T08:35:5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3"/>
    <x v="8"/>
    <x v="30"/>
    <d v="2023-08-21T08:35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3"/>
    <x v="8"/>
    <x v="37"/>
    <d v="2023-08-21T08:35:5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3"/>
    <x v="8"/>
    <x v="0"/>
    <d v="2023-08-21T08:35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3"/>
    <x v="8"/>
    <x v="0"/>
    <d v="2023-08-21T08:35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81"/>
    <d v="2023-08-21T08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0"/>
    <d v="2023-08-21T08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46"/>
    <d v="2023-08-21T08:4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5"/>
    <x v="8"/>
    <x v="37"/>
    <d v="2023-08-21T08:58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5"/>
    <x v="8"/>
    <x v="0"/>
    <d v="2023-08-21T08:5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5"/>
    <x v="8"/>
    <x v="0"/>
    <d v="2023-08-21T08:5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8"/>
    <d v="2023-08-21T09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9"/>
    <d v="2023-08-21T09:03:1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0"/>
    <d v="2023-08-21T09:03:1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1"/>
    <d v="2023-08-21T09:03:14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2"/>
    <d v="2023-08-21T09:03:14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3"/>
    <d v="2023-08-21T09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9"/>
    <d v="2023-08-21T09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0"/>
    <d v="2023-08-21T09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6"/>
    <d v="2023-08-21T09:03:14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2"/>
    <d v="2023-08-21T09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8"/>
    <d v="2023-08-21T09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9"/>
    <d v="2023-08-21T09:03:14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0"/>
    <d v="2023-08-21T09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4"/>
    <d v="2023-08-21T09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"/>
    <d v="2023-08-21T09:03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"/>
    <d v="2023-08-21T09:03:1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"/>
    <d v="2023-08-21T09:03:14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5"/>
    <d v="2023-08-21T09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23"/>
    <d v="2023-08-21T09:0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"/>
    <d v="2023-08-21T09:03:1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6"/>
    <d v="2023-08-21T09:03:14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"/>
    <d v="2023-08-21T09:03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8"/>
    <d v="2023-08-21T09:03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63"/>
    <d v="2023-08-21T09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"/>
    <d v="2023-08-21T09:03:14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"/>
    <d v="2023-08-21T09:03:1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1"/>
    <d v="2023-08-21T09:03:14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1"/>
    <d v="2023-08-21T09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25"/>
    <d v="2023-08-21T09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1"/>
    <d v="2023-08-21T09:03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3"/>
    <d v="2023-08-21T09:03:1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4"/>
    <d v="2023-08-21T09:03:14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5"/>
    <d v="2023-08-21T09:03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9"/>
    <d v="2023-08-21T09:03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6"/>
    <d v="2023-08-21T09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0"/>
    <d v="2023-08-21T09:03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9"/>
    <d v="2023-08-21T09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2"/>
    <d v="2023-08-21T08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7"/>
    <d v="2023-08-21T08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199"/>
    <d v="2023-08-21T08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40"/>
    <d v="2023-08-21T08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81"/>
    <d v="2023-08-21T08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0"/>
    <d v="2023-08-21T08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46"/>
    <d v="2023-08-21T08:4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2"/>
    <d v="2023-08-21T08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7"/>
    <d v="2023-08-21T08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199"/>
    <d v="2023-08-21T08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40"/>
    <d v="2023-08-21T08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54"/>
    <d v="2023-08-21T08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0"/>
    <d v="2023-08-21T08:4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2"/>
    <d v="2023-08-21T08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86"/>
    <d v="2023-08-21T08:46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"/>
    <d v="2023-08-21T08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54"/>
    <d v="2023-08-21T08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0"/>
    <d v="2023-08-21T08:4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2"/>
    <d v="2023-08-21T08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86"/>
    <d v="2023-08-21T08:46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4"/>
    <x v="8"/>
    <x v="3"/>
    <d v="2023-08-21T08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5"/>
    <x v="8"/>
    <x v="30"/>
    <d v="2023-08-21T08:5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5"/>
    <x v="8"/>
    <x v="37"/>
    <d v="2023-08-21T08:58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5"/>
    <x v="8"/>
    <x v="30"/>
    <d v="2023-08-21T08:5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0"/>
    <d v="2023-08-21T09:03:1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1"/>
    <d v="2023-08-21T09:03:1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2"/>
    <d v="2023-08-21T09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3"/>
    <d v="2023-08-21T09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79"/>
    <d v="2023-08-17T16:02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0"/>
    <d v="2023-08-17T16:02:4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81"/>
    <d v="2023-08-17T16:02:4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112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49"/>
    <d v="2023-06-22T12:48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51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84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40"/>
    <d v="2023-06-22T12:48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54"/>
    <d v="2023-06-22T12:48:0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0"/>
    <d v="2023-06-22T12:48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3"/>
    <d v="2023-06-22T12:48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82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30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36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37"/>
    <d v="2023-06-22T12:48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49"/>
    <d v="2023-06-22T12:48:1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40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54"/>
    <d v="2023-06-22T12:48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5"/>
    <x v="2"/>
    <x v="0"/>
    <d v="2023-06-22T12:4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46"/>
    <x v="8"/>
    <x v="30"/>
    <d v="2023-06-22T12:48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46"/>
    <x v="8"/>
    <x v="37"/>
    <d v="2023-06-22T12:48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46"/>
    <x v="8"/>
    <x v="48"/>
    <d v="2023-06-22T12:48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46"/>
    <x v="8"/>
    <x v="58"/>
    <d v="2023-06-22T12:48:3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46"/>
    <x v="8"/>
    <x v="0"/>
    <d v="2023-06-22T12:48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60"/>
    <d v="2023-06-22T12:49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38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48"/>
    <d v="2023-06-22T12:56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54"/>
    <d v="2023-06-22T12:56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58"/>
    <d v="2023-06-22T12:56:5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0"/>
    <d v="2023-06-22T12:56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86"/>
    <d v="2023-06-22T12:56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0"/>
    <d v="2023-06-22T12:5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183"/>
    <d v="2023-06-22T12:57:36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3"/>
    <d v="2023-06-22T12:57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88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59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61"/>
    <d v="2023-06-22T12:57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57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62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90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66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21"/>
    <d v="2023-06-22T12:57:5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00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69"/>
    <d v="2023-06-22T12:57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30"/>
    <d v="2023-06-22T12:56:5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46"/>
    <d v="2023-06-22T12:5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33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36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169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206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171"/>
    <d v="2023-07-17T15:3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80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30"/>
    <d v="2023-07-17T15:3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37"/>
    <d v="2023-07-17T15:36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48"/>
    <d v="2023-07-17T15:36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49"/>
    <d v="2023-07-17T15:36:2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51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54"/>
    <d v="2023-07-17T15:36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58"/>
    <d v="2023-07-17T15:36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1"/>
    <x v="9"/>
    <x v="0"/>
    <d v="2023-07-17T15:36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61"/>
    <d v="2023-07-17T15:3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62"/>
    <d v="2023-07-17T15:37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65"/>
    <d v="2023-07-17T15:37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49"/>
    <d v="2023-07-17T12:41:49"/>
    <n v="7612"/>
    <m/>
    <n v="7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0"/>
    <d v="2023-07-17T12:41:49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1"/>
    <d v="2023-07-17T12:41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84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40"/>
    <d v="2023-07-17T12:41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78"/>
    <d v="2023-07-17T12:41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79"/>
    <d v="2023-07-17T12:4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80"/>
    <d v="2023-07-17T12:41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81"/>
    <d v="2023-07-17T12:4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4"/>
    <d v="2023-07-17T12:41:49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5"/>
    <d v="2023-07-17T12:41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8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00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73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7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8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74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21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24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01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32"/>
    <d v="2023-04-20T09:45:14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37"/>
    <d v="2023-04-20T09:45:1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39"/>
    <d v="2023-04-20T09:4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48"/>
    <d v="2023-04-20T09:45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49"/>
    <d v="2023-04-20T09:45:14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50"/>
    <d v="2023-04-20T09:4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199"/>
    <d v="2023-04-20T09:4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51"/>
    <d v="2023-04-20T09:45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84"/>
    <d v="2023-04-20T09:45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40"/>
    <d v="2023-04-20T09:45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151"/>
    <d v="2023-04-20T09:45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116"/>
    <d v="2023-04-20T09:4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54"/>
    <d v="2023-04-20T09:45:1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55"/>
    <d v="2023-04-20T09:4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30"/>
    <d v="2023-04-19T16:24:56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41"/>
    <d v="2023-04-18T13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8"/>
    <d v="2023-07-17T12:41:4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0"/>
    <d v="2023-07-17T12:41:4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2"/>
    <d v="2023-07-17T12:41:4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87"/>
    <d v="2023-07-17T12:41:4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9"/>
    <d v="2023-07-17T12:42:25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0"/>
    <d v="2023-07-17T12:42:2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1"/>
    <d v="2023-07-17T12:42:25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2"/>
    <d v="2023-07-17T12:42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3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6"/>
    <d v="2023-07-17T12:42:25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8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9"/>
    <d v="2023-07-17T12:42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70"/>
    <d v="2023-07-17T12:42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4"/>
    <d v="2023-07-17T12:42:25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"/>
    <d v="2023-07-17T12:42:25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6"/>
    <d v="2023-07-17T12:42:25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7"/>
    <d v="2023-07-17T12:42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8"/>
    <d v="2023-07-17T12:42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9"/>
    <d v="2023-07-17T12:42:25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0"/>
    <d v="2023-07-17T12:42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41"/>
    <d v="2023-07-17T12:42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3"/>
    <d v="2023-07-17T12:42:25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4"/>
    <d v="2023-07-17T12:42:25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5"/>
    <d v="2023-07-17T12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6"/>
    <d v="2023-07-17T12:4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3"/>
    <d v="2023-04-18T13:55:2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4"/>
    <d v="2023-04-18T13:55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5"/>
    <d v="2023-04-18T13:5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282"/>
    <d v="2023-04-18T13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21"/>
    <d v="2023-04-18T13:5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24"/>
    <d v="2023-04-18T13:5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01"/>
    <d v="2023-04-18T13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159"/>
    <d v="2023-04-18T13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42"/>
    <d v="2023-04-18T13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30"/>
    <d v="2023-04-18T13:55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32"/>
    <d v="2023-04-18T13:55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37"/>
    <d v="2023-04-18T13:55:2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39"/>
    <d v="2023-04-18T13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49"/>
    <d v="2023-04-18T13:55:24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50"/>
    <d v="2023-04-18T13:5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51"/>
    <d v="2023-04-18T13:55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84"/>
    <d v="2023-04-18T13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40"/>
    <d v="2023-04-18T13:55:2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2"/>
    <d v="2023-04-18T14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3"/>
    <d v="2023-04-18T14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4"/>
    <d v="2023-04-18T14:0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01"/>
    <d v="2023-04-18T14:0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25"/>
    <d v="2023-04-18T12:1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3"/>
    <d v="2023-04-18T12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32"/>
    <d v="2023-04-19T16:24:56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9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20"/>
    <d v="2023-07-17T12:42:2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21"/>
    <d v="2023-07-17T12:42:2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22"/>
    <d v="2023-07-17T12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23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01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75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77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78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31"/>
    <d v="2023-07-17T12:42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80"/>
    <d v="2023-07-17T12:42:2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82"/>
    <d v="2023-07-17T12:42:2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25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42"/>
    <d v="2023-07-17T12:42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30"/>
    <d v="2023-07-17T12:42:25"/>
    <n v="140"/>
    <m/>
    <n v="140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32"/>
    <d v="2023-07-17T12:42:25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37"/>
    <d v="2023-07-17T12:42:25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39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48"/>
    <d v="2023-07-17T12:42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49"/>
    <d v="2023-07-17T12:42:25"/>
    <n v="772"/>
    <m/>
    <n v="772"/>
    <n v="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0"/>
    <d v="2023-07-17T12:42:2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1"/>
    <d v="2023-07-17T12:42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84"/>
    <d v="2023-07-17T12:42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40"/>
    <d v="2023-07-17T12:42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37"/>
    <d v="2023-04-19T16:24:56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38"/>
    <d v="2023-04-19T16:24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112"/>
    <d v="2023-04-19T16:24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49"/>
    <d v="2023-04-19T16:24:56"/>
    <n v="937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50"/>
    <d v="2023-04-19T16:24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51"/>
    <d v="2023-04-19T16:24:56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84"/>
    <d v="2023-04-19T16:24:56"/>
    <n v="1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40"/>
    <d v="2023-04-19T16:24:56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54"/>
    <d v="2023-04-19T16:24:56"/>
    <n v="586"/>
    <n v="0"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55"/>
    <d v="2023-04-19T16:24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0"/>
    <d v="2023-04-19T16:24:5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2"/>
    <d v="2023-04-19T16:24:5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183"/>
    <d v="2023-04-19T16:24:5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3"/>
    <d v="2023-04-19T16:24:56"/>
    <n v="63"/>
    <n v="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4"/>
    <x v="8"/>
    <x v="87"/>
    <d v="2023-04-19T16:24:5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8"/>
    <d v="2023-04-19T16:25:12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9"/>
    <d v="2023-04-19T16:25:12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0"/>
    <d v="2023-04-19T16:25:1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1"/>
    <d v="2023-04-19T16:25:12"/>
    <n v="1608"/>
    <m/>
    <n v="1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2"/>
    <d v="2023-04-19T16:25:12"/>
    <n v="2479"/>
    <m/>
    <n v="2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3"/>
    <d v="2023-04-19T16:25:1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90"/>
    <d v="2023-04-19T16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58"/>
    <d v="2023-04-20T09:45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65"/>
    <d v="2023-04-18T12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2"/>
    <d v="2023-07-17T12:42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13"/>
    <d v="2023-07-17T12:42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55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14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4"/>
    <d v="2023-07-17T12:42:25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117"/>
    <d v="2023-07-17T12:42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5"/>
    <d v="2023-07-17T12:42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58"/>
    <d v="2023-07-17T12:42:25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0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2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6"/>
    <x v="0"/>
    <x v="87"/>
    <d v="2023-07-17T12:42:25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88"/>
    <d v="2023-07-17T12:4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9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60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0"/>
    <d v="2023-07-14T15:57:5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3"/>
    <d v="2023-07-14T15:57:5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34"/>
    <d v="2023-07-14T15:57:57"/>
    <n v="77"/>
    <n v="26"/>
    <n v="48"/>
    <n v="3"/>
    <n v="77"/>
    <n v="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88"/>
    <d v="2023-07-14T15:59:0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1"/>
    <d v="2023-07-14T15:59:01"/>
    <n v="477"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2"/>
    <d v="2023-07-14T15:59:01"/>
    <n v="1030"/>
    <m/>
    <n v="1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3"/>
    <d v="2023-07-14T15:59:01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5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5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0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4"/>
    <d v="2023-04-18T12:1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5"/>
    <d v="2023-04-18T12:1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99"/>
    <d v="2023-04-18T12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5"/>
    <d v="2023-04-18T12:12:0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0"/>
    <d v="2023-04-18T12:12:0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"/>
    <d v="2023-04-18T13:29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82"/>
    <d v="2023-04-18T13:30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30"/>
    <d v="2023-04-18T13:3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36"/>
    <d v="2023-04-18T13:3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37"/>
    <d v="2023-04-18T13:30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49"/>
    <d v="2023-04-18T13:30:1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40"/>
    <d v="2023-04-18T13:30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54"/>
    <d v="2023-04-18T13:30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5"/>
    <x v="2"/>
    <x v="0"/>
    <d v="2023-04-18T13:30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80"/>
    <d v="2023-04-18T13:30:40"/>
    <n v="15"/>
    <m/>
    <n v="1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30"/>
    <d v="2023-04-18T13:30:40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47"/>
    <d v="2023-04-18T13:30:40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49"/>
    <d v="2023-04-18T13:28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145"/>
    <d v="2023-04-18T13:28:2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183"/>
    <d v="2023-04-18T13:28:23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30"/>
    <d v="2023-04-18T13:29:27"/>
    <n v="31"/>
    <m/>
    <n v="3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32"/>
    <d v="2023-04-18T13:29:27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4"/>
    <d v="2023-08-21T09:03:1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1"/>
    <d v="2023-08-21T09:03:1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2"/>
    <d v="2023-08-21T09:03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7"/>
    <d v="2023-08-21T09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42"/>
    <d v="2023-08-21T09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43"/>
    <d v="2023-08-21T09:03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0"/>
    <d v="2023-08-21T09:03:14"/>
    <n v="230"/>
    <m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87"/>
    <d v="2023-08-21T09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10"/>
    <d v="2023-08-21T09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73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55"/>
    <d v="2023-08-21T09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97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11"/>
    <d v="2023-08-21T09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98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3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4"/>
    <d v="2023-08-21T09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32"/>
    <d v="2023-08-21T09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5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35"/>
    <d v="2023-08-21T09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8"/>
    <d v="2023-08-21T09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9"/>
    <d v="2023-08-21T09:03:1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0"/>
    <d v="2023-08-21T09:03:1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1"/>
    <d v="2023-08-21T09:03:14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2"/>
    <d v="2023-08-21T09:03:14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3"/>
    <d v="2023-08-21T09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9"/>
    <d v="2023-08-21T09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0"/>
    <d v="2023-08-21T09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6"/>
    <d v="2023-08-21T09:03:14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2"/>
    <d v="2023-08-21T09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8"/>
    <d v="2023-08-21T09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69"/>
    <d v="2023-08-21T09:03:14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0"/>
    <d v="2023-08-21T09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4"/>
    <d v="2023-08-21T09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"/>
    <d v="2023-08-21T09:03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5"/>
    <d v="2023-08-21T09:03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99"/>
    <d v="2023-08-21T09:03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6"/>
    <d v="2023-08-21T09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0"/>
    <d v="2023-08-21T09:03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9"/>
    <d v="2023-08-21T09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0"/>
    <d v="2023-08-21T09:03:1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1"/>
    <d v="2023-08-21T09:03:1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2"/>
    <d v="2023-08-21T09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3"/>
    <d v="2023-08-21T09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4"/>
    <d v="2023-08-21T09:03:1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1"/>
    <d v="2023-08-21T09:03:1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02"/>
    <d v="2023-08-21T09:03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77"/>
    <d v="2023-08-21T09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42"/>
    <d v="2023-08-21T09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43"/>
    <d v="2023-08-21T09:03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80"/>
    <d v="2023-08-21T09:03:14"/>
    <n v="230"/>
    <m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87"/>
    <d v="2023-08-21T09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10"/>
    <d v="2023-08-21T09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73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255"/>
    <d v="2023-08-21T09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97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11"/>
    <d v="2023-08-21T09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98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3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4"/>
    <d v="2023-08-21T09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32"/>
    <d v="2023-08-21T09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45"/>
    <d v="2023-08-21T09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35"/>
    <d v="2023-08-21T09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53"/>
    <d v="2023-08-21T09:03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4"/>
    <d v="2023-08-21T09:03:1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6"/>
    <d v="2023-08-21T09:03:1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7"/>
    <d v="2023-08-21T09:03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3"/>
    <d v="2023-08-21T09:03:14"/>
    <n v="72"/>
    <n v="1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153"/>
    <d v="2023-08-21T09:03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4"/>
    <d v="2023-08-21T09:03:1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6"/>
    <d v="2023-08-21T09:03:1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57"/>
    <d v="2023-08-21T09:03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8"/>
    <x v="3"/>
    <x v="3"/>
    <d v="2023-08-21T09:03:14"/>
    <n v="72"/>
    <n v="1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0"/>
    <d v="2023-08-21T09:25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2"/>
    <d v="2023-08-21T09:2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7"/>
    <d v="2023-08-21T09:25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9"/>
    <d v="2023-08-21T09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48"/>
    <d v="2023-08-21T09:25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0"/>
    <d v="2023-08-21T09:25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2"/>
    <d v="2023-08-21T09:2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7"/>
    <d v="2023-08-21T09:25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39"/>
    <d v="2023-08-21T09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48"/>
    <d v="2023-08-21T09:25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58"/>
    <d v="2023-08-21T09:2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0"/>
    <d v="2023-08-21T09:25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2"/>
    <d v="2023-08-21T09:2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58"/>
    <d v="2023-08-21T09:2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0"/>
    <d v="2023-08-21T09:25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46"/>
    <x v="8"/>
    <x v="2"/>
    <d v="2023-08-21T09:2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30"/>
    <d v="2023-08-21T09:2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37"/>
    <d v="2023-08-21T09:27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38"/>
    <d v="2023-08-21T09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30"/>
    <d v="2023-08-21T09:2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37"/>
    <d v="2023-08-21T09:27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38"/>
    <d v="2023-08-21T09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0"/>
    <d v="2023-08-21T09:27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47"/>
    <x v="8"/>
    <x v="0"/>
    <d v="2023-08-21T09:27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29"/>
    <d v="2023-08-21T09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30"/>
    <d v="2023-08-21T09:32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37"/>
    <d v="2023-08-21T09:32:1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1"/>
    <d v="2023-08-21T10:34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2"/>
    <d v="2023-08-21T10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5"/>
    <d v="2023-08-21T10:34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205"/>
    <d v="2023-08-21T10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9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7"/>
    <d v="2023-08-21T10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96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9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0"/>
    <d v="2023-08-21T10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1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25"/>
    <d v="2023-08-21T10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4"/>
    <d v="2023-08-21T10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99"/>
    <d v="2023-08-21T10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20"/>
    <d v="2023-08-21T10:3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01"/>
    <d v="2023-08-21T10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69"/>
    <d v="2023-08-21T10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206"/>
    <d v="2023-08-21T10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80"/>
    <d v="2023-08-21T10:34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82"/>
    <d v="2023-08-21T10:34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30"/>
    <d v="2023-08-21T10:34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37"/>
    <d v="2023-08-21T10:34:1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48"/>
    <d v="2023-08-21T10:34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49"/>
    <d v="2023-08-21T10:34:13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59"/>
    <d v="2023-08-21T10:34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1"/>
    <d v="2023-08-21T10:34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2"/>
    <d v="2023-08-21T10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5"/>
    <d v="2023-08-21T10:34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205"/>
    <d v="2023-08-21T10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9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6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7"/>
    <d v="2023-08-21T10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96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9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0"/>
    <d v="2023-08-21T10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1"/>
    <d v="2023-08-21T10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25"/>
    <d v="2023-08-21T10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4"/>
    <d v="2023-08-21T10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99"/>
    <d v="2023-08-21T10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20"/>
    <d v="2023-08-21T10:3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01"/>
    <d v="2023-08-21T10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169"/>
    <d v="2023-08-21T10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206"/>
    <d v="2023-08-21T10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80"/>
    <d v="2023-08-21T10:34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82"/>
    <d v="2023-08-21T10:34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30"/>
    <d v="2023-08-21T10:34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37"/>
    <d v="2023-08-21T10:34:1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48"/>
    <d v="2023-08-21T10:34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49"/>
    <d v="2023-08-21T09:32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199"/>
    <d v="2023-08-21T09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29"/>
    <d v="2023-08-21T09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30"/>
    <d v="2023-08-21T09:32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37"/>
    <d v="2023-08-21T09:32:1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49"/>
    <d v="2023-08-21T09:32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199"/>
    <d v="2023-08-21T09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56"/>
    <d v="2023-08-21T09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57"/>
    <d v="2023-08-21T09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0"/>
    <d v="2023-08-21T09:32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87"/>
    <d v="2023-08-21T09:32: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56"/>
    <d v="2023-08-21T09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57"/>
    <d v="2023-08-21T09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0"/>
    <d v="2023-08-21T09:32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48"/>
    <x v="10"/>
    <x v="87"/>
    <d v="2023-08-21T09:32: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59"/>
    <d v="2023-08-21T10:34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49"/>
    <d v="2023-08-21T10:34:13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54"/>
    <d v="2023-08-21T10:34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58"/>
    <d v="2023-08-21T10:34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0"/>
    <d v="2023-08-21T10:34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54"/>
    <d v="2023-08-21T10:34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58"/>
    <d v="2023-08-21T10:34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0"/>
    <x v="9"/>
    <x v="0"/>
    <d v="2023-08-21T10:34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1"/>
    <d v="2023-08-21T10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2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5"/>
    <d v="2023-08-21T10:3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05"/>
    <d v="2023-08-21T10:35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9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7"/>
    <d v="2023-08-21T10:3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96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9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11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14"/>
    <d v="2023-08-21T10:35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0"/>
    <d v="2023-08-21T10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4"/>
    <d v="2023-08-21T10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169"/>
    <d v="2023-08-21T10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06"/>
    <d v="2023-08-21T10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80"/>
    <d v="2023-08-21T10:35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30"/>
    <d v="2023-08-21T10:35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37"/>
    <d v="2023-08-21T10:3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48"/>
    <d v="2023-08-21T10:35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49"/>
    <d v="2023-08-21T10:35:4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84"/>
    <d v="2023-08-21T10:3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1"/>
    <d v="2023-08-21T10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2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5"/>
    <d v="2023-08-21T10:3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05"/>
    <d v="2023-08-21T10:35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9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6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7"/>
    <d v="2023-08-21T10:3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96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9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11"/>
    <d v="2023-08-21T10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14"/>
    <d v="2023-08-21T10:35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0"/>
    <d v="2023-08-21T10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4"/>
    <d v="2023-08-21T10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169"/>
    <d v="2023-08-21T10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206"/>
    <d v="2023-08-21T10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80"/>
    <d v="2023-08-21T10:35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30"/>
    <d v="2023-08-21T10:35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37"/>
    <d v="2023-08-21T10:3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48"/>
    <d v="2023-08-21T10:35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49"/>
    <d v="2023-08-21T10:35:4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84"/>
    <d v="2023-08-21T10:3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54"/>
    <d v="2023-08-21T10:35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58"/>
    <d v="2023-08-21T10:35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0"/>
    <d v="2023-08-21T10:35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54"/>
    <d v="2023-08-21T10:35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58"/>
    <d v="2023-08-21T10:35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1"/>
    <x v="9"/>
    <x v="0"/>
    <d v="2023-08-21T10:35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59"/>
    <d v="2023-08-21T10:3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1"/>
    <d v="2023-08-21T10:37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37"/>
    <d v="2023-06-22T12:56:51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1"/>
    <d v="2023-07-20T15:32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84"/>
    <d v="2023-07-20T15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40"/>
    <d v="2023-07-20T15:32:58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2"/>
    <d v="2023-07-20T15:32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13"/>
    <d v="2023-07-20T15:32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14"/>
    <d v="2023-07-20T15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85"/>
    <d v="2023-07-20T15:32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4"/>
    <d v="2023-07-20T15:32:58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5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6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7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8"/>
    <d v="2023-07-20T15:32:58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0"/>
    <d v="2023-07-20T15:32:58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2"/>
    <d v="2023-07-20T15:32:5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3"/>
    <d v="2023-07-20T15:32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87"/>
    <d v="2023-07-20T15:32:58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81"/>
    <d v="2023-06-22T12:49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5"/>
    <d v="2023-06-22T13:18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8"/>
    <d v="2023-06-22T13:18:4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0"/>
    <d v="2023-06-22T13:18:4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"/>
    <d v="2023-06-22T13:18:49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3"/>
    <d v="2023-06-22T13:18:49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88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9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0"/>
    <d v="2023-06-22T13:1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1"/>
    <d v="2023-06-22T13:19:0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2"/>
    <d v="2023-06-22T13:19:0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3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91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0"/>
    <d v="2023-06-22T13:19:0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1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6"/>
    <d v="2023-06-22T13:19:09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21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7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2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8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9"/>
    <d v="2023-06-22T13:19:09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70"/>
    <d v="2023-06-22T13:1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4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83"/>
    <d v="2023-06-22T13:19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"/>
    <d v="2023-06-22T13:19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"/>
    <d v="2023-06-22T13:19:0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6"/>
    <d v="2023-06-22T13:19:09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5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96"/>
    <d v="2023-06-22T13:19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7"/>
    <d v="2023-06-22T13:19:09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6"/>
    <d v="2023-06-22T13:19:09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7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8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8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63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"/>
    <d v="2023-06-22T13:19:09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0"/>
    <d v="2023-06-22T13:19:0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53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12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9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8"/>
    <d v="2023-06-22T13:19:0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9"/>
    <d v="2023-06-22T13:19:09"/>
    <n v="530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0"/>
    <d v="2023-06-22T13:19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1"/>
    <d v="2023-06-22T13:19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84"/>
    <d v="2023-06-22T13:1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0"/>
    <d v="2023-06-22T13:19:0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16"/>
    <d v="2023-06-22T13:19:0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4"/>
    <d v="2023-06-22T13:19:09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5"/>
    <d v="2023-06-22T13:1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6"/>
    <d v="2023-06-22T13:19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7"/>
    <d v="2023-06-22T13:19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58"/>
    <d v="2023-06-22T13:19:0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0"/>
    <d v="2023-06-22T13:19:0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"/>
    <d v="2023-06-22T13:19:09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3"/>
    <d v="2023-06-22T13:19:09"/>
    <n v="34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88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60"/>
    <d v="2023-06-22T13:19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61"/>
    <d v="2023-06-22T13:19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257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62"/>
    <d v="2023-06-22T13:19:2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90"/>
    <d v="2023-06-22T13:19:2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66"/>
    <d v="2023-06-22T13:19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21"/>
    <d v="2023-06-22T13:19:2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200"/>
    <d v="2023-06-22T13:19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92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69"/>
    <d v="2023-06-22T13:19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70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4"/>
    <d v="2023-06-22T13:19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6"/>
    <d v="2023-06-22T13:19:2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7"/>
    <d v="2023-06-22T13:19:2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96"/>
    <d v="2023-06-22T13:19:2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9"/>
    <d v="2023-06-22T13:19:24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0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1"/>
    <d v="2023-06-22T13:19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25"/>
    <d v="2023-06-22T13:19:2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41"/>
    <d v="2023-06-22T13:19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201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4"/>
    <d v="2023-06-22T13:19:24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5"/>
    <d v="2023-06-22T13:19:2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6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27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20"/>
    <d v="2023-06-22T13:19:2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74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58"/>
    <d v="2023-06-22T13:1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24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77"/>
    <d v="2023-06-22T13:19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81"/>
    <d v="2023-06-22T13:19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25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30"/>
    <d v="2023-06-22T13:19:42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46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47"/>
    <d v="2023-06-22T13:19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32"/>
    <d v="2023-06-22T13:19:4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37"/>
    <d v="2023-06-22T13:19:42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39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48"/>
    <d v="2023-06-22T13:19:4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49"/>
    <d v="2023-06-22T13:19:42"/>
    <n v="791"/>
    <m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50"/>
    <d v="2023-06-22T13:19:4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40"/>
    <d v="2023-06-22T13:1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274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52"/>
    <d v="2023-06-22T13:1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78"/>
    <d v="2023-06-22T13:19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13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79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55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80"/>
    <d v="2023-06-22T13:1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56"/>
    <d v="2023-06-22T13:19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81"/>
    <d v="2023-06-22T13:19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53"/>
    <d v="2023-06-22T13:19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54"/>
    <d v="2023-06-22T13:19:42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17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58"/>
    <d v="2023-06-22T13:19:4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0"/>
    <d v="2023-06-22T13:19:42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1"/>
    <d v="2023-06-22T13:19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2"/>
    <d v="2023-06-22T13:19:4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86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3"/>
    <d v="2023-06-22T13:19:42"/>
    <n v="64"/>
    <n v="1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87"/>
    <d v="2023-06-22T13:19: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88"/>
    <d v="2023-06-22T13:20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9"/>
    <d v="2023-06-22T13:20:01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0"/>
    <d v="2023-06-22T13:20:0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"/>
    <d v="2023-06-22T13:20:01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5"/>
    <d v="2023-06-22T13:20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96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7"/>
    <d v="2023-06-22T13:20:01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6"/>
    <d v="2023-06-22T13:20:0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7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8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00"/>
    <d v="2023-05-15T15:3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2"/>
    <d v="2023-05-15T15:31:08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86"/>
    <d v="2023-05-15T15:31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3"/>
    <d v="2023-05-15T15:31:08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0"/>
    <d v="2023-05-15T15:31:50"/>
    <n v="271"/>
    <m/>
    <n v="271"/>
    <m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2"/>
    <d v="2023-05-15T15:31:50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6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7"/>
    <d v="2023-05-15T15:31:5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84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0"/>
    <d v="2023-04-20T13:07:4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2"/>
    <d v="2023-04-20T13:07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182"/>
    <d v="2023-04-20T13:0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30"/>
    <d v="2023-04-20T13:08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10"/>
    <d v="2023-04-18T12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11"/>
    <d v="2023-04-18T12:29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125"/>
    <d v="2023-04-18T12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14"/>
    <d v="2023-04-18T12:29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15"/>
    <d v="2023-04-18T12:29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2"/>
    <d v="2023-05-15T16:36:50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5"/>
    <d v="2023-05-15T16:3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7"/>
    <d v="2023-05-15T16:36:50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9"/>
    <d v="2023-05-15T16:36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49"/>
    <d v="2023-05-15T16:36:50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0"/>
    <d v="2023-05-15T16:36:5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84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88"/>
    <d v="2023-05-15T16:36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40"/>
    <d v="2023-05-15T16:36:5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54"/>
    <d v="2023-05-15T16:36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4"/>
    <d v="2023-04-18T13:21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2"/>
    <d v="2023-04-18T13:22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5"/>
    <d v="2023-04-18T13:2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38"/>
    <d v="2023-04-18T14:4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152"/>
    <d v="2023-04-18T14:43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90"/>
    <x v="6"/>
    <x v="0"/>
    <d v="2023-04-18T14:43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57"/>
    <d v="2023-04-18T14:4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0"/>
    <d v="2023-04-18T14:46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61"/>
    <d v="2023-04-18T14:46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90"/>
    <d v="2023-04-18T14:46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6"/>
    <d v="2023-04-18T14:46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80"/>
    <d v="2023-04-18T14:46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32"/>
    <d v="2023-04-18T14:46:35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03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77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04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77"/>
    <d v="2023-06-22T12:3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78"/>
    <d v="2023-06-22T12:3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80"/>
    <d v="2023-06-22T12:34:42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2"/>
    <d v="2023-06-22T12:34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3"/>
    <d v="2023-06-22T12:34:4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4"/>
    <d v="2023-06-22T12:34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5"/>
    <d v="2023-06-22T12:34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30"/>
    <d v="2023-06-22T12:34:42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13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01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02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80"/>
    <d v="2023-06-22T13:17:38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49"/>
    <d v="2023-06-22T13:17:38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50"/>
    <d v="2023-06-22T13:17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54"/>
    <d v="2023-06-22T13:17:3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88"/>
    <d v="2023-06-22T13:1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59"/>
    <d v="2023-06-22T13:17:55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1"/>
    <d v="2023-06-22T13:17:55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37"/>
    <d v="2023-04-20T13:08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48"/>
    <d v="2023-04-20T13:08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51"/>
    <d v="2023-04-20T13:08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151"/>
    <d v="2023-04-20T13:0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58"/>
    <d v="2023-04-20T13:08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11"/>
    <x v="8"/>
    <x v="0"/>
    <d v="2023-04-20T13:08:0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89"/>
    <d v="2023-04-20T13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82"/>
    <d v="2023-04-20T13:08:1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80"/>
    <d v="2023-04-20T13:08:1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82"/>
    <d v="2023-04-20T13:08:1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06"/>
    <d v="2023-04-20T13:0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07"/>
    <d v="2023-04-20T13:08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25"/>
    <d v="2023-04-20T13:0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42"/>
    <d v="2023-04-20T13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30"/>
    <d v="2023-04-20T13:08:1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6"/>
    <d v="2023-06-22T12:34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7"/>
    <d v="2023-06-22T12:34:4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32"/>
    <d v="2023-06-22T12:34:42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37"/>
    <d v="2023-06-22T12:34:42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8"/>
    <d v="2023-06-22T12:34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49"/>
    <d v="2023-06-22T12:34:42"/>
    <n v="844"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0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1"/>
    <d v="2023-06-22T12:34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84"/>
    <d v="2023-06-22T12:34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55"/>
    <d v="2023-06-22T12:36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0"/>
    <d v="2023-06-22T12:36:30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"/>
    <d v="2023-06-22T12:36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2"/>
    <d v="2023-06-22T12:36:30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66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84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85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88"/>
    <d v="2023-06-22T12:36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59"/>
    <d v="2023-06-22T12:36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0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1"/>
    <d v="2023-06-22T12:36:5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2"/>
    <d v="2023-06-22T12:36:50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3"/>
    <d v="2023-06-22T12:36:5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5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0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6"/>
    <d v="2023-06-22T12:36:50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32"/>
    <d v="2023-04-20T13:08:19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37"/>
    <d v="2023-04-20T13:08:1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39"/>
    <d v="2023-04-20T13:0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48"/>
    <d v="2023-04-20T13:08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49"/>
    <d v="2023-04-20T13:08:19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99"/>
    <d v="2023-04-20T13:08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51"/>
    <d v="2023-04-20T13:08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84"/>
    <d v="2023-04-20T13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51"/>
    <d v="2023-04-20T13:08:1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16"/>
    <d v="2023-04-20T13:0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2"/>
    <d v="2023-06-22T13:17:5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3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5"/>
    <d v="2023-06-22T13:17:5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90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91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6"/>
    <d v="2023-06-22T13:17:55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9"/>
    <d v="2023-06-22T13:17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75"/>
    <d v="2023-06-22T13:1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1"/>
    <d v="2023-06-22T13:19:09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71"/>
    <d v="2023-06-22T13:19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25"/>
    <d v="2023-06-22T13:19:09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41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3"/>
    <d v="2023-06-22T13:19:0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4"/>
    <d v="2023-06-22T13:19:0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5"/>
    <d v="2023-06-22T13:19:0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3"/>
    <d v="2023-06-22T12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9"/>
    <d v="2023-06-22T12:36:50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2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70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4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4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6"/>
    <d v="2023-06-22T12:36:5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5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3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7"/>
    <d v="2023-06-22T12:36:50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6"/>
    <d v="2023-06-22T12:36:50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8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63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"/>
    <d v="2023-06-22T12:36:50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0"/>
    <d v="2023-06-22T12:3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64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1"/>
    <d v="2023-06-22T12:36:5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78"/>
    <d v="2023-05-15T15:26:4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79"/>
    <d v="2023-05-15T15:26:48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80"/>
    <d v="2023-05-15T15:26:48"/>
    <n v="357"/>
    <m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81"/>
    <d v="2023-05-15T15:26:48"/>
    <n v="215"/>
    <m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42"/>
    <d v="2023-05-15T15:26:48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29"/>
    <d v="2023-05-15T15:26:48"/>
    <n v="7"/>
    <n v="0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99"/>
    <d v="2023-06-22T13:19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00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9"/>
    <d v="2023-06-22T13:19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1"/>
    <d v="2023-06-22T13:19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24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02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77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80"/>
    <d v="2023-06-22T13:19:09"/>
    <n v="66"/>
    <m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81"/>
    <d v="2023-06-22T13:19:09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56"/>
    <x v="3"/>
    <x v="106"/>
    <d v="2023-06-22T13:19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54"/>
    <d v="2023-04-20T13:08:19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117"/>
    <d v="2023-04-20T13:0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55"/>
    <d v="2023-04-20T13:08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58"/>
    <d v="2023-04-20T13:08:1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0"/>
    <d v="2023-04-20T13:08:1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2"/>
    <d v="2023-04-20T13:08:1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16"/>
    <x v="8"/>
    <x v="3"/>
    <d v="2023-04-20T13:08:19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32"/>
    <d v="2023-06-22T13:18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37"/>
    <d v="2023-06-22T13:18:13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48"/>
    <d v="2023-06-22T13:18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49"/>
    <d v="2023-06-22T13:18:13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50"/>
    <d v="2023-06-22T13:18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54"/>
    <d v="2023-06-22T13:18:1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58"/>
    <d v="2023-06-22T13:18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30"/>
    <d v="2023-05-15T15:26:48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32"/>
    <d v="2023-05-15T15:26:48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35"/>
    <d v="2023-05-15T15:26:48"/>
    <n v="13"/>
    <m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37"/>
    <d v="2023-05-15T15:26:48"/>
    <n v="224"/>
    <m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39"/>
    <d v="2023-05-15T15:26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48"/>
    <d v="2023-05-15T15:26:48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5"/>
    <d v="2023-05-15T15:31:08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91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0"/>
    <d v="2023-05-15T15:31:29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6"/>
    <d v="2023-05-15T15:31:29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21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7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2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23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7"/>
    <d v="2023-05-15T15:31:2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6"/>
    <d v="2023-05-15T15:31:2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8"/>
    <d v="2023-05-15T15:3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63"/>
    <d v="2023-05-15T15:3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"/>
    <d v="2023-05-15T15:31:2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0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1"/>
    <d v="2023-05-15T15:31:2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71"/>
    <d v="2023-05-15T15:3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25"/>
    <d v="2023-05-15T15:31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1"/>
    <d v="2023-05-15T15:3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3"/>
    <d v="2023-05-15T15:31:2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0"/>
    <d v="2023-06-22T13:18:1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2"/>
    <d v="2023-06-22T13:18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88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59"/>
    <d v="2023-06-22T13:18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0"/>
    <d v="2023-06-22T13:18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1"/>
    <d v="2023-06-22T13:18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2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5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6"/>
    <d v="2023-06-22T13:18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7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70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4"/>
    <d v="2023-06-22T13:18:2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5"/>
    <d v="2023-06-22T13:18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6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7"/>
    <d v="2023-06-22T13:18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8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9"/>
    <d v="2023-06-22T13:18:2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11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12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71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41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13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14"/>
    <d v="2023-06-22T13:18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15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72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4"/>
    <d v="2023-05-15T15:31:29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5"/>
    <d v="2023-05-15T15:31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9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11"/>
    <d v="2023-06-22T12:4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41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13"/>
    <d v="2023-06-22T12:4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14"/>
    <d v="2023-06-22T12:41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15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72"/>
    <d v="2023-06-22T12:4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20"/>
    <d v="2023-06-22T12:4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21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24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80"/>
    <d v="2023-06-22T12:41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82"/>
    <d v="2023-06-22T12:41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30"/>
    <d v="2023-06-22T12:41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32"/>
    <d v="2023-06-22T12:41:2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36"/>
    <d v="2023-06-22T12:41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37"/>
    <d v="2023-06-22T12:41:2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49"/>
    <d v="2023-06-22T12:41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50"/>
    <d v="2023-06-22T12:4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9"/>
    <x v="5"/>
    <x v="37"/>
    <d v="2023-06-22T12:49:4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9"/>
    <x v="5"/>
    <x v="40"/>
    <d v="2023-06-22T12:49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9"/>
    <x v="5"/>
    <x v="0"/>
    <d v="2023-06-22T12:49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59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6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20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21"/>
    <d v="2023-06-22T13:18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22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24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75"/>
    <d v="2023-06-22T13:18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82"/>
    <d v="2023-06-22T13:18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42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30"/>
    <d v="2023-06-22T13:18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46"/>
    <d v="2023-06-22T13:1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32"/>
    <d v="2023-06-22T13:18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34"/>
    <d v="2023-06-22T13:18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37"/>
    <d v="2023-06-22T13:18:2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49"/>
    <d v="2023-06-22T13:18:29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50"/>
    <d v="2023-06-22T13:18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51"/>
    <d v="2023-06-22T13:18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84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40"/>
    <d v="2023-06-22T13:1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145"/>
    <d v="2023-06-22T13:18:29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54"/>
    <d v="2023-06-22T13:18:2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55"/>
    <d v="2023-06-22T13:18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0"/>
    <d v="2023-06-22T13:18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54"/>
    <d v="2023-04-19T16:32:5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87"/>
    <d v="2023-06-22T13:15:5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205"/>
    <d v="2023-06-22T13:16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62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65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205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69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6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7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96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50"/>
    <d v="2023-04-19T15:42:2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51"/>
    <d v="2023-04-19T15:42:26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84"/>
    <d v="2023-04-19T15:42:2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40"/>
    <d v="2023-04-19T15:42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28"/>
    <d v="2023-05-15T17:04:0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0"/>
    <d v="2023-05-15T17:04:04"/>
    <n v="164"/>
    <n v="99"/>
    <n v="65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2"/>
    <d v="2023-05-15T17:04:04"/>
    <n v="218"/>
    <n v="1"/>
    <n v="217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3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4"/>
    <d v="2023-05-15T17:04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6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48"/>
    <d v="2023-04-20T13:28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7"/>
    <d v="2023-05-15T17:04:04"/>
    <n v="504"/>
    <n v="376"/>
    <n v="128"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8"/>
    <d v="2023-05-15T17:04:04"/>
    <n v="48"/>
    <n v="45"/>
    <n v="3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12"/>
    <d v="2023-05-15T17:04:0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39"/>
    <d v="2023-05-15T17:04:04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49"/>
    <d v="2023-05-15T17:04:04"/>
    <n v="161"/>
    <m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50"/>
    <d v="2023-05-15T17:04:0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80"/>
    <d v="2023-06-22T13:16:1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29"/>
    <d v="2023-06-22T13:16:15"/>
    <n v="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132"/>
    <d v="2023-06-22T13:16:1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30"/>
    <d v="2023-06-22T13:16:15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32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36"/>
    <d v="2023-06-22T13:16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128"/>
    <x v="0"/>
    <x v="37"/>
    <d v="2023-06-22T13:16:15"/>
    <n v="436"/>
    <n v="436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9"/>
    <d v="2023-06-22T12:42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0"/>
    <d v="2023-06-22T12:42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1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71"/>
    <d v="2023-06-22T12:42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25"/>
    <d v="2023-06-22T12:42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41"/>
    <d v="2023-06-22T12:42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3"/>
    <d v="2023-06-22T12:42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4"/>
    <d v="2023-06-22T12:42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5"/>
    <d v="2023-06-22T12:42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39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99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6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20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21"/>
    <d v="2023-06-22T12:42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71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80"/>
    <d v="2023-06-22T12:42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07"/>
    <d v="2023-06-22T12:42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30"/>
    <d v="2023-06-22T12:42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51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49"/>
    <d v="2023-04-20T13:28:5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50"/>
    <d v="2023-04-20T13:2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199"/>
    <d v="2023-04-20T13:28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54"/>
    <d v="2023-04-20T13:28:5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117"/>
    <d v="2023-04-20T13:2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77"/>
    <d v="2023-04-19T16:17:49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43"/>
    <d v="2023-04-19T16:17:4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70"/>
    <d v="2023-04-19T16:17:4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35"/>
    <d v="2023-04-19T16:17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3"/>
    <d v="2023-04-19T16:17:49"/>
    <n v="256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36"/>
    <d v="2023-04-19T16:1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4"/>
    <d v="2023-04-19T16:1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5"/>
    <d v="2023-04-19T16:17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78"/>
    <d v="2023-04-19T16:17:49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37"/>
    <d v="2023-04-19T16:17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80"/>
    <d v="2023-04-19T16:17:49"/>
    <n v="216"/>
    <n v="216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8"/>
    <d v="2023-04-19T16:17:4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9"/>
    <d v="2023-04-19T16:17:49"/>
    <n v="7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0"/>
    <d v="2023-04-19T16:17:49"/>
    <n v="171"/>
    <n v="171"/>
    <m/>
    <n v="15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1"/>
    <d v="2023-04-19T16:17:49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2"/>
    <d v="2023-04-19T16:17:49"/>
    <n v="32"/>
    <n v="32"/>
    <m/>
    <n v="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3"/>
    <d v="2023-04-19T16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4"/>
    <d v="2023-04-19T16:17:49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31"/>
    <d v="2023-06-22T12:42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36"/>
    <d v="2023-06-22T12:42:16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37"/>
    <d v="2023-06-22T12:42:1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38"/>
    <d v="2023-06-22T12:42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49"/>
    <d v="2023-06-22T12:42:1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40"/>
    <d v="2023-06-22T12:42:1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16"/>
    <d v="2023-06-22T12:42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54"/>
    <d v="2023-06-22T12:42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0"/>
    <d v="2023-06-22T12:42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68"/>
    <d v="2023-06-22T12:42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25"/>
    <x v="3"/>
    <x v="174"/>
    <d v="2023-06-22T12:42:16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80"/>
    <d v="2023-06-22T12:42:3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81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30"/>
    <d v="2023-06-22T12:42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37"/>
    <d v="2023-06-22T12:42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49"/>
    <d v="2023-06-22T12:42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40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54"/>
    <d v="2023-06-22T12:42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57"/>
    <x v="3"/>
    <x v="0"/>
    <d v="2023-06-22T12:42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61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62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90"/>
    <d v="2023-06-22T12:4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9"/>
    <d v="2023-07-14T15:59:0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6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0"/>
    <d v="2023-07-14T15:59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5"/>
    <d v="2023-04-19T16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16"/>
    <d v="2023-04-19T16:17:49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40"/>
    <d v="2023-04-19T16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6"/>
    <d v="2023-04-19T16:17:49"/>
    <n v="19"/>
    <n v="19"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7"/>
    <d v="2023-04-19T16:17:49"/>
    <n v="2510"/>
    <n v="2510"/>
    <m/>
    <n v="29"/>
    <n v="2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8"/>
    <d v="2023-04-19T16:17:49"/>
    <n v="408"/>
    <n v="408"/>
    <m/>
    <n v="1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12"/>
    <d v="2023-04-19T16:17:49"/>
    <n v="11"/>
    <n v="11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41"/>
    <d v="2023-04-19T16:17:49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39"/>
    <d v="2023-04-19T16:17:49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49"/>
    <d v="2023-04-19T16:17:4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40"/>
    <d v="2023-04-19T16:17:49"/>
    <n v="941"/>
    <n v="941"/>
    <m/>
    <m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6"/>
    <d v="2023-04-18T14:42:2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7"/>
    <d v="2023-04-18T14:42:2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96"/>
    <d v="2023-04-18T14:42:21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0"/>
    <x v="6"/>
    <x v="54"/>
    <d v="2023-05-15T16:16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0"/>
    <x v="6"/>
    <x v="0"/>
    <d v="2023-05-15T16:16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61"/>
    <d v="2023-05-15T16:16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62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65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205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69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69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6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7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3"/>
    <d v="2023-05-15T17:07:1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36"/>
    <d v="2023-05-15T17:07:1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66"/>
    <d v="2023-04-18T14:17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69"/>
    <d v="2023-04-18T14:1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6"/>
    <d v="2023-04-18T14:17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7"/>
    <d v="2023-04-18T14:17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9"/>
    <d v="2023-04-18T14:53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70"/>
    <d v="2023-04-18T14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4"/>
    <d v="2023-04-18T14:53:1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5"/>
    <d v="2023-04-18T14:53:1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"/>
    <d v="2023-04-18T14:53:1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7"/>
    <d v="2023-04-18T14:53:1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8"/>
    <d v="2023-04-18T14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9"/>
    <d v="2023-04-18T14:53:1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0"/>
    <d v="2023-04-18T14:5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1"/>
    <d v="2023-04-18T14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41"/>
    <d v="2023-04-18T14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3"/>
    <d v="2023-04-18T14:53:12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4"/>
    <d v="2023-04-18T14:53:1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5"/>
    <d v="2023-04-18T14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9"/>
    <d v="2023-04-18T14:5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20"/>
    <d v="2023-04-18T14:5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21"/>
    <d v="2023-04-18T14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69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247"/>
    <d v="2023-05-15T16:02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44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79"/>
    <d v="2023-05-15T16:02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80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81"/>
    <d v="2023-05-15T16:02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30"/>
    <d v="2023-05-15T16:02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47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35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37"/>
    <d v="2023-05-15T16:02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39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40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46"/>
    <d v="2023-05-15T16:02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47"/>
    <d v="2023-05-15T16:02:48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48"/>
    <d v="2023-05-15T16:02:48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5"/>
    <d v="2023-04-18T12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7"/>
    <d v="2023-04-18T12:53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77"/>
    <d v="2023-04-18T12:53:4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8"/>
    <d v="2023-04-18T12:53:4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49"/>
    <d v="2023-07-14T16:11:4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84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188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40"/>
    <d v="2023-07-14T16:11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85"/>
    <d v="2023-07-14T16:1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54"/>
    <d v="2023-07-14T16:11:44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9"/>
    <d v="2023-04-18T15:03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70"/>
    <d v="2023-04-18T15:03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5"/>
    <d v="2023-04-19T16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30"/>
    <d v="2023-04-19T16:19:40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32"/>
    <d v="2023-04-19T16:19:40"/>
    <n v="507"/>
    <m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37"/>
    <d v="2023-04-19T16:19:40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38"/>
    <d v="2023-04-19T16:19:4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12"/>
    <d v="2023-04-19T16:19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168"/>
    <d v="2023-05-15T16:0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59"/>
    <d v="2023-05-15T16:0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61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62"/>
    <d v="2023-05-15T16:0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65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205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69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6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7"/>
    <d v="2023-05-15T16:00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96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9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11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14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80"/>
    <d v="2023-05-15T16:0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30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56"/>
    <x v="9"/>
    <x v="37"/>
    <d v="2023-05-15T16:00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63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90"/>
    <d v="2023-06-22T12:36:3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66"/>
    <d v="2023-06-22T12:36:30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69"/>
    <d v="2023-06-22T12:36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4"/>
    <d v="2023-06-22T12:36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6"/>
    <d v="2023-06-22T12:36:30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7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96"/>
    <d v="2023-06-22T12:36:30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9"/>
    <d v="2023-06-22T12:36:30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0"/>
    <d v="2023-06-22T12:36:3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1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2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71"/>
    <d v="2023-06-22T12:36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25"/>
    <d v="2023-06-22T12:36:3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3"/>
    <d v="2023-06-22T12:36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4"/>
    <d v="2023-06-22T12:36:30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5"/>
    <d v="2023-06-22T12:36:30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6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27"/>
    <d v="2023-06-22T12:36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20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57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7"/>
    <d v="2023-06-22T12:39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6"/>
    <d v="2023-06-22T12:39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7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8"/>
    <d v="2023-06-22T12:39:3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8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63"/>
    <d v="2023-06-22T12:39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"/>
    <d v="2023-06-22T12:39:36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20"/>
    <d v="2023-07-14T15:59:0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74"/>
    <d v="2023-07-14T15:59:01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22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23"/>
    <d v="2023-07-14T15:59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24"/>
    <d v="2023-07-14T15:59:0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1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77"/>
    <d v="2023-07-14T15:59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04"/>
    <d v="2023-07-14T15:59:0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2"/>
    <d v="2023-07-14T15:59:0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3"/>
    <d v="2023-07-14T15:59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1"/>
    <d v="2023-07-14T15:59:0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4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79"/>
    <d v="2023-07-14T15:5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21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24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169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206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171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172"/>
    <d v="2023-06-22T12:50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80"/>
    <d v="2023-06-22T12:50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82"/>
    <d v="2023-06-22T12:50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30"/>
    <d v="2023-06-22T12:50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32"/>
    <d v="2023-06-22T12:50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35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36"/>
    <d v="2023-06-22T12:5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61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62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90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66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69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4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6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7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96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9"/>
    <d v="2023-06-22T12:43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1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25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4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5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38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21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80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81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82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09"/>
    <d v="2023-06-22T12:43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31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37"/>
    <d v="2023-06-22T12:43:0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6"/>
    <d v="2023-04-20T13:09:50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05"/>
    <d v="2023-04-20T13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7"/>
    <d v="2023-04-20T13:0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2"/>
    <d v="2023-04-20T13:09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4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27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0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74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2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4"/>
    <d v="2023-06-22T12:5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101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7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80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81"/>
    <d v="2023-06-22T12:57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9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0"/>
    <d v="2023-06-22T13:15:43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2"/>
    <d v="2023-06-22T13:15:4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3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6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7"/>
    <d v="2023-06-22T13:15:43"/>
    <n v="1560"/>
    <n v="1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8"/>
    <d v="2023-06-22T13:15:43"/>
    <n v="1023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12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39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40"/>
    <d v="2023-06-22T13:15:43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28"/>
    <d v="2023-06-22T13:1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29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52"/>
    <d v="2023-06-22T13:15:43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53"/>
    <d v="2023-06-22T13:15:43"/>
    <n v="805"/>
    <n v="8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62"/>
    <d v="2023-06-22T13:15:43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15"/>
    <d v="2023-06-22T13:15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16"/>
    <d v="2023-06-22T13:15:4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54"/>
    <d v="2023-06-22T13:15:43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17"/>
    <d v="2023-06-22T13:15:4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56"/>
    <d v="2023-06-22T13:15:43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17"/>
    <d v="2023-06-22T13:15:4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0"/>
    <d v="2023-06-22T13:15:4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"/>
    <d v="2023-06-22T13:15:43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87"/>
    <d v="2023-06-22T13:15:43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95"/>
    <d v="2023-06-22T13:15:43"/>
    <n v="8"/>
    <n v="0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30"/>
    <d v="2023-06-22T12:57:5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32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35"/>
    <d v="2023-06-22T12:5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37"/>
    <d v="2023-06-22T12:57:5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48"/>
    <d v="2023-06-22T12:57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49"/>
    <d v="2023-06-22T12:57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50"/>
    <d v="2023-06-22T12:5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40"/>
    <d v="2023-06-22T12:57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54"/>
    <d v="2023-06-22T12:57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58"/>
    <d v="2023-06-22T12:57:5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0"/>
    <d v="2023-06-22T12:57:5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"/>
    <d v="2023-06-22T12:5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3"/>
    <d v="2023-06-22T12:5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61"/>
    <d v="2023-06-22T12:5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62"/>
    <d v="2023-06-22T12:58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82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30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37"/>
    <d v="2023-06-22T12:50:1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48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49"/>
    <d v="2023-06-22T12:50:19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84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54"/>
    <d v="2023-06-22T12:50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58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0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34"/>
    <d v="2023-06-22T13:15:43"/>
    <n v="91"/>
    <n v="20"/>
    <n v="65"/>
    <n v="6"/>
    <m/>
    <n v="1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05"/>
    <d v="2023-06-22T13:15:59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80"/>
    <d v="2023-06-22T13:15:59"/>
    <n v="38"/>
    <n v="38"/>
    <m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81"/>
    <d v="2023-06-22T13:15:5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82"/>
    <d v="2023-06-22T13:15:5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08"/>
    <d v="2023-06-22T13:15:5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25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0"/>
    <d v="2023-06-22T13:15:59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46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2"/>
    <d v="2023-06-22T13:15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59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0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1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0"/>
    <d v="2023-06-22T12:39:3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1"/>
    <d v="2023-06-22T12:39:36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71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25"/>
    <d v="2023-06-22T12:39:3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41"/>
    <d v="2023-06-22T12:39:3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3"/>
    <d v="2023-06-22T12:39:3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4"/>
    <d v="2023-06-22T12:39:36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5"/>
    <d v="2023-06-22T12:39:3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9"/>
    <d v="2023-06-22T12:39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6"/>
    <d v="2023-06-22T12:39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20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21"/>
    <d v="2023-06-22T12:39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22"/>
    <d v="2023-06-22T12:39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03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66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88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9"/>
    <d v="2023-05-24T14:5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0"/>
    <d v="2023-05-24T14:54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7"/>
    <d v="2023-06-22T12:41:1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8"/>
    <d v="2023-06-22T12:41:1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9"/>
    <d v="2023-06-22T12:41:1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0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1"/>
    <d v="2023-06-22T12:41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71"/>
    <d v="2023-06-22T12:41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41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3"/>
    <d v="2023-06-22T12:41:13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4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5"/>
    <d v="2023-06-22T12:41:1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20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21"/>
    <d v="2023-06-22T12:41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22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77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80"/>
    <d v="2023-06-22T12:41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82"/>
    <d v="2023-06-22T12:41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42"/>
    <d v="2023-06-22T12:41:1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0"/>
    <d v="2023-06-22T12:41:1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47"/>
    <d v="2023-06-22T12:41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2"/>
    <d v="2023-06-22T12:41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6"/>
    <d v="2023-06-22T12:4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7"/>
    <d v="2023-06-22T12:41:1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8"/>
    <d v="2023-06-22T12:41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9"/>
    <d v="2023-06-22T12:41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49"/>
    <d v="2023-06-22T12:41:13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50"/>
    <d v="2023-06-22T12:41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40"/>
    <d v="2023-06-22T12:41:1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54"/>
    <d v="2023-06-22T12:41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55"/>
    <d v="2023-06-22T12:41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0"/>
    <d v="2023-06-22T12:41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1"/>
    <d v="2023-06-22T12:41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2"/>
    <d v="2023-06-22T12:41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2"/>
    <x v="0"/>
    <x v="3"/>
    <d v="2023-06-22T12:4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20"/>
    <d v="2023-05-15T15:37:0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21"/>
    <d v="2023-05-15T15:37:01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22"/>
    <d v="2023-05-15T15:3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23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01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75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77"/>
    <d v="2023-05-15T15:37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78"/>
    <d v="2023-05-15T15:37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31"/>
    <d v="2023-05-15T15:37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80"/>
    <d v="2023-05-15T15:37:01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82"/>
    <d v="2023-05-15T15:3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25"/>
    <d v="2023-05-15T15:37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42"/>
    <d v="2023-05-15T15:3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30"/>
    <d v="2023-05-15T15:37:0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32"/>
    <d v="2023-05-15T15:37:01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32"/>
    <d v="2023-06-22T12:34:27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35"/>
    <d v="2023-06-22T12:34:27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37"/>
    <d v="2023-06-22T12:34:27"/>
    <n v="290"/>
    <n v="0"/>
    <n v="290"/>
    <n v="0"/>
    <n v="2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39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48"/>
    <d v="2023-06-22T12:34:27"/>
    <n v="257"/>
    <n v="0"/>
    <n v="257"/>
    <n v="0"/>
    <n v="2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1"/>
    <d v="2023-06-22T12:34:27"/>
    <n v="13"/>
    <m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84"/>
    <d v="2023-06-22T12:34:27"/>
    <n v="6"/>
    <m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50"/>
    <d v="2023-06-22T12:34:27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51"/>
    <d v="2023-06-22T12:34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52"/>
    <d v="2023-06-22T12:34:27"/>
    <n v="1978"/>
    <n v="0"/>
    <n v="1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16"/>
    <d v="2023-06-22T12:34:2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85"/>
    <d v="2023-06-22T12:34:2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4"/>
    <d v="2023-06-22T12:34:27"/>
    <n v="459"/>
    <n v="0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5"/>
    <d v="2023-06-22T12:34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6"/>
    <d v="2023-06-22T12:34:2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7"/>
    <d v="2023-06-22T12:34:27"/>
    <n v="38"/>
    <n v="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8"/>
    <d v="2023-06-22T12:34:27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42"/>
    <d v="2023-06-22T12:36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30"/>
    <d v="2023-06-22T12:36:30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47"/>
    <d v="2023-06-22T12:36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32"/>
    <d v="2023-06-22T12:36:3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37"/>
    <d v="2023-06-22T12:36:30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38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49"/>
    <d v="2023-06-22T12:36:30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50"/>
    <d v="2023-06-22T12:36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51"/>
    <d v="2023-06-22T12:36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84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40"/>
    <d v="2023-06-22T12:36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52"/>
    <d v="2023-06-22T12:36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56"/>
    <d v="2023-06-22T12:36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14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53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85"/>
    <d v="2023-06-22T12:36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54"/>
    <d v="2023-06-22T12:36:30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1"/>
    <d v="2023-05-24T14:54:4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2"/>
    <d v="2023-05-24T14:54:44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3"/>
    <d v="2023-05-24T14:54:4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5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72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1"/>
    <d v="2023-05-15T15:26:4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84"/>
    <d v="2023-05-15T15:26:4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85"/>
    <d v="2023-05-15T15:26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54"/>
    <d v="2023-06-22T12:49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58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0"/>
    <d v="2023-06-22T12:49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2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183"/>
    <d v="2023-06-22T12:49:30"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3"/>
    <d v="2023-06-22T12:4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87"/>
    <d v="2023-06-22T12:49: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9"/>
    <x v="5"/>
    <x v="30"/>
    <d v="2023-06-22T12:49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9"/>
    <x v="5"/>
    <x v="35"/>
    <d v="2023-06-22T12:4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65"/>
    <x v="11"/>
    <x v="3"/>
    <d v="2023-06-22T12:54:50"/>
    <n v="50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80"/>
    <d v="2023-06-22T12:55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0"/>
    <d v="2023-06-22T12:5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2"/>
    <d v="2023-06-22T12:5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4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6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7"/>
    <d v="2023-06-22T12:55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8"/>
    <d v="2023-06-22T12:5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112"/>
    <d v="2023-06-22T12:5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54"/>
    <d v="2023-06-22T12:55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0"/>
    <d v="2023-06-22T12:55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2"/>
    <d v="2023-06-22T12:5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65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90"/>
    <d v="2023-07-20T15:35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66"/>
    <d v="2023-07-20T15:35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93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37"/>
    <d v="2023-06-22T13:06:13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48"/>
    <d v="2023-06-22T13:06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49"/>
    <d v="2023-06-22T13:06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54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58"/>
    <d v="2023-06-22T13:06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0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81"/>
    <d v="2023-06-22T13:06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96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46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37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38"/>
    <d v="2023-06-22T13:06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40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54"/>
    <d v="2023-06-22T13:06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2"/>
    <x v="6"/>
    <x v="86"/>
    <d v="2023-06-22T13:06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30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46"/>
    <d v="2023-06-22T13:0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36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37"/>
    <d v="2023-06-22T13:06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38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40"/>
    <d v="2023-06-22T13:06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0"/>
    <d v="2023-06-22T13:06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3"/>
    <x v="6"/>
    <x v="86"/>
    <d v="2023-06-22T13:06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88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0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269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1"/>
    <d v="2023-06-22T13:07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2"/>
    <d v="2023-06-22T13:07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3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5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90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6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7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8"/>
    <d v="2023-06-22T13:0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69"/>
    <d v="2023-06-22T13:0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04"/>
    <x v="0"/>
    <x v="70"/>
    <d v="2023-06-22T13:07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30"/>
    <d v="2023-06-22T13:11:2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32"/>
    <d v="2023-06-22T13:11:2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37"/>
    <d v="2023-06-22T13:11:2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39"/>
    <d v="2023-06-22T13:1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49"/>
    <d v="2023-06-22T13:11:28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50"/>
    <d v="2023-06-22T13:11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51"/>
    <d v="2023-06-22T13:1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40"/>
    <d v="2023-06-22T13:11:2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54"/>
    <d v="2023-06-22T13:11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0"/>
    <d v="2023-06-22T13:11:2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2"/>
    <d v="2023-06-22T13:11:2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88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59"/>
    <d v="2023-06-22T13:11:5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0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1"/>
    <d v="2023-06-22T13:11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2"/>
    <d v="2023-06-22T13:11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3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90"/>
    <d v="2023-06-22T13:11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6"/>
    <d v="2023-06-22T13:11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9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70"/>
    <d v="2023-06-22T13:11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4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5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6"/>
    <d v="2023-06-22T13:11:5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7"/>
    <d v="2023-06-22T13:11:5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8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9"/>
    <d v="2023-06-22T13:11:5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41"/>
    <d v="2023-06-22T13:11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13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30"/>
    <d v="2023-04-20T13:09:1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32"/>
    <d v="2023-04-20T13:09:1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33"/>
    <d v="2023-04-20T13:0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22"/>
    <d v="2023-04-20T13:09:1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34"/>
    <d v="2023-04-20T13:09:1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77"/>
    <d v="2023-04-20T13:09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23"/>
    <d v="2023-04-20T13:09:17"/>
    <n v="246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36"/>
    <d v="2023-04-20T13:0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78"/>
    <d v="2023-04-20T13:09:17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80"/>
    <d v="2023-04-20T13:09:17"/>
    <n v="220"/>
    <n v="22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08"/>
    <d v="2023-04-20T13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84"/>
    <d v="2023-04-20T13:09:1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44"/>
    <d v="2023-04-20T13:09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5"/>
    <d v="2023-04-20T13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09"/>
    <d v="2023-04-20T13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8"/>
    <d v="2023-04-20T13:09:1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33"/>
    <d v="2023-04-20T13:09:17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02"/>
    <d v="2023-05-15T15:31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69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43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88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9"/>
    <d v="2023-05-15T15:30:42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90"/>
    <d v="2023-05-15T15:31:0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6"/>
    <d v="2023-05-15T15:31:08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7"/>
    <d v="2023-05-15T15:31:0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8"/>
    <d v="2023-05-15T15:31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9"/>
    <d v="2023-05-15T15:31:0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75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71"/>
    <d v="2023-05-15T15:31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72"/>
    <d v="2023-05-15T15:31:2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80"/>
    <d v="2023-05-15T15:31:29"/>
    <n v="207"/>
    <n v="0"/>
    <n v="207"/>
    <n v="0"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2"/>
    <d v="2023-05-15T15:31:50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6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68"/>
    <d v="2023-05-15T15:31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40"/>
    <d v="2023-06-22T12:4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54"/>
    <d v="2023-06-22T12:41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0"/>
    <d v="2023-06-22T12:41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2"/>
    <d v="2023-06-22T12:41:2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3"/>
    <d v="2023-06-22T12:41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59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0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1"/>
    <d v="2023-06-22T12:41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2"/>
    <d v="2023-06-22T12:41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3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5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90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6"/>
    <d v="2023-06-22T12:41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3"/>
    <d v="2023-06-22T13:15:25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6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5"/>
    <d v="2023-06-22T13:1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78"/>
    <d v="2023-06-22T13:15:2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7"/>
    <d v="2023-06-22T13:15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05"/>
    <d v="2023-06-22T13:15:2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80"/>
    <d v="2023-06-22T13:15:25"/>
    <n v="481"/>
    <n v="481"/>
    <m/>
    <m/>
    <n v="42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08"/>
    <d v="2023-06-22T13:15:25"/>
    <n v="600"/>
    <n v="60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84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5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8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62"/>
    <d v="2023-06-22T13:15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6"/>
    <d v="2023-06-22T13:15:2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39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7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9"/>
    <d v="2023-06-22T13:15:25"/>
    <n v="5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32"/>
    <d v="2023-06-22T13:15:2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30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32"/>
    <d v="2023-06-22T13:15:2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48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40"/>
    <d v="2023-06-22T13:15:25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36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37"/>
    <d v="2023-06-22T13:15:25"/>
    <n v="1245"/>
    <n v="1245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38"/>
    <d v="2023-06-22T13:15:25"/>
    <n v="762"/>
    <n v="762"/>
    <m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12"/>
    <d v="2023-06-22T13:15:25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41"/>
    <d v="2023-06-22T13:15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63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"/>
    <d v="2023-06-22T13:17:3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0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1"/>
    <d v="2023-06-22T13:17:3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71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25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41"/>
    <d v="2023-06-22T13:17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80"/>
    <d v="2023-04-18T14:4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42"/>
    <d v="2023-04-18T14:4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30"/>
    <d v="2023-04-18T14:40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37"/>
    <d v="2023-04-18T14:40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49"/>
    <d v="2023-04-18T14:40:5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30"/>
    <d v="2023-04-20T13:09:17"/>
    <n v="112"/>
    <n v="112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32"/>
    <d v="2023-04-20T13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36"/>
    <d v="2023-04-20T13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37"/>
    <d v="2023-04-20T13:09:17"/>
    <n v="1486"/>
    <n v="1486"/>
    <m/>
    <m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38"/>
    <d v="2023-04-20T13:09:17"/>
    <n v="415"/>
    <n v="415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41"/>
    <d v="2023-04-20T13:09:1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49"/>
    <d v="2023-04-20T13:0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40"/>
    <d v="2023-04-20T13:09:17"/>
    <n v="379"/>
    <n v="379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52"/>
    <d v="2023-04-20T13:09:17"/>
    <n v="205"/>
    <n v="2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53"/>
    <d v="2023-04-20T13:09:17"/>
    <n v="660"/>
    <n v="6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16"/>
    <d v="2023-04-20T13:0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54"/>
    <d v="2023-04-20T13:09:17"/>
    <n v="220"/>
    <n v="2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85"/>
    <d v="2023-04-20T13:09:1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17"/>
    <d v="2023-04-20T13:09:1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56"/>
    <d v="2023-04-20T13:09:17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17"/>
    <d v="2023-04-20T13:09:17"/>
    <n v="35"/>
    <n v="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0"/>
    <d v="2023-04-20T13:09:17"/>
    <n v="112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"/>
    <d v="2023-04-20T13:0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74"/>
    <d v="2023-04-20T13:09:17"/>
    <n v="3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87"/>
    <d v="2023-04-20T13:09:1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95"/>
    <d v="2023-04-20T13:09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34"/>
    <d v="2023-04-20T13:09:17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88"/>
    <d v="2023-04-20T13:09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0"/>
    <d v="2023-04-20T13:0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1"/>
    <d v="2023-04-20T13:09:50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2"/>
    <d v="2023-04-20T13:09:50"/>
    <n v="0"/>
    <m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3"/>
    <d v="2023-04-20T13:09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0"/>
    <d v="2023-04-20T13:09:5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1"/>
    <d v="2023-04-20T13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69"/>
    <d v="2023-04-18T11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6"/>
    <d v="2023-04-18T11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7"/>
    <d v="2023-04-18T11:55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96"/>
    <d v="2023-04-18T11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9"/>
    <d v="2023-04-18T11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11"/>
    <d v="2023-04-18T11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14"/>
    <d v="2023-04-18T11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49"/>
    <d v="2023-04-18T12:08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50"/>
    <d v="2023-04-18T12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40"/>
    <d v="2023-04-18T12:08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54"/>
    <d v="2023-04-18T12:08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0"/>
    <d v="2023-04-18T12:08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79"/>
    <x v="12"/>
    <x v="2"/>
    <d v="2023-04-18T12:08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59"/>
    <d v="2023-04-18T12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61"/>
    <d v="2023-04-18T12:09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62"/>
    <d v="2023-04-18T12:09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90"/>
    <d v="2023-04-18T12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66"/>
    <d v="2023-04-18T12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121"/>
    <d v="2023-04-18T12:09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69"/>
    <d v="2023-04-18T12:0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4"/>
    <d v="2023-04-18T12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6"/>
    <d v="2023-04-18T12:09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7"/>
    <d v="2023-04-18T12:09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8"/>
    <d v="2023-04-19T16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8"/>
    <d v="2023-04-19T16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63"/>
    <d v="2023-04-19T16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"/>
    <d v="2023-04-19T16:01:09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0"/>
    <d v="2023-04-19T16:01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1"/>
    <d v="2023-04-19T16:01:09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2"/>
    <d v="2023-04-19T16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71"/>
    <d v="2023-04-19T16:01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25"/>
    <d v="2023-04-19T16:01:0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41"/>
    <d v="2023-04-19T16:01:0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50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40"/>
    <d v="2023-04-18T14:37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54"/>
    <d v="2023-04-18T14:3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56"/>
    <d v="2023-04-18T14:37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58"/>
    <d v="2023-04-18T14:37:4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0"/>
    <d v="2023-04-18T14:37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2"/>
    <d v="2023-04-18T14:3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3"/>
    <d v="2023-04-18T14:3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59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61"/>
    <d v="2023-04-18T14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257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62"/>
    <d v="2023-04-18T14:38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90"/>
    <d v="2023-04-18T14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66"/>
    <d v="2023-04-18T14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21"/>
    <d v="2023-04-18T14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69"/>
    <d v="2023-04-18T14:3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4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6"/>
    <d v="2023-04-18T14:38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7"/>
    <d v="2023-04-18T14:3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96"/>
    <d v="2023-04-18T14:3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9"/>
    <d v="2023-04-18T14:38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0"/>
    <d v="2023-04-18T14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1"/>
    <d v="2023-04-18T14:3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76"/>
    <x v="12"/>
    <x v="125"/>
    <d v="2023-04-18T14:3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3"/>
    <d v="2023-05-15T16:38:28"/>
    <n v="41"/>
    <n v="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25"/>
    <d v="2023-04-18T14:42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3"/>
    <d v="2023-04-18T14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65"/>
    <d v="2023-04-18T14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4"/>
    <d v="2023-04-18T14:42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5"/>
    <d v="2023-04-18T14:42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99"/>
    <d v="2023-04-18T14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6"/>
    <d v="2023-04-18T14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26"/>
    <d v="2023-04-18T14:42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27"/>
    <d v="2023-04-18T14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20"/>
    <d v="2023-04-18T14:42:2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21"/>
    <d v="2023-04-18T14:42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04"/>
    <d v="2023-04-18T14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142"/>
    <d v="2023-04-18T14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81"/>
    <d v="2023-04-18T14:42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30"/>
    <d v="2023-04-18T14:42:2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33"/>
    <d v="2023-04-18T14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96"/>
    <d v="2023-04-18T14:41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9"/>
    <d v="2023-04-18T14:41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1"/>
    <d v="2023-04-18T14:41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25"/>
    <d v="2023-04-18T14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65"/>
    <d v="2023-04-18T14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4"/>
    <d v="2023-04-18T14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5"/>
    <d v="2023-04-18T14:4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99"/>
    <d v="2023-04-18T14:4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6"/>
    <d v="2023-04-18T14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93"/>
    <d v="2023-04-18T14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69"/>
    <d v="2023-04-18T14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4"/>
    <d v="2023-04-18T14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6"/>
    <d v="2023-04-18T14:42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7"/>
    <d v="2023-04-18T14:42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96"/>
    <d v="2023-04-18T14:42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4"/>
    <d v="2023-05-15T17:08:15"/>
    <n v="0"/>
    <n v="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5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59"/>
    <d v="2023-04-19T16:13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0"/>
    <d v="2023-04-19T16:13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5"/>
    <d v="2023-04-19T16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6"/>
    <d v="2023-04-19T16:17:26"/>
    <n v="17"/>
    <n v="17"/>
    <n v="0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7"/>
    <d v="2023-04-19T16:17:26"/>
    <n v="666"/>
    <n v="666"/>
    <n v="0"/>
    <n v="0"/>
    <n v="6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8"/>
    <d v="2023-04-19T16:17:26"/>
    <n v="169"/>
    <n v="169"/>
    <n v="0"/>
    <n v="0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112"/>
    <d v="2023-04-19T16:17:26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39"/>
    <d v="2023-04-19T16:17:26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40"/>
    <d v="2023-04-19T16:17:26"/>
    <n v="30"/>
    <n v="30"/>
    <n v="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54"/>
    <d v="2023-04-19T16:17:2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42"/>
    <d v="2023-04-19T16:17:49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19"/>
    <d v="2023-04-19T16:17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1"/>
    <d v="2023-04-19T16:17:4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30"/>
    <d v="2023-04-19T16:17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32"/>
    <d v="2023-04-19T16:17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2"/>
    <d v="2023-04-19T16:17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34"/>
    <d v="2023-04-19T16:17:4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88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59"/>
    <d v="2023-04-19T16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0"/>
    <d v="2023-04-19T16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1"/>
    <d v="2023-04-19T16:20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2"/>
    <d v="2023-04-19T16:20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3"/>
    <d v="2023-04-19T16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90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91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90"/>
    <d v="2023-04-19T16:20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6"/>
    <d v="2023-04-19T16:20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92"/>
    <d v="2023-04-19T16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81"/>
    <d v="2023-05-15T15:31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83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3"/>
    <d v="2023-05-15T15:31:29"/>
    <n v="13"/>
    <n v="0"/>
    <n v="13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32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5"/>
    <d v="2023-05-15T15:31:29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30"/>
    <d v="2023-05-15T15:31:29"/>
    <n v="258"/>
    <n v="0"/>
    <n v="258"/>
    <n v="0"/>
    <n v="2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74"/>
    <d v="2023-06-22T12:36:3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58"/>
    <d v="2023-06-22T12:36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24"/>
    <d v="2023-06-22T12:36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159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77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79"/>
    <d v="2023-06-22T12:36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80"/>
    <d v="2023-06-22T12:36:30"/>
    <n v="157"/>
    <m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7"/>
    <x v="5"/>
    <x v="81"/>
    <d v="2023-06-22T12:36:30"/>
    <n v="73"/>
    <m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9"/>
    <d v="2023-06-22T12:39:3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70"/>
    <d v="2023-06-22T12:39:3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4"/>
    <d v="2023-06-22T12:39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4"/>
    <d v="2023-06-22T12:39:3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5"/>
    <d v="2023-06-22T12:39:36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"/>
    <d v="2023-06-22T12:39:3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5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96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23"/>
    <d v="2023-06-22T12:39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20"/>
    <d v="2023-05-15T15:2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21"/>
    <d v="2023-05-15T15:26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22"/>
    <d v="2023-05-15T15:2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77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77"/>
    <d v="2023-05-15T15:26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2"/>
    <d v="2023-04-19T16:32:2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86"/>
    <d v="2023-04-19T16:32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46"/>
    <d v="2023-06-22T13:0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31"/>
    <d v="2023-06-22T13:0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32"/>
    <d v="2023-06-22T13:03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37"/>
    <d v="2023-06-22T13:03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38"/>
    <d v="2023-06-22T13:03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40"/>
    <d v="2023-06-22T13:03:0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117"/>
    <d v="2023-06-22T13:03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0"/>
    <d v="2023-06-22T13:03:0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2"/>
    <d v="2023-06-22T13:03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86"/>
    <d v="2023-06-22T13:03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91"/>
    <x v="6"/>
    <x v="168"/>
    <d v="2023-06-22T13:03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59"/>
    <d v="2023-06-22T13:03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62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65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205"/>
    <d v="2023-06-22T13:03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69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7"/>
    <d v="2023-06-22T13:04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96"/>
    <d v="2023-06-22T13:04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9"/>
    <d v="2023-06-22T13:04:0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0"/>
    <d v="2023-06-22T13:0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1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25"/>
    <d v="2023-06-22T13:0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4"/>
    <d v="2023-06-22T13:04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99"/>
    <d v="2023-06-22T13:04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21"/>
    <d v="2023-06-22T13:04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69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206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71"/>
    <d v="2023-06-22T13:0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172"/>
    <d v="2023-06-22T13:04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80"/>
    <d v="2023-06-22T13:04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82"/>
    <d v="2023-06-22T13:04:0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0"/>
    <d v="2023-06-22T13:04:0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2"/>
    <d v="2023-06-22T13:04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3"/>
    <d v="2023-06-22T13:04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5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6"/>
    <d v="2023-06-22T13:0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7"/>
    <d v="2023-06-22T13:04:01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38"/>
    <d v="2023-06-22T13:04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48"/>
    <d v="2023-06-22T13:04:0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49"/>
    <d v="2023-06-22T13:04:0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51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40"/>
    <d v="2023-06-22T13:04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54"/>
    <d v="2023-06-22T13:04:0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58"/>
    <d v="2023-06-22T13:04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0"/>
    <d v="2023-06-22T13:04:0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7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8"/>
    <d v="2023-07-14T15:59:5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0"/>
    <d v="2023-07-14T15:59:57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"/>
    <d v="2023-07-14T15:59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2"/>
    <d v="2023-07-14T15:59:5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74"/>
    <d v="2023-07-14T15:59:57"/>
    <n v="1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"/>
    <d v="2023-07-14T15:59:57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87"/>
    <d v="2023-07-14T15:59:5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70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4"/>
    <d v="2023-06-22T13:18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4"/>
    <d v="2023-06-22T13:18:4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"/>
    <d v="2023-06-22T13:18:4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"/>
    <d v="2023-06-22T13:18:4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5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3"/>
    <d v="2023-08-21T15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96"/>
    <d v="2023-06-22T13:1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88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1"/>
    <d v="2023-06-22T12:39:2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2"/>
    <d v="2023-06-22T12:39:2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3"/>
    <d v="2023-06-22T12:3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6"/>
    <d v="2023-06-22T12:39:20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8"/>
    <d v="2023-06-22T12:3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9"/>
    <d v="2023-06-22T12:39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70"/>
    <d v="2023-06-22T12:39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4"/>
    <d v="2023-06-22T12:39:20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2"/>
    <d v="2023-06-22T13:04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95"/>
    <x v="6"/>
    <x v="46"/>
    <d v="2023-06-22T13:0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95"/>
    <x v="6"/>
    <x v="86"/>
    <d v="2023-06-22T13:04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82"/>
    <d v="2023-06-22T13:04:4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28"/>
    <d v="2023-06-22T13:04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30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37"/>
    <d v="2023-06-22T13:04:40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38"/>
    <d v="2023-06-22T13:0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112"/>
    <d v="2023-06-22T13:04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49"/>
    <d v="2023-06-22T13:04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40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54"/>
    <d v="2023-06-22T13:04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56"/>
    <d v="2023-06-22T13:04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57"/>
    <d v="2023-06-22T13:0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0"/>
    <d v="2023-06-22T13:0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0"/>
    <d v="2023-05-15T16:40:3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2"/>
    <d v="2023-05-15T16:40:35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71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25"/>
    <d v="2023-06-22T13:18:4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41"/>
    <d v="2023-06-22T13:18:4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3"/>
    <d v="2023-06-22T13:18:4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01"/>
    <d v="2023-06-22T13:1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4"/>
    <d v="2023-06-22T13:18:49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5"/>
    <d v="2023-06-22T13:18:4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"/>
    <d v="2023-06-22T12:39:20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"/>
    <d v="2023-06-22T12:39:20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7"/>
    <d v="2023-06-22T12:39:20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8"/>
    <d v="2023-06-22T12:39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9"/>
    <d v="2023-06-22T12:39:20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0"/>
    <d v="2023-06-22T12:39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41"/>
    <d v="2023-06-22T12:39:2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3"/>
    <d v="2023-06-22T12:39:20"/>
    <n v="0"/>
    <m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4"/>
    <d v="2023-06-22T12:39:2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5"/>
    <d v="2023-06-22T12:39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6"/>
    <d v="2023-06-22T12:39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9"/>
    <d v="2023-06-22T12:39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20"/>
    <d v="2023-06-22T12:39:2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21"/>
    <d v="2023-06-22T12:39:2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22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23"/>
    <d v="2023-06-22T12:3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01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75"/>
    <d v="2023-06-22T12:39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77"/>
    <d v="2023-06-22T12:39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78"/>
    <d v="2023-06-22T12:39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80"/>
    <d v="2023-06-22T12:39:20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82"/>
    <d v="2023-06-22T12:39:2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25"/>
    <d v="2023-06-22T12:3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42"/>
    <d v="2023-06-22T12:39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30"/>
    <d v="2023-06-22T12:39:20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9"/>
    <d v="2023-06-22T13:18:4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6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0"/>
    <d v="2023-06-22T13:18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0"/>
    <d v="2023-06-22T13:18:4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1"/>
    <d v="2023-06-22T13:18:4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2"/>
    <d v="2023-06-22T13:1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3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4"/>
    <d v="2023-06-22T13:18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1"/>
    <d v="2023-06-22T13:18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2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77"/>
    <d v="2023-06-22T13:1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4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42"/>
    <d v="2023-06-22T13:18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69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43"/>
    <d v="2023-06-22T13:18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71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96"/>
    <x v="2"/>
    <x v="3"/>
    <d v="2023-06-22T13:04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97"/>
    <x v="10"/>
    <x v="30"/>
    <d v="2023-06-22T13:0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97"/>
    <x v="10"/>
    <x v="37"/>
    <d v="2023-06-22T13:05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97"/>
    <x v="10"/>
    <x v="40"/>
    <d v="2023-06-22T13:05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97"/>
    <x v="10"/>
    <x v="0"/>
    <d v="2023-06-22T13:05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80"/>
    <d v="2023-06-22T13:05:1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29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30"/>
    <d v="2023-06-22T13:05:19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34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32"/>
    <d v="2023-06-22T12:39:20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37"/>
    <d v="2023-06-22T12:39:20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39"/>
    <d v="2023-06-22T12:39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48"/>
    <d v="2023-06-22T12:39:20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49"/>
    <d v="2023-06-22T12:39:20"/>
    <n v="915"/>
    <m/>
    <n v="915"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0"/>
    <d v="2023-06-22T12:39:2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1"/>
    <d v="2023-06-22T12:39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84"/>
    <d v="2023-06-22T12:39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40"/>
    <d v="2023-06-22T12:39:20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2"/>
    <d v="2023-06-22T12:39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5"/>
    <d v="2023-06-22T12:34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6"/>
    <d v="2023-06-22T12:34:4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7"/>
    <d v="2023-06-22T12:34:42"/>
    <n v="36"/>
    <n v="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8"/>
    <d v="2023-06-22T12:34:4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0"/>
    <d v="2023-06-22T12:34:42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"/>
    <d v="2023-06-22T12:34:4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2"/>
    <d v="2023-06-22T12:34:42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86"/>
    <d v="2023-06-22T12:34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71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5"/>
    <d v="2023-06-22T12:36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41"/>
    <d v="2023-06-22T12:36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0"/>
    <d v="2023-06-22T12:39:2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2"/>
    <d v="2023-06-22T12:39:20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38"/>
    <d v="2023-06-22T13:05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39"/>
    <d v="2023-06-22T13:0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48"/>
    <d v="2023-06-22T13:05:1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40"/>
    <d v="2023-06-22T13:05:19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54"/>
    <d v="2023-06-22T13:05:1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56"/>
    <d v="2023-06-22T13:0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57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58"/>
    <d v="2023-06-22T13:05:1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0"/>
    <d v="2023-06-22T13:05:19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98"/>
    <x v="11"/>
    <x v="3"/>
    <d v="2023-06-22T13:05:19"/>
    <n v="26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80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29"/>
    <d v="2023-06-22T13:0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45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30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35"/>
    <d v="2023-06-22T13:0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54"/>
    <d v="2023-05-15T16:16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247"/>
    <d v="2023-06-22T13:18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44"/>
    <d v="2023-06-22T13:18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80"/>
    <d v="2023-06-22T13:18:49"/>
    <n v="37"/>
    <m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6"/>
    <d v="2023-06-22T13:18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7"/>
    <d v="2023-06-22T13:18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84"/>
    <d v="2023-06-22T13:18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42"/>
    <d v="2023-06-22T13:18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30"/>
    <d v="2023-06-22T13:18:4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3"/>
    <d v="2023-06-22T12:39:20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87"/>
    <d v="2023-06-22T12:39:2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59"/>
    <d v="2023-06-22T12:39:3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0"/>
    <d v="2023-06-22T12:39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1"/>
    <d v="2023-06-22T12:39:3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2"/>
    <d v="2023-06-22T12:39:3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3"/>
    <d v="2023-06-22T12:39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90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91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0"/>
    <d v="2023-06-22T12:39:3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1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6"/>
    <d v="2023-06-22T12:39:3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205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21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7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2"/>
    <d v="2023-06-22T12:39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93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68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183"/>
    <d v="2023-06-22T12:56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3"/>
    <d v="2023-06-22T12:56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80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32"/>
    <d v="2023-06-22T12:57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37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65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4"/>
    <d v="2023-06-22T12:36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32"/>
    <d v="2023-06-22T13:18:49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35"/>
    <d v="2023-06-22T13:18:4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37"/>
    <d v="2023-06-22T13:18:49"/>
    <n v="400"/>
    <m/>
    <n v="400"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39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48"/>
    <d v="2023-06-22T13:18:4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49"/>
    <d v="2023-06-22T13:18:49"/>
    <n v="663"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0"/>
    <d v="2023-06-22T13:18:4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1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84"/>
    <d v="2023-06-22T13:18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40"/>
    <d v="2023-06-22T13:18:4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54"/>
    <d v="2023-06-22T13:18:4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13"/>
    <d v="2023-06-22T13:1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14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3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16"/>
    <d v="2023-06-22T13:18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4"/>
    <d v="2023-06-22T13:18:4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85"/>
    <d v="2023-06-22T13:18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104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80"/>
    <d v="2023-06-22T13:19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82"/>
    <d v="2023-06-22T13:19:24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30"/>
    <d v="2023-06-22T13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32"/>
    <d v="2023-06-22T13:19:2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37"/>
    <d v="2023-06-22T13:19:2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39"/>
    <d v="2023-06-22T13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5"/>
    <d v="2023-06-22T12:36:5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3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3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86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99"/>
    <d v="2023-06-22T12:36:5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87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6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8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26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25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7"/>
    <d v="2023-06-22T12:3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6"/>
    <d v="2023-05-15T15:3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39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72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86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9"/>
    <d v="2023-05-24T17:28:1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8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6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88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26"/>
    <d v="2023-05-24T17:28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77"/>
    <d v="2023-06-22T12:39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04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42"/>
    <d v="2023-06-22T12:39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36"/>
    <d v="2023-04-18T13:2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0"/>
    <d v="2023-06-22T12:47:0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48"/>
    <d v="2023-06-22T13:19:2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49"/>
    <d v="2023-06-22T13:19:24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50"/>
    <d v="2023-06-22T13:19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40"/>
    <d v="2023-06-22T13:19:2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54"/>
    <d v="2023-06-22T13:19:2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58"/>
    <d v="2023-06-22T13:19:2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0"/>
    <d v="2023-06-22T13:19:2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2"/>
    <d v="2023-06-22T13:19:2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7"/>
    <x v="12"/>
    <x v="3"/>
    <d v="2023-06-22T13:19:24"/>
    <n v="34"/>
    <n v="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8"/>
    <x v="8"/>
    <x v="80"/>
    <d v="2023-06-22T13:19:42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1"/>
    <d v="2023-06-22T13:20:0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2"/>
    <d v="2023-06-22T13:20:01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3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90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91"/>
    <d v="2023-06-22T13:2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0"/>
    <d v="2023-06-22T13:20:0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6"/>
    <d v="2023-06-22T13:20:01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21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7"/>
    <d v="2023-06-22T13:2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2"/>
    <d v="2023-06-22T13:20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3"/>
    <d v="2023-06-22T13:20:01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8"/>
    <d v="2023-06-22T13:20:01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69"/>
    <d v="2023-06-22T13:20:0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70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4"/>
    <d v="2023-06-22T13:20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1"/>
    <x v="2"/>
    <x v="2"/>
    <d v="2023-06-22T12:4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42"/>
    <x v="10"/>
    <x v="37"/>
    <d v="2023-06-22T12:47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42"/>
    <x v="10"/>
    <x v="40"/>
    <d v="2023-06-22T12:47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42"/>
    <x v="10"/>
    <x v="3"/>
    <d v="2023-06-22T12:47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105"/>
    <d v="2023-06-22T12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80"/>
    <d v="2023-06-22T12:47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30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37"/>
    <d v="2023-06-22T12:47:4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48"/>
    <d v="2023-06-22T12:47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51"/>
    <d v="2023-06-22T12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40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115"/>
    <d v="2023-06-22T12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54"/>
    <d v="2023-06-22T12:47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58"/>
    <d v="2023-06-22T12:47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0"/>
    <d v="2023-06-22T12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3"/>
    <x v="10"/>
    <x v="3"/>
    <d v="2023-06-22T12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80"/>
    <d v="2023-06-22T12:48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82"/>
    <d v="2023-06-22T12:48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30"/>
    <d v="2023-06-22T12:48:0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33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36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37"/>
    <d v="2023-06-22T12:48:02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43"/>
    <d v="2023-06-22T12:39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71"/>
    <d v="2023-06-22T12:39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4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"/>
    <d v="2023-06-22T13:20:01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80"/>
    <d v="2023-04-20T13:08:3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81"/>
    <d v="2023-04-20T13:08:3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30"/>
    <d v="2023-04-20T13:08:3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32"/>
    <d v="2023-04-20T13:08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37"/>
    <d v="2023-04-20T13:08:3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39"/>
    <d v="2023-04-20T13:08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48"/>
    <d v="2023-04-20T13:08:3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49"/>
    <d v="2023-04-20T13:08:35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50"/>
    <d v="2023-04-20T13:08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51"/>
    <d v="2023-04-20T13:08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54"/>
    <d v="2023-04-20T13:08:35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58"/>
    <d v="2023-04-20T13:08:3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0"/>
    <d v="2023-04-20T13:08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17"/>
    <x v="8"/>
    <x v="2"/>
    <d v="2023-04-20T13:08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80"/>
    <d v="2023-04-20T13:08:54"/>
    <n v="27"/>
    <n v="27"/>
    <m/>
    <n v="0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108"/>
    <d v="2023-04-20T13:08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0"/>
    <d v="2023-04-20T13:08:54"/>
    <n v="54"/>
    <n v="54"/>
    <m/>
    <m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13"/>
    <d v="2023-06-22T12:3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4"/>
    <d v="2023-06-22T12:39:20"/>
    <n v="327"/>
    <n v="0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117"/>
    <d v="2023-06-22T12:3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5"/>
    <d v="2023-06-22T12:39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8"/>
    <d v="2023-06-22T12:39:20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80"/>
    <d v="2023-06-22T12:39:36"/>
    <n v="33"/>
    <m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06"/>
    <d v="2023-06-22T12:39:3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07"/>
    <d v="2023-06-22T12:39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4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5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6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7"/>
    <d v="2023-06-22T12:41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8"/>
    <d v="2023-06-22T12:41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9"/>
    <d v="2023-06-22T12:41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0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1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2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41"/>
    <d v="2023-06-22T12:41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3"/>
    <d v="2023-06-22T12:41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4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15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72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24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80"/>
    <d v="2023-06-22T12:41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4"/>
    <x v="0"/>
    <x v="42"/>
    <d v="2023-06-22T12:41:48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2"/>
    <d v="2023-06-22T12:50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62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65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205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69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42"/>
    <d v="2023-04-19T16:06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69"/>
    <d v="2023-04-19T16:06:4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43"/>
    <d v="2023-04-19T16:06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46"/>
    <d v="2023-06-22T12:34:42"/>
    <n v="486"/>
    <n v="0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47"/>
    <d v="2023-06-22T12:34:42"/>
    <n v="3699"/>
    <n v="0"/>
    <n v="3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48"/>
    <d v="2023-06-22T12:34:42"/>
    <n v="349"/>
    <n v="0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49"/>
    <d v="2023-06-22T12:34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50"/>
    <d v="2023-06-22T12:34:4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51"/>
    <d v="2023-06-22T12:3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52"/>
    <d v="2023-06-22T12:34:42"/>
    <n v="789"/>
    <n v="0"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113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2"/>
    <d v="2023-06-22T12:41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3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5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6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7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69"/>
    <d v="2023-06-22T12:4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70"/>
    <d v="2023-06-22T12:4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4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3"/>
    <x v="0"/>
    <x v="5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95"/>
    <x v="6"/>
    <x v="0"/>
    <d v="2023-04-19T15:3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95"/>
    <x v="6"/>
    <x v="86"/>
    <d v="2023-04-19T15:3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36"/>
    <d v="2023-04-18T12:14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37"/>
    <d v="2023-04-18T12:14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27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28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7"/>
    <d v="2023-05-24T15:33:47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8"/>
    <d v="2023-05-24T15:33:47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12"/>
    <d v="2023-05-24T15:33:47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41"/>
    <d v="2023-05-24T15:33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9"/>
    <d v="2023-05-24T15:33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49"/>
    <d v="2023-05-24T15:33:47"/>
    <n v="641"/>
    <m/>
    <n v="641"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0"/>
    <d v="2023-05-24T15:33:4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1"/>
    <d v="2023-05-24T15:33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84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40"/>
    <d v="2023-05-24T15:33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45"/>
    <d v="2023-05-24T15:33:47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121"/>
    <d v="2023-04-18T14:3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69"/>
    <d v="2023-04-18T14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6"/>
    <d v="2023-04-18T14:39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7"/>
    <d v="2023-04-18T14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26"/>
    <d v="2023-04-18T14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20"/>
    <d v="2023-04-18T14:41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21"/>
    <d v="2023-04-18T14:4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142"/>
    <d v="2023-04-18T14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80"/>
    <d v="2023-04-18T14:41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82"/>
    <d v="2023-04-18T14:41:40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30"/>
    <d v="2023-04-18T14:41:4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37"/>
    <d v="2023-04-18T14:41:4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49"/>
    <d v="2023-04-18T14:41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92"/>
    <d v="2023-04-19T16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75"/>
    <d v="2023-04-19T16:2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4"/>
    <d v="2023-04-19T16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9"/>
    <d v="2023-04-20T13:04:41"/>
    <n v="1442"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5"/>
    <d v="2023-06-22T12:5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20"/>
    <d v="2023-06-22T12:58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74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24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6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263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7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74"/>
    <x v="12"/>
    <x v="96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21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80"/>
    <d v="2023-07-20T15:34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30"/>
    <d v="2023-07-20T15:34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35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36"/>
    <d v="2023-07-20T15:34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"/>
    <d v="2023-08-21T16:22:5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3"/>
    <d v="2023-08-21T16:22:5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0"/>
    <d v="2023-08-21T16:36:5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2"/>
    <d v="2023-08-21T16:36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3"/>
    <d v="2023-08-21T16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4"/>
    <d v="2023-08-21T16:3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6"/>
    <d v="2023-08-21T16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67"/>
    <x v="10"/>
    <x v="37"/>
    <d v="2023-08-21T16:36:52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2"/>
    <d v="2023-04-20T13:08:54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3"/>
    <d v="2023-04-20T13:08:54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6"/>
    <d v="2023-04-20T13:08:54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7"/>
    <d v="2023-04-20T13:08:54"/>
    <n v="523"/>
    <n v="523"/>
    <m/>
    <m/>
    <n v="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8"/>
    <d v="2023-04-20T13:08:54"/>
    <n v="169"/>
    <n v="169"/>
    <m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112"/>
    <d v="2023-04-20T13:08:54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241"/>
    <d v="2023-04-20T13:08:54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39"/>
    <d v="2023-04-20T13:08:54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116"/>
    <d v="2023-04-20T13:08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54"/>
    <d v="2023-04-20T13:08:5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0"/>
    <d v="2023-04-20T13:08:54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2"/>
    <d v="2023-04-20T13:08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87"/>
    <d v="2023-04-20T13:08:54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124"/>
    <x v="8"/>
    <x v="195"/>
    <d v="2023-04-20T13:08:54"/>
    <n v="26"/>
    <n v="3"/>
    <n v="17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91"/>
    <d v="2023-04-20T13:09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05"/>
    <d v="2023-04-20T13:09:17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142"/>
    <d v="2023-04-20T13:09:1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19"/>
    <d v="2023-04-20T13:09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26"/>
    <x v="8"/>
    <x v="221"/>
    <d v="2023-04-20T13:0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02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71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79"/>
    <d v="2023-06-22T12:35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80"/>
    <d v="2023-06-22T12:35:14"/>
    <n v="220"/>
    <n v="0"/>
    <n v="220"/>
    <n v="0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81"/>
    <d v="2023-06-22T12:35:14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6"/>
    <d v="2023-06-22T12:35:14"/>
    <n v="32"/>
    <n v="0"/>
    <n v="32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43"/>
    <d v="2023-06-22T12:35:14"/>
    <n v="17"/>
    <n v="0"/>
    <n v="17"/>
    <n v="1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30"/>
    <d v="2023-06-22T12:35:14"/>
    <n v="261"/>
    <n v="0"/>
    <n v="261"/>
    <n v="0"/>
    <n v="2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32"/>
    <d v="2023-06-22T12:35:14"/>
    <n v="237"/>
    <n v="0"/>
    <n v="237"/>
    <n v="0"/>
    <n v="2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35"/>
    <d v="2023-06-22T12:35:14"/>
    <n v="4"/>
    <n v="0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37"/>
    <d v="2023-06-22T12:35:14"/>
    <n v="155"/>
    <n v="0"/>
    <n v="155"/>
    <n v="0"/>
    <n v="1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48"/>
    <d v="2023-06-22T12:35:14"/>
    <n v="90"/>
    <n v="0"/>
    <n v="90"/>
    <n v="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66"/>
    <d v="2023-06-22T12:4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69"/>
    <d v="2023-06-22T12:4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4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6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7"/>
    <d v="2023-06-22T12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96"/>
    <d v="2023-06-22T12:4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9"/>
    <d v="2023-06-22T12:4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11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125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14"/>
    <d v="2023-06-22T12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15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21"/>
    <d v="2023-06-22T12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80"/>
    <d v="2023-06-22T12:4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36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37"/>
    <d v="2023-06-22T12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38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112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49"/>
    <d v="2023-06-22T12:42:5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50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50"/>
    <d v="2023-06-22T12:37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51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84"/>
    <d v="2023-06-22T12:37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40"/>
    <d v="2023-06-22T12:37:22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45"/>
    <d v="2023-06-22T12:37:22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53"/>
    <d v="2023-06-22T12:37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9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11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14"/>
    <d v="2023-06-22T12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20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21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42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30"/>
    <d v="2023-06-22T12:55:2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32"/>
    <d v="2023-06-22T12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36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37"/>
    <d v="2023-06-22T12:55:2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38"/>
    <d v="2023-06-22T12:55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112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48"/>
    <d v="2023-06-22T12:55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49"/>
    <d v="2023-06-22T12:55:27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84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54"/>
    <d v="2023-06-22T12:5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55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58"/>
    <d v="2023-06-22T12:55:2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0"/>
    <d v="2023-06-22T12:55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2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183"/>
    <d v="2023-06-22T12:55:27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3"/>
    <d v="2023-06-22T12:55:2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171"/>
    <d v="2023-06-22T13:0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172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01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80"/>
    <d v="2023-06-22T12:58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82"/>
    <d v="2023-06-22T12:58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30"/>
    <d v="2023-06-22T12:58:1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32"/>
    <d v="2023-06-22T12:58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37"/>
    <d v="2023-06-22T12:58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48"/>
    <d v="2023-06-22T12:58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49"/>
    <d v="2023-06-22T12:58:1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40"/>
    <d v="2023-06-22T12:58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54"/>
    <d v="2023-06-22T12:58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58"/>
    <d v="2023-06-22T12:58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0"/>
    <d v="2023-06-22T12:58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2"/>
    <d v="2023-06-22T12:58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58"/>
    <d v="2023-07-14T16:02:2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0"/>
    <d v="2023-07-14T16:02:2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2"/>
    <d v="2023-07-14T16:02:2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3"/>
    <d v="2023-07-14T16:02:21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88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59"/>
    <d v="2023-07-14T16:03:18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62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65"/>
    <d v="2023-06-22T13:0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205"/>
    <d v="2023-06-22T13:0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69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6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49"/>
    <d v="2023-06-22T12:46:5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50"/>
    <d v="2023-06-22T12:46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40"/>
    <d v="2023-06-22T12:46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65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90"/>
    <d v="2023-06-22T12:58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91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66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21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69"/>
    <d v="2023-06-22T12:58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6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7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96"/>
    <d v="2023-06-22T12:58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9"/>
    <d v="2023-06-22T12:58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0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1"/>
    <d v="2023-06-22T12:58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25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75"/>
    <x v="12"/>
    <x v="14"/>
    <d v="2023-06-22T12:58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99"/>
    <d v="2023-07-14T16:03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6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00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9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27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20"/>
    <d v="2023-07-14T16:03:1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57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21"/>
    <d v="2023-07-14T16:03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5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75"/>
    <d v="2023-07-14T16:03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30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202"/>
    <d v="2023-07-14T16:03:1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69"/>
    <d v="2023-07-14T16:03:18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71"/>
    <d v="2023-07-14T16:03:18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72"/>
    <d v="2023-07-14T16:03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79"/>
    <d v="2023-07-14T16:03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80"/>
    <d v="2023-07-14T16:03:1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82"/>
    <d v="2023-07-14T16:03:1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08"/>
    <d v="2023-07-14T16:03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25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30"/>
    <d v="2023-07-14T16:03:1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32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36"/>
    <d v="2023-07-14T16:0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37"/>
    <d v="2023-07-14T16:03:18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38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39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48"/>
    <d v="2023-07-14T16:03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40"/>
    <d v="2023-07-14T16:03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53"/>
    <d v="2023-07-14T16:03:1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54"/>
    <d v="2023-07-14T16:03:1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203"/>
    <d v="2023-07-14T16:03:1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16"/>
    <d v="2023-07-14T16:0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85"/>
    <d v="2023-07-14T16:0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54"/>
    <d v="2023-07-14T16:03:18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17"/>
    <d v="2023-07-14T16:03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58"/>
    <d v="2023-07-14T16:03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0"/>
    <d v="2023-07-14T16:03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2"/>
    <d v="2023-07-14T16:03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95"/>
    <d v="2023-07-14T16:0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82"/>
    <d v="2023-07-14T16:05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30"/>
    <d v="2023-07-14T16:05:1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37"/>
    <d v="2023-07-14T16:05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49"/>
    <d v="2023-07-14T16:05:1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40"/>
    <d v="2023-07-14T16:05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54"/>
    <d v="2023-07-14T16:0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7"/>
    <x v="2"/>
    <x v="0"/>
    <d v="2023-07-14T16:05:1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82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30"/>
    <d v="2023-07-14T16:06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36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37"/>
    <d v="2023-07-14T16:06:2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38"/>
    <d v="2023-07-14T16:06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49"/>
    <d v="2023-07-14T16:06:2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40"/>
    <d v="2023-07-14T16:06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54"/>
    <d v="2023-07-14T16:06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8"/>
    <x v="2"/>
    <x v="0"/>
    <d v="2023-07-14T16:06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82"/>
    <d v="2023-07-14T16:07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30"/>
    <d v="2023-07-14T16:07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32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37"/>
    <d v="2023-07-14T16:07:2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38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49"/>
    <d v="2023-07-14T16:07:2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199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40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54"/>
    <d v="2023-07-14T16:07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0"/>
    <d v="2023-07-14T16:07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9"/>
    <x v="2"/>
    <x v="2"/>
    <d v="2023-07-14T16:0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82"/>
    <d v="2023-07-14T16:08:2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30"/>
    <d v="2023-07-14T16:08:2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37"/>
    <d v="2023-07-14T16:08:2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38"/>
    <d v="2023-07-14T16:08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49"/>
    <d v="2023-07-14T16:08:2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50"/>
    <d v="2023-07-14T16:0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40"/>
    <d v="2023-07-14T16:08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54"/>
    <d v="2023-07-14T16:08:2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0"/>
    <x v="2"/>
    <x v="0"/>
    <d v="2023-07-14T16:08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80"/>
    <d v="2023-07-14T16:09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82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30"/>
    <d v="2023-07-14T16:09:0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31"/>
    <d v="2023-07-14T16:09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37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38"/>
    <d v="2023-07-14T16:09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49"/>
    <d v="2023-07-14T16:09:0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40"/>
    <d v="2023-07-14T16:09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54"/>
    <d v="2023-07-14T16:09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0"/>
    <d v="2023-07-14T16:09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1"/>
    <x v="2"/>
    <x v="168"/>
    <d v="2023-07-14T16:09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61"/>
    <d v="2023-07-14T16:09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80"/>
    <d v="2023-07-14T16:09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37"/>
    <d v="2023-07-14T16:09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48"/>
    <d v="2023-07-14T16:09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40"/>
    <d v="2023-07-14T16:09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54"/>
    <d v="2023-07-14T16:09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42"/>
    <x v="10"/>
    <x v="58"/>
    <d v="2023-07-14T16:09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79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80"/>
    <d v="2023-07-14T16:11:4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82"/>
    <d v="2023-07-14T16:1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42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30"/>
    <d v="2023-07-14T16:11:44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36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37"/>
    <d v="2023-07-14T16:11:44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38"/>
    <d v="2023-07-14T16:11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112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55"/>
    <d v="2023-07-14T16:1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0"/>
    <d v="2023-07-14T16:11:4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4"/>
    <x v="2"/>
    <x v="3"/>
    <d v="2023-07-14T16:11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82"/>
    <d v="2023-07-17T09:25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30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36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37"/>
    <d v="2023-07-17T09:25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49"/>
    <d v="2023-07-17T09:25:4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40"/>
    <d v="2023-07-17T09:25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54"/>
    <d v="2023-07-17T09:25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5"/>
    <x v="2"/>
    <x v="0"/>
    <d v="2023-07-17T09:2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80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30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32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37"/>
    <d v="2023-07-17T09:26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38"/>
    <d v="2023-07-17T09:26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48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37"/>
    <d v="2023-07-17T09:31:3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48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49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50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40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54"/>
    <d v="2023-07-17T09:31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58"/>
    <d v="2023-07-17T09:31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0"/>
    <d v="2023-07-17T09:31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2"/>
    <d v="2023-07-17T09:31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3"/>
    <d v="2023-07-17T09:31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61"/>
    <d v="2023-07-17T09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62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90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66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121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69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6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82"/>
    <d v="2023-07-17T09:37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30"/>
    <d v="2023-07-17T09:37:3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47"/>
    <d v="2023-07-17T09:37:3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36"/>
    <d v="2023-07-17T09:37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37"/>
    <d v="2023-07-17T09:37:39"/>
    <n v="356"/>
    <m/>
    <n v="356"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38"/>
    <d v="2023-07-17T09:37:3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112"/>
    <d v="2023-07-17T09:37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39"/>
    <d v="2023-07-17T09:37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48"/>
    <d v="2023-07-17T09:37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49"/>
    <d v="2023-07-17T09:37:3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40"/>
    <d v="2023-07-17T09:37:3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54"/>
    <d v="2023-07-17T09:37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58"/>
    <d v="2023-07-17T09:37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0"/>
    <d v="2023-07-17T09:37:3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84"/>
    <x v="4"/>
    <x v="1"/>
    <d v="2023-07-17T09:37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1"/>
    <d v="2023-07-17T09:3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2"/>
    <d v="2023-07-17T09:38:2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3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5"/>
    <d v="2023-07-17T09:3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90"/>
    <d v="2023-07-17T09:3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6"/>
    <d v="2023-07-17T09:38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92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93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9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6"/>
    <d v="2023-07-17T09:3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7"/>
    <d v="2023-07-17T09:38:2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96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9"/>
    <d v="2023-07-17T09:38:2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11"/>
    <d v="2023-07-17T09:3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71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125"/>
    <d v="2023-07-17T09:38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165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14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15"/>
    <d v="2023-07-17T09:3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99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72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20"/>
    <d v="2023-07-17T09:3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21"/>
    <d v="2023-07-17T09:3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32"/>
    <d v="2023-07-17T09:3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48"/>
    <d v="2023-07-17T09:38:24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58"/>
    <d v="2023-07-17T09:38:2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2"/>
    <d v="2023-07-17T09:3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85"/>
    <x v="13"/>
    <x v="3"/>
    <d v="2023-07-17T09:38:2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1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2"/>
    <d v="2023-07-17T09:39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3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5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90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6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9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6"/>
    <d v="2023-07-17T09:39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7"/>
    <d v="2023-07-17T09:39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96"/>
    <d v="2023-07-17T09:3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9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11"/>
    <d v="2023-07-17T09:39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125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14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15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20"/>
    <d v="2023-07-17T09:39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21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101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130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80"/>
    <d v="2023-07-17T09:39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81"/>
    <d v="2023-07-17T09:39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30"/>
    <d v="2023-07-17T09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35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37"/>
    <d v="2023-07-17T09:39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38"/>
    <d v="2023-07-17T09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48"/>
    <d v="2023-07-17T09:39:06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49"/>
    <d v="2023-07-17T09:39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40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54"/>
    <d v="2023-07-17T09:39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58"/>
    <d v="2023-07-17T09:39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86"/>
    <x v="13"/>
    <x v="0"/>
    <d v="2023-07-17T09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88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59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1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2"/>
    <d v="2023-07-17T09:40:0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3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5"/>
    <d v="2023-07-17T09:40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90"/>
    <d v="2023-07-17T09:40:0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6"/>
    <d v="2023-07-17T09:40:0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93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9"/>
    <d v="2023-07-17T09:40:0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6"/>
    <d v="2023-07-17T09:40:0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7"/>
    <d v="2023-07-17T09:40:0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96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9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1"/>
    <d v="2023-07-17T09:40:0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71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25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65"/>
    <d v="2023-07-17T09:4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4"/>
    <d v="2023-07-17T09:40:0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5"/>
    <d v="2023-07-17T09:40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99"/>
    <d v="2023-07-17T09:4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72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20"/>
    <d v="2023-07-17T09:40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21"/>
    <d v="2023-07-17T09:40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22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75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76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77"/>
    <d v="2023-07-17T09:40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04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142"/>
    <d v="2023-07-17T09:40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81"/>
    <d v="2023-07-17T09:40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30"/>
    <d v="2023-07-17T09:40:07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37"/>
    <d v="2023-07-17T09:40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48"/>
    <d v="2023-07-17T09:40:07"/>
    <n v="20"/>
    <m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49"/>
    <d v="2023-07-17T09:40:0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54"/>
    <d v="2023-07-17T09:40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58"/>
    <d v="2023-07-17T09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0"/>
    <d v="2023-07-17T09:40:07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87"/>
    <x v="13"/>
    <x v="3"/>
    <d v="2023-07-17T09:40:0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1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2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3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5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90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6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92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93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9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6"/>
    <d v="2023-07-17T09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7"/>
    <d v="2023-07-17T09:40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96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9"/>
    <d v="2023-07-17T09:40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11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125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165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14"/>
    <d v="2023-07-17T09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15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99"/>
    <d v="2023-07-17T09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20"/>
    <d v="2023-07-17T09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21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30"/>
    <d v="2023-07-17T09:40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37"/>
    <d v="2023-07-17T09:40:5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49"/>
    <d v="2023-07-17T09:40:5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88"/>
    <x v="13"/>
    <x v="0"/>
    <d v="2023-07-17T09:40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82"/>
    <d v="2023-07-17T09:41:4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30"/>
    <d v="2023-07-17T09:41:4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37"/>
    <d v="2023-07-17T09:41:4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38"/>
    <d v="2023-07-17T09:41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49"/>
    <d v="2023-07-17T09:41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50"/>
    <d v="2023-07-17T09:4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40"/>
    <d v="2023-07-17T09:41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54"/>
    <d v="2023-07-17T09:41:4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96"/>
    <x v="2"/>
    <x v="0"/>
    <d v="2023-07-17T09:41:4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80"/>
    <d v="2023-07-17T09:42:2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30"/>
    <d v="2023-07-17T09:42:2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34"/>
    <d v="2023-07-17T09:42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38"/>
    <d v="2023-07-17T09:42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39"/>
    <d v="2023-07-17T09:4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48"/>
    <d v="2023-07-17T09:42:2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40"/>
    <d v="2023-07-17T09:42:2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54"/>
    <d v="2023-07-17T09:42:2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58"/>
    <d v="2023-07-17T09:42:2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0"/>
    <d v="2023-07-17T09:42:2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207"/>
    <d v="2023-07-17T09:42:29"/>
    <n v="14"/>
    <m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98"/>
    <x v="11"/>
    <x v="3"/>
    <d v="2023-07-17T09:42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80"/>
    <d v="2023-07-17T09:43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29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30"/>
    <d v="2023-07-17T09:43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38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48"/>
    <d v="2023-07-17T09:43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40"/>
    <d v="2023-07-17T09:43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54"/>
    <d v="2023-07-17T09:43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7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96"/>
    <d v="2023-06-22T13:03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9"/>
    <d v="2023-06-22T13:03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0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1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25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4"/>
    <d v="2023-06-22T13:03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99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20"/>
    <d v="2023-06-22T13:03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21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01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69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48"/>
    <d v="2023-05-15T15:46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40"/>
    <d v="2023-05-15T15:46:3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151"/>
    <d v="2023-05-15T15:46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54"/>
    <d v="2023-05-15T15:46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58"/>
    <d v="2023-05-15T15:46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0"/>
    <d v="2023-05-15T15:46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2"/>
    <d v="2023-05-15T15:46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8"/>
    <x v="48"/>
    <d v="2023-05-15T15:46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8"/>
    <x v="58"/>
    <d v="2023-05-15T15:46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50"/>
    <d v="2023-05-16T09:49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40"/>
    <d v="2023-05-16T09:49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53"/>
    <d v="2023-05-16T09:49:5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16"/>
    <d v="2023-05-16T09:49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3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4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5"/>
    <d v="2023-06-22T13:15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6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7"/>
    <d v="2023-06-22T13:15:59"/>
    <n v="535"/>
    <n v="535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8"/>
    <d v="2023-06-22T13:15:59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12"/>
    <d v="2023-06-22T13:15:5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39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40"/>
    <d v="2023-06-22T13:15:5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15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16"/>
    <d v="2023-06-22T13:15:59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54"/>
    <d v="2023-06-22T13:15:59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17"/>
    <d v="2023-06-22T13:15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0"/>
    <d v="2023-06-22T13:15:5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2"/>
    <d v="2023-06-22T13:15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86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127"/>
    <x v="3"/>
    <x v="174"/>
    <d v="2023-06-22T13:15:59"/>
    <n v="2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58"/>
    <d v="2023-05-16T09:49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0"/>
    <d v="2023-05-16T09:49:5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"/>
    <d v="2023-05-16T09:49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2"/>
    <d v="2023-05-16T09:49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6"/>
    <d v="2023-05-16T09:50:16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7"/>
    <d v="2023-05-16T09:50:16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8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9"/>
    <d v="2023-05-16T09:50:16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69"/>
    <d v="2023-04-18T14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94"/>
    <d v="2023-04-18T14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4"/>
    <d v="2023-04-18T14:1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6"/>
    <d v="2023-04-18T14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7"/>
    <d v="2023-04-18T14:1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96"/>
    <d v="2023-04-18T14:17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9"/>
    <d v="2023-04-18T14:1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11"/>
    <d v="2023-04-18T14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57"/>
    <d v="2023-04-18T14:1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59"/>
    <d v="2023-05-15T16:02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0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1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2"/>
    <d v="2023-05-15T16:02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3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5"/>
    <d v="2023-05-15T16:02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90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6"/>
    <d v="2023-05-15T16:02:48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92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9"/>
    <d v="2023-05-15T16:02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4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6"/>
    <d v="2023-05-15T16:02:4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7"/>
    <d v="2023-05-15T16:02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96"/>
    <d v="2023-05-15T16:02:48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9"/>
    <d v="2023-05-15T16:02:4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0"/>
    <d v="2023-05-15T16:02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1"/>
    <d v="2023-05-15T16:02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4"/>
    <d v="2023-04-18T15:0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5"/>
    <d v="2023-04-18T15:03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6"/>
    <d v="2023-04-18T15:03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7"/>
    <d v="2023-04-18T15:03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96"/>
    <d v="2023-04-18T15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8"/>
    <d v="2023-04-18T15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63"/>
    <d v="2023-04-18T15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9"/>
    <d v="2023-04-18T15:03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0"/>
    <d v="2023-04-18T15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1"/>
    <d v="2023-04-18T15:03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71"/>
    <d v="2023-04-18T15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41"/>
    <d v="2023-04-18T15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3"/>
    <d v="2023-04-18T15:0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57"/>
    <d v="2023-04-18T13:23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0"/>
    <d v="2023-04-18T13:23:3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87"/>
    <d v="2023-04-18T13:23: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61"/>
    <d v="2023-04-18T13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62"/>
    <d v="2023-04-18T13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90"/>
    <d v="2023-04-18T13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3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4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6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7"/>
    <d v="2023-05-15T15:52:2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8"/>
    <d v="2023-05-15T15:52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9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48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49"/>
    <d v="2023-05-15T15:52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162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116"/>
    <d v="2023-05-15T15:52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54"/>
    <d v="2023-05-15T15:52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117"/>
    <d v="2023-05-15T15:5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56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57"/>
    <d v="2023-05-15T15:52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58"/>
    <d v="2023-05-15T15:52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0"/>
    <d v="2023-05-15T15:52:2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80"/>
    <d v="2023-05-15T15:52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30"/>
    <d v="2023-05-15T15:52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80"/>
    <d v="2023-04-18T14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29"/>
    <d v="2023-04-18T14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30"/>
    <d v="2023-04-18T14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34"/>
    <d v="2023-04-18T14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35"/>
    <d v="2023-04-18T14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38"/>
    <d v="2023-04-18T14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40"/>
    <d v="2023-04-18T14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54"/>
    <d v="2023-04-18T14:4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56"/>
    <d v="2023-04-18T14:47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57"/>
    <d v="2023-04-18T14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9"/>
    <x v="11"/>
    <x v="0"/>
    <d v="2023-04-18T14:4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81"/>
    <d v="2023-04-18T14:47:3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28"/>
    <d v="2023-04-18T14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45"/>
    <d v="2023-04-18T14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30"/>
    <d v="2023-04-18T14:47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37"/>
    <d v="2023-04-18T14:4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38"/>
    <d v="2023-04-18T14:47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54"/>
    <d v="2023-04-18T14:47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56"/>
    <d v="2023-04-18T14:4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57"/>
    <d v="2023-04-18T14:4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0"/>
    <x v="6"/>
    <x v="0"/>
    <d v="2023-04-18T14:47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61"/>
    <d v="2023-04-18T14:48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62"/>
    <d v="2023-04-18T14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38"/>
    <d v="2023-04-18T14:4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32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37"/>
    <d v="2023-05-15T15:52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49"/>
    <d v="2023-05-15T15:5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199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54"/>
    <d v="2023-05-15T15:5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0"/>
    <d v="2023-05-15T15:52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2"/>
    <d v="2023-05-15T15:5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183"/>
    <d v="2023-05-15T15:52:43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3"/>
    <d v="2023-05-15T15:52:4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48"/>
    <x v="10"/>
    <x v="87"/>
    <d v="2023-05-15T15:52:4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49"/>
    <x v="5"/>
    <x v="30"/>
    <d v="2023-05-15T15:53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49"/>
    <x v="5"/>
    <x v="37"/>
    <d v="2023-05-15T15:53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49"/>
    <x v="5"/>
    <x v="40"/>
    <d v="2023-05-15T15:53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49"/>
    <x v="5"/>
    <x v="0"/>
    <d v="2023-05-15T15:53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59"/>
    <d v="2023-05-15T15:57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289"/>
    <d v="2023-05-15T15:57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62"/>
    <d v="2023-05-15T15:57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65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205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69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4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6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7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96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9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40"/>
    <d v="2023-04-18T14:48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54"/>
    <d v="2023-04-18T14:48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0"/>
    <d v="2023-04-18T14:48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8"/>
    <d v="2023-04-19T16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63"/>
    <d v="2023-04-19T16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"/>
    <d v="2023-04-19T16:19:40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0"/>
    <d v="2023-04-19T16:19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1"/>
    <d v="2023-04-19T16:19:40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71"/>
    <d v="2023-04-19T16:19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25"/>
    <d v="2023-04-19T16:19:4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1"/>
    <d v="2023-04-19T16:19:40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3"/>
    <d v="2023-04-19T16:19:4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4"/>
    <d v="2023-04-19T16:19:40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5"/>
    <d v="2023-04-19T16:19:4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9"/>
    <d v="2023-04-19T16:19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6"/>
    <d v="2023-04-19T16:19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00"/>
    <d v="2023-04-19T16:19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9"/>
    <d v="2023-04-19T16:19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0"/>
    <d v="2023-04-19T16:19:4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1"/>
    <d v="2023-04-19T16:19:4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2"/>
    <d v="2023-04-19T16:19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3"/>
    <d v="2023-04-19T16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4"/>
    <d v="2023-04-19T16:19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01"/>
    <d v="2023-04-19T16:19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02"/>
    <d v="2023-04-19T16:19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11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50"/>
    <x v="9"/>
    <x v="14"/>
    <d v="2023-05-15T15:57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9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11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125"/>
    <d v="2023-05-15T16:0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14"/>
    <d v="2023-05-15T16:0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2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24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169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206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80"/>
    <d v="2023-05-15T16:00:3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82"/>
    <d v="2023-05-15T16:00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30"/>
    <d v="2023-05-15T16:00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31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35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37"/>
    <d v="2023-05-15T16:00:38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112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48"/>
    <d v="2023-05-15T16:00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49"/>
    <d v="2023-05-15T16:00:38"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50"/>
    <d v="2023-05-15T16:0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51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54"/>
    <d v="2023-05-15T16:00:3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58"/>
    <d v="2023-05-15T16:00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0"/>
    <d v="2023-05-15T16:00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77"/>
    <d v="2023-04-19T16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42"/>
    <d v="2023-04-19T16:19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69"/>
    <d v="2023-04-19T16:19:4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43"/>
    <d v="2023-04-19T16:19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71"/>
    <d v="2023-04-19T16:19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72"/>
    <d v="2023-04-19T16:19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80"/>
    <d v="2023-04-19T16:19:40"/>
    <n v="234"/>
    <m/>
    <n v="234"/>
    <m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81"/>
    <d v="2023-04-19T16:19:4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08"/>
    <d v="2023-04-19T16:19:4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84"/>
    <d v="2023-04-19T16:19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09"/>
    <d v="2023-04-19T16:19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10"/>
    <d v="2023-04-19T16:19:40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73"/>
    <d v="2023-04-19T16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255"/>
    <d v="2023-04-19T16:19:40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11"/>
    <d v="2023-04-19T16:19:4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3"/>
    <d v="2023-04-19T16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4"/>
    <d v="2023-04-19T16:19:40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32"/>
    <d v="2023-04-19T16:19:4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83"/>
    <d v="2023-05-15T15:31:29"/>
    <n v="12"/>
    <n v="5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3"/>
    <d v="2023-05-15T15:31:29"/>
    <n v="91"/>
    <n v="1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8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0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1"/>
    <d v="2023-05-15T15:31:50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2"/>
    <d v="2023-05-15T15:31:50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3"/>
    <d v="2023-05-15T15:31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0"/>
    <d v="2023-05-15T15:31:50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1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6"/>
    <d v="2023-05-15T15:31:50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7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2"/>
    <d v="2023-05-15T15:31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8"/>
    <d v="2023-05-15T15:31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9"/>
    <d v="2023-05-15T15:31:5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70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4"/>
    <d v="2023-05-15T15:31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6"/>
    <d v="2023-05-15T15:31:50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5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96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85"/>
    <d v="2023-05-15T15:50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54"/>
    <d v="2023-05-15T15:50:1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56"/>
    <d v="2023-05-15T15:50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57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0"/>
    <d v="2023-05-15T15:50:1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2"/>
    <d v="2023-05-15T15:5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42"/>
    <x v="10"/>
    <x v="80"/>
    <d v="2023-05-15T15:50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42"/>
    <x v="10"/>
    <x v="37"/>
    <d v="2023-05-15T15:5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42"/>
    <x v="10"/>
    <x v="54"/>
    <d v="2023-05-15T15:50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61"/>
    <d v="2023-05-15T15:50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90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0"/>
    <d v="2023-04-19T14:03:1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1"/>
    <d v="2023-04-19T14:03:18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71"/>
    <d v="2023-04-19T14:03:1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20"/>
    <d v="2023-04-18T14:3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101"/>
    <d v="2023-04-18T14:3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82"/>
    <d v="2023-04-18T14:3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30"/>
    <d v="2023-04-18T14:3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37"/>
    <d v="2023-04-18T14:30:4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49"/>
    <d v="2023-04-18T14:30:4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40"/>
    <d v="2023-04-18T14:30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54"/>
    <d v="2023-04-18T14:3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0"/>
    <d v="2023-04-18T14:3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81"/>
    <d v="2023-04-18T14:31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25"/>
    <d v="2023-04-18T14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0"/>
    <d v="2023-04-18T14:31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46"/>
    <d v="2023-04-18T14:31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1"/>
    <d v="2023-04-18T14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2"/>
    <d v="2023-04-18T14:31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21"/>
    <d v="2023-05-16T09:50:16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58"/>
    <d v="2023-05-16T09:50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24"/>
    <d v="2023-05-16T09:50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01"/>
    <d v="2023-05-16T09:5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29"/>
    <d v="2023-05-16T09:50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77"/>
    <d v="2023-05-16T09:50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78"/>
    <d v="2023-05-16T09:50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31"/>
    <d v="2023-05-16T09:50:1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80"/>
    <d v="2023-05-16T09:50:16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42"/>
    <d v="2023-05-16T09:50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73"/>
    <d v="2023-05-16T09:50:16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44"/>
    <d v="2023-05-16T09:50:16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45"/>
    <d v="2023-05-16T09:50:16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30"/>
    <d v="2023-05-16T09:50:16"/>
    <n v="300"/>
    <m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32"/>
    <d v="2023-05-16T09:50:16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37"/>
    <d v="2023-05-16T09:50:1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39"/>
    <d v="2023-05-16T09:50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48"/>
    <d v="2023-05-16T09:50:16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49"/>
    <d v="2023-05-16T09:50:16"/>
    <n v="651"/>
    <m/>
    <n v="651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0"/>
    <d v="2023-05-16T09:50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290"/>
    <d v="2023-05-16T09:50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1"/>
    <d v="2023-05-16T09:50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2"/>
    <d v="2023-05-16T09:50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13"/>
    <d v="2023-05-16T09:50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55"/>
    <d v="2023-05-16T09:50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4"/>
    <d v="2023-05-16T09:50:1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5"/>
    <d v="2023-05-16T09:50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7"/>
    <d v="2023-05-16T09:50:16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8"/>
    <d v="2023-05-16T09:50:16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0"/>
    <d v="2023-05-16T09:50:16"/>
    <n v="300"/>
    <n v="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2"/>
    <d v="2023-05-16T09:50:1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3"/>
    <d v="2023-05-16T09:50:16"/>
    <n v="42"/>
    <n v="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87"/>
    <d v="2023-05-16T09:50:1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95"/>
    <d v="2023-05-16T09:50:16"/>
    <n v="16"/>
    <n v="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7"/>
    <d v="2023-04-18T11:30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2"/>
    <d v="2023-04-18T11:30:48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"/>
    <d v="2023-04-18T11:30:48"/>
    <n v="1154"/>
    <m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0"/>
    <d v="2023-04-18T11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1"/>
    <d v="2023-04-18T11:30:48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24"/>
    <d v="2023-04-18T11:3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71"/>
    <d v="2023-04-18T11:30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25"/>
    <d v="2023-04-18T11:30:48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41"/>
    <d v="2023-04-18T11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"/>
    <d v="2023-04-18T11:3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"/>
    <d v="2023-04-18T11:30:48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"/>
    <d v="2023-04-18T11:30:48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8"/>
    <d v="2023-04-18T11:30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9"/>
    <d v="2023-04-18T11:3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9"/>
    <d v="2023-04-18T11:30:4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6"/>
    <d v="2023-04-18T11:30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3"/>
    <d v="2023-04-18T14:31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7"/>
    <d v="2023-04-18T14:31:4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8"/>
    <d v="2023-04-18T14:31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39"/>
    <d v="2023-04-18T14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40"/>
    <d v="2023-04-18T14:31:45"/>
    <n v="16"/>
    <m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54"/>
    <d v="2023-04-18T14:31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117"/>
    <d v="2023-04-18T14:3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0"/>
    <d v="2023-04-18T14:31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57"/>
    <x v="6"/>
    <x v="2"/>
    <d v="2023-04-18T14:31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54"/>
    <d v="2023-04-18T15:03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0"/>
    <d v="2023-04-18T15:03:0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2"/>
    <d v="2023-04-18T15:03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88"/>
    <d v="2023-04-18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59"/>
    <d v="2023-04-18T15:04:4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269"/>
    <d v="2023-04-18T15:04:4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1"/>
    <d v="2023-04-18T15:04:4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2"/>
    <d v="2023-04-18T15:0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3"/>
    <d v="2023-04-18T15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5"/>
    <d v="2023-04-18T15:0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6"/>
    <d v="2023-04-18T15:04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7"/>
    <d v="2023-04-18T15:0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9"/>
    <d v="2023-04-18T15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70"/>
    <d v="2023-04-18T15:0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4"/>
    <d v="2023-04-18T15:04:4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0"/>
    <d v="2023-04-18T11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20"/>
    <d v="2023-04-18T11:30:48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74"/>
    <d v="2023-04-18T11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22"/>
    <d v="2023-04-18T11:30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23"/>
    <d v="2023-04-18T11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24"/>
    <d v="2023-04-18T11:30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1"/>
    <d v="2023-04-18T11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77"/>
    <d v="2023-04-18T11:30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04"/>
    <d v="2023-04-18T11:3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2"/>
    <d v="2023-04-18T11:30:4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3"/>
    <d v="2023-04-18T11:30:4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1"/>
    <d v="2023-04-18T11:30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4"/>
    <d v="2023-04-18T11:3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79"/>
    <d v="2023-04-18T11:30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42"/>
    <d v="2023-04-18T11:3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30"/>
    <d v="2023-04-18T11:30:48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47"/>
    <d v="2023-04-18T11:30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32"/>
    <d v="2023-04-18T11:30:48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37"/>
    <d v="2023-04-18T11:30:48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39"/>
    <d v="2023-04-18T11:3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"/>
    <d v="2023-04-18T11:37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87"/>
    <d v="2023-04-18T11:37:4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143"/>
    <d v="2023-04-18T11:38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80"/>
    <d v="2023-04-18T11:38:03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81"/>
    <d v="2023-04-18T11:38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5"/>
    <d v="2023-04-18T15:04:4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6"/>
    <d v="2023-04-18T15:04:4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7"/>
    <d v="2023-04-18T15:04:4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8"/>
    <d v="2023-04-18T15:0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9"/>
    <d v="2023-04-18T15:04:44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1"/>
    <d v="2023-04-18T15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25"/>
    <d v="2023-04-18T15:0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3"/>
    <d v="2023-04-18T15:04:4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4"/>
    <d v="2023-04-18T15:04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5"/>
    <d v="2023-04-18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72"/>
    <d v="2023-04-18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20"/>
    <d v="2023-04-18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21"/>
    <d v="2023-04-18T15:0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22"/>
    <d v="2023-04-18T15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24"/>
    <d v="2023-04-18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75"/>
    <d v="2023-04-18T15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30"/>
    <d v="2023-04-18T15:04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47"/>
    <d v="2023-04-18T15:04:44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32"/>
    <d v="2023-04-18T15:04:44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37"/>
    <d v="2023-04-18T15:04:44"/>
    <n v="54"/>
    <m/>
    <n v="5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38"/>
    <d v="2023-04-18T15:0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49"/>
    <d v="2023-04-18T15:04:4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56"/>
    <d v="2023-04-18T11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57"/>
    <d v="2023-04-18T11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0"/>
    <d v="2023-04-18T11:38:03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2"/>
    <d v="2023-04-18T11:38:0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"/>
    <d v="2023-04-18T11:38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87"/>
    <d v="2023-04-18T11:38:0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195"/>
    <d v="2023-04-18T11:38:03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88"/>
    <d v="2023-04-18T11:3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59"/>
    <d v="2023-04-18T11:38:2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0"/>
    <d v="2023-04-18T11:38:2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83"/>
    <d v="2023-04-18T15:04:44"/>
    <n v="20"/>
    <m/>
    <m/>
    <m/>
    <m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88"/>
    <d v="2023-04-18T15:05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9"/>
    <d v="2023-04-18T15:05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0"/>
    <d v="2023-04-18T15:05:0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1"/>
    <d v="2023-04-18T15:05:03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46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2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3"/>
    <d v="2023-05-15T16:39:2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4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6"/>
    <d v="2023-05-15T16:39:2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7"/>
    <d v="2023-05-15T16:39:21"/>
    <n v="826"/>
    <n v="826"/>
    <m/>
    <m/>
    <n v="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8"/>
    <d v="2023-05-15T16:39:2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112"/>
    <d v="2023-05-15T16:39:2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39"/>
    <d v="2023-05-15T16:39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40"/>
    <d v="2023-05-15T16:39:21"/>
    <n v="96"/>
    <n v="96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0"/>
    <d v="2023-05-15T16:39:2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2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86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40"/>
    <x v="8"/>
    <x v="134"/>
    <d v="2023-05-15T16:39:21"/>
    <n v="33"/>
    <n v="1"/>
    <n v="28"/>
    <n v="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80"/>
    <d v="2023-05-15T16:39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28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274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52"/>
    <d v="2023-05-15T16:3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78"/>
    <d v="2023-05-15T16:3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13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79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55"/>
    <d v="2023-05-15T16:3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80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56"/>
    <d v="2023-05-15T16:38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81"/>
    <d v="2023-05-15T16:38:0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54"/>
    <d v="2023-05-15T16:38:03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58"/>
    <d v="2023-05-15T16:38:0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0"/>
    <d v="2023-05-15T16:38:03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2"/>
    <d v="2023-05-15T16:38:0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183"/>
    <d v="2023-05-15T16:38:0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3"/>
    <d v="2023-05-15T16:38:03"/>
    <n v="70"/>
    <n v="1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87"/>
    <d v="2023-05-15T16:38:0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88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9"/>
    <d v="2023-05-15T16:38:2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0"/>
    <d v="2023-05-15T16:38:2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1"/>
    <d v="2023-05-15T16:38:2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2"/>
    <d v="2023-05-15T16:38:28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3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0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1"/>
    <d v="2023-05-15T16:38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6"/>
    <d v="2023-05-15T16:38:2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7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2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3"/>
    <d v="2023-05-15T16:38:28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8"/>
    <d v="2023-05-15T16:38:2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9"/>
    <d v="2023-05-15T16:38:2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70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4"/>
    <d v="2023-05-15T16:38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"/>
    <d v="2023-05-15T16:38:28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5"/>
    <d v="2023-05-15T16:38:28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6"/>
    <d v="2023-05-15T16:38:2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5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96"/>
    <d v="2023-05-15T16:3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7"/>
    <d v="2023-05-15T16:38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6"/>
    <d v="2023-05-15T16:38:2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8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8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63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"/>
    <d v="2023-05-15T16:38:28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"/>
    <d v="2023-05-15T16:38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1"/>
    <d v="2023-05-15T16:38:28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71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25"/>
    <d v="2023-05-15T16:38:2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1"/>
    <d v="2023-05-15T16:38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3"/>
    <d v="2023-05-15T16:38:28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4"/>
    <d v="2023-05-15T16:38:2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5"/>
    <d v="2023-05-15T16:38:2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99"/>
    <d v="2023-05-15T16:38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3"/>
    <d v="2023-04-18T14:4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7"/>
    <d v="2023-04-18T14:43:43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8"/>
    <d v="2023-04-18T14:4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39"/>
    <d v="2023-04-18T14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40"/>
    <d v="2023-04-18T14:43:4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54"/>
    <d v="2023-04-18T14:4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117"/>
    <d v="2023-04-18T14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0"/>
    <d v="2023-04-18T14:43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1"/>
    <d v="2023-04-18T14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2"/>
    <d v="2023-04-18T14:43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86"/>
    <d v="2023-04-18T14:4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91"/>
    <x v="6"/>
    <x v="168"/>
    <d v="2023-04-18T14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59"/>
    <d v="2023-04-20T13:55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0"/>
    <d v="2023-05-15T16:40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42"/>
    <x v="8"/>
    <x v="2"/>
    <d v="2023-05-15T16:40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80"/>
    <d v="2023-05-15T16:41:0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0"/>
    <d v="2023-05-15T16:41:0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46"/>
    <d v="2023-05-15T16:41:0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2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3"/>
    <d v="2023-05-15T16:41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6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7"/>
    <d v="2023-05-15T16:41:09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8"/>
    <d v="2023-05-15T16:41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112"/>
    <d v="2023-05-15T16:41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39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54"/>
    <d v="2023-05-15T16:41:0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0"/>
    <d v="2023-05-15T16:41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2"/>
    <d v="2023-05-15T16:41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43"/>
    <x v="8"/>
    <x v="86"/>
    <d v="2023-05-15T16:41:0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80"/>
    <d v="2023-05-15T16:42:32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81"/>
    <d v="2023-05-15T16:4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108"/>
    <d v="2023-05-15T16:42:32"/>
    <n v="40"/>
    <n v="40"/>
    <m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30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32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34"/>
    <d v="2023-05-15T16:42:32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216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240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61"/>
    <d v="2023-04-20T13:55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62"/>
    <d v="2023-04-20T13:55:0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65"/>
    <d v="2023-04-20T13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205"/>
    <d v="2023-04-20T13:55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69"/>
    <d v="2023-04-20T13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80"/>
    <d v="2023-04-20T13:5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59"/>
    <d v="2023-04-18T14:45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61"/>
    <d v="2023-04-18T14:45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62"/>
    <d v="2023-04-18T14:45:4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65"/>
    <d v="2023-04-18T14:45:4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205"/>
    <d v="2023-04-18T14:45:41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96"/>
    <d v="2023-04-20T13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9"/>
    <d v="2023-04-20T13:55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11"/>
    <d v="2023-04-20T13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69"/>
    <d v="2023-04-18T14:45:4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6"/>
    <d v="2023-04-18T14:45:4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7"/>
    <d v="2023-04-18T14:45:4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96"/>
    <d v="2023-04-18T14:45:4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9"/>
    <d v="2023-04-18T14:45:4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0"/>
    <d v="2023-04-18T14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1"/>
    <d v="2023-04-18T14:45:4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25"/>
    <d v="2023-04-18T14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4"/>
    <d v="2023-04-18T14:45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20"/>
    <d v="2023-04-18T14:4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21"/>
    <d v="2023-04-18T14:45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36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37"/>
    <d v="2023-05-15T16:42:32"/>
    <n v="1274"/>
    <n v="1274"/>
    <m/>
    <m/>
    <n v="1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38"/>
    <d v="2023-05-15T16:42:32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40"/>
    <d v="2023-05-15T16:42:32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116"/>
    <d v="2023-05-15T16:42:32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54"/>
    <d v="2023-05-15T16:42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0"/>
    <d v="2023-05-15T16:42:3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2"/>
    <d v="2023-05-15T16:42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44"/>
    <x v="3"/>
    <x v="174"/>
    <d v="2023-05-15T16:42:32"/>
    <n v="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108"/>
    <d v="2023-05-15T16:42:4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28"/>
    <d v="2023-05-15T16:42:49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29"/>
    <d v="2023-05-15T16:4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0"/>
    <d v="2023-05-15T16:42:4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2"/>
    <d v="2023-05-15T16:42:4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4"/>
    <d v="2023-05-15T16:4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248"/>
    <d v="2023-05-15T16:4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6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7"/>
    <d v="2023-05-15T16:42:49"/>
    <n v="1474"/>
    <n v="1474"/>
    <m/>
    <m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8"/>
    <d v="2023-05-15T16:42:49"/>
    <n v="99"/>
    <n v="99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112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39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40"/>
    <d v="2023-05-15T16:42:4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116"/>
    <d v="2023-05-15T16:42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4"/>
    <d v="2023-04-19T16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4"/>
    <d v="2023-04-19T16:19:4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5"/>
    <d v="2023-04-19T16:19:4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1"/>
    <d v="2023-04-19T16:13:0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2"/>
    <d v="2023-04-19T16:13:0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3"/>
    <d v="2023-04-19T16:13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5"/>
    <d v="2023-04-19T16:13:0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90"/>
    <d v="2023-04-19T16:13:0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6"/>
    <d v="2023-04-19T16:13:0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92"/>
    <d v="2023-04-19T16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69"/>
    <d v="2023-04-19T16:13:08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94"/>
    <d v="2023-04-19T16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4"/>
    <d v="2023-04-19T16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211"/>
    <d v="2023-04-19T16:13:08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7"/>
    <d v="2023-04-19T16:13:0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96"/>
    <d v="2023-04-19T16:13:08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9"/>
    <d v="2023-04-19T16:13:08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0"/>
    <d v="2023-04-19T16:1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1"/>
    <d v="2023-04-19T16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2"/>
    <d v="2023-04-19T16:1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71"/>
    <d v="2023-04-19T16:13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25"/>
    <d v="2023-04-19T16:1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4"/>
    <d v="2023-04-19T16:13:0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5"/>
    <d v="2023-04-19T16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99"/>
    <d v="2023-04-19T16:13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56"/>
    <d v="2023-05-15T16:42:4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217"/>
    <d v="2023-05-15T16:42:49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0"/>
    <d v="2023-05-15T16:42:49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2"/>
    <d v="2023-05-15T16:42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45"/>
    <x v="3"/>
    <x v="174"/>
    <d v="2023-05-15T16:42:49"/>
    <n v="1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80"/>
    <d v="2023-05-15T16:44:31"/>
    <n v="16"/>
    <n v="9"/>
    <n v="7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108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30"/>
    <d v="2023-05-15T16:44:31"/>
    <n v="25"/>
    <n v="14"/>
    <n v="11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33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34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36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37"/>
    <d v="2023-05-15T16:44:31"/>
    <n v="383"/>
    <n v="183"/>
    <n v="200"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38"/>
    <d v="2023-05-15T16:44:31"/>
    <n v="61"/>
    <n v="39"/>
    <n v="22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112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40"/>
    <d v="2023-05-15T16:44:31"/>
    <n v="37"/>
    <n v="19"/>
    <n v="18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116"/>
    <d v="2023-05-15T16:44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54"/>
    <d v="2023-05-15T16:44:31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0"/>
    <d v="2023-05-15T16:44:31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49"/>
    <x v="2"/>
    <x v="87"/>
    <d v="2023-05-15T16:44:3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5"/>
    <d v="2023-05-15T17:03:40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"/>
    <d v="2023-05-15T17:03:40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48"/>
    <d v="2023-05-15T17:06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49"/>
    <d v="2023-05-15T17:06:34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50"/>
    <d v="2023-05-15T17:06:3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24"/>
    <d v="2023-04-18T14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40"/>
    <d v="2023-04-18T14:45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54"/>
    <d v="2023-04-18T14:45:4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58"/>
    <d v="2023-04-18T14:45:4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0"/>
    <d v="2023-04-18T14:45:41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2"/>
    <d v="2023-04-18T14:45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94"/>
    <x v="9"/>
    <x v="195"/>
    <d v="2023-04-18T14:45:41"/>
    <n v="32"/>
    <n v="0"/>
    <n v="3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20"/>
    <d v="2023-04-19T16:13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24"/>
    <d v="2023-04-19T16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261"/>
    <d v="2023-04-19T16:1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291"/>
    <d v="2023-04-19T16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79"/>
    <d v="2023-04-19T16:1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80"/>
    <d v="2023-04-19T16:13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81"/>
    <d v="2023-04-19T16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30"/>
    <d v="2023-04-19T16:13:0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47"/>
    <d v="2023-04-19T16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35"/>
    <d v="2023-04-19T16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37"/>
    <d v="2023-04-19T16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39"/>
    <d v="2023-04-19T16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40"/>
    <d v="2023-04-19T16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46"/>
    <d v="2023-04-19T16:13:0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47"/>
    <d v="2023-04-19T16:13:08"/>
    <n v="803"/>
    <n v="0"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48"/>
    <d v="2023-04-19T16:13:0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49"/>
    <d v="2023-04-19T16:13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50"/>
    <d v="2023-04-19T16:13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51"/>
    <d v="2023-04-19T16:1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52"/>
    <d v="2023-04-19T16:13:08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274"/>
    <d v="2023-04-19T16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179"/>
    <d v="2023-04-19T16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53"/>
    <d v="2023-04-19T16:1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85"/>
    <d v="2023-04-19T16:1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54"/>
    <d v="2023-04-19T16:13:0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59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61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62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205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69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6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7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96"/>
    <d v="2023-05-15T16:13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9"/>
    <d v="2023-05-15T16:13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10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11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14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99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21"/>
    <d v="2023-05-15T16:1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80"/>
    <d v="2023-05-15T16:13:3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81"/>
    <d v="2023-05-15T16:13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82"/>
    <d v="2023-05-15T16:13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30"/>
    <d v="2023-05-15T16:13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35"/>
    <d v="2023-05-15T16:1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37"/>
    <d v="2023-05-15T16:13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38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48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49"/>
    <d v="2023-05-15T16:13:3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40"/>
    <d v="2023-05-15T16:13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54"/>
    <d v="2023-05-15T16:13:3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58"/>
    <d v="2023-05-15T16:1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93"/>
    <x v="9"/>
    <x v="0"/>
    <d v="2023-05-15T16:13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59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61"/>
    <d v="2023-05-15T16:13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62"/>
    <d v="2023-05-15T16:13:5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65"/>
    <d v="2023-05-15T16:13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205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69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6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7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96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9"/>
    <d v="2023-05-15T16:13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11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125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14"/>
    <d v="2023-05-15T16:13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19"/>
    <d v="2023-05-15T16:1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20"/>
    <d v="2023-05-15T16:1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21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169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206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80"/>
    <d v="2023-05-15T16:13:5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82"/>
    <d v="2023-05-15T16:13:5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30"/>
    <d v="2023-05-15T16:13:54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32"/>
    <d v="2023-05-15T16:13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34"/>
    <d v="2023-05-15T16:13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35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37"/>
    <d v="2023-05-15T16:13:54"/>
    <n v="269"/>
    <m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38"/>
    <d v="2023-05-15T16:1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48"/>
    <d v="2023-05-15T16:13:5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49"/>
    <d v="2023-05-15T16:13:54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40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54"/>
    <d v="2023-05-15T16:13:5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58"/>
    <d v="2023-05-15T16:13:5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0"/>
    <d v="2023-05-15T16:13:54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94"/>
    <x v="9"/>
    <x v="2"/>
    <d v="2023-05-15T16:13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95"/>
    <x v="6"/>
    <x v="46"/>
    <d v="2023-05-15T16:1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95"/>
    <x v="6"/>
    <x v="86"/>
    <d v="2023-05-15T16:14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80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82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29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30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36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37"/>
    <d v="2023-05-15T16:14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23"/>
    <d v="2023-05-15T16:29:12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6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78"/>
    <d v="2023-05-15T16:29:1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7"/>
    <d v="2023-05-15T16:29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05"/>
    <d v="2023-05-15T16:29:1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80"/>
    <d v="2023-05-15T16:29:12"/>
    <n v="444"/>
    <n v="444"/>
    <m/>
    <m/>
    <n v="567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08"/>
    <d v="2023-05-15T16:29:12"/>
    <n v="206"/>
    <n v="206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84"/>
    <d v="2023-05-15T16:29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5"/>
    <d v="2023-05-15T16:29:1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09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6"/>
    <d v="2023-05-15T16:29:1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7"/>
    <d v="2023-05-15T16:29:1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9"/>
    <d v="2023-05-15T16:29:12"/>
    <n v="4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32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0"/>
    <d v="2023-05-15T16:29:12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2"/>
    <d v="2023-05-15T16:29:1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5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30"/>
    <d v="2023-05-15T16:15:1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33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34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35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38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39"/>
    <d v="2023-05-15T16:1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48"/>
    <d v="2023-05-15T16:15:1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40"/>
    <d v="2023-05-15T16:15:16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54"/>
    <d v="2023-05-15T16:15:1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56"/>
    <d v="2023-05-15T16:1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57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58"/>
    <d v="2023-05-15T16:15:1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98"/>
    <x v="11"/>
    <x v="0"/>
    <d v="2023-05-15T16:15:1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80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29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30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48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40"/>
    <d v="2023-05-15T16:15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54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9"/>
    <x v="11"/>
    <x v="56"/>
    <d v="2023-05-15T16:1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96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9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11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14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19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20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169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206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30"/>
    <d v="2023-05-15T15:58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37"/>
    <d v="2023-05-15T15:58:0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48"/>
    <d v="2023-05-15T15:58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49"/>
    <d v="2023-05-15T15:58:07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50"/>
    <d v="2023-05-15T15:5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58"/>
    <d v="2023-05-15T15:58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51"/>
    <x v="9"/>
    <x v="0"/>
    <d v="2023-05-15T15:58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59"/>
    <d v="2023-05-15T15:5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61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62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90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205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69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6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96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9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11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14"/>
    <d v="2023-05-15T15:5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127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21"/>
    <d v="2023-05-15T15:5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24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101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169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206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80"/>
    <d v="2023-05-15T15:59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82"/>
    <d v="2023-05-15T15:59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30"/>
    <d v="2023-05-15T15:59:3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32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35"/>
    <d v="2023-05-15T15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36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37"/>
    <d v="2023-05-15T15:59:31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38"/>
    <d v="2023-05-15T15:59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48"/>
    <d v="2023-05-15T15:59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49"/>
    <d v="2023-05-15T15:59:3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50"/>
    <d v="2023-05-15T15:59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54"/>
    <d v="2023-05-15T15:59:3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58"/>
    <d v="2023-05-15T15:59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0"/>
    <d v="2023-05-15T15:59:3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52"/>
    <x v="9"/>
    <x v="2"/>
    <d v="2023-05-15T15:59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59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6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62"/>
    <d v="2023-05-15T16:00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8"/>
    <d v="2023-04-20T13:09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9"/>
    <d v="2023-04-20T13:09:5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70"/>
    <d v="2023-04-20T13:09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4"/>
    <d v="2023-04-20T13:09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"/>
    <d v="2023-04-20T13:09:5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6"/>
    <d v="2023-04-20T13:09:50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5"/>
    <d v="2023-04-20T13:0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96"/>
    <d v="2023-04-20T13:0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23"/>
    <d v="2023-04-20T13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7"/>
    <d v="2023-04-20T13:09:50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6"/>
    <d v="2023-04-20T13:09:50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7"/>
    <d v="2023-04-20T13:0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8"/>
    <d v="2023-04-20T13:09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8"/>
    <d v="2023-04-20T13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217"/>
    <d v="2023-04-19T16:17:26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0"/>
    <d v="2023-04-19T16:17:26"/>
    <n v="81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2"/>
    <d v="2023-04-19T16:17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174"/>
    <d v="2023-04-19T16:17:26"/>
    <n v="1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121"/>
    <x v="3"/>
    <x v="87"/>
    <d v="2023-04-19T16:17: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18"/>
    <d v="2023-04-19T16:17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02"/>
    <d v="2023-04-19T16:17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"/>
    <d v="2023-04-19T16:19:40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5"/>
    <d v="2023-04-19T16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196"/>
    <d v="2023-04-19T16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7"/>
    <d v="2023-04-19T16:19:40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65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205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69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6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7"/>
    <d v="2023-05-15T16:00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96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9"/>
    <d v="2023-05-15T16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1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125"/>
    <d v="2023-05-15T16:00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14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20"/>
    <d v="2023-05-15T16:0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21"/>
    <d v="2023-05-15T16:00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169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206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80"/>
    <d v="2023-05-15T16:00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30"/>
    <d v="2023-05-15T16:00:1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37"/>
    <d v="2023-05-15T16:00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48"/>
    <d v="2023-05-15T16:00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49"/>
    <d v="2023-05-15T16:00:1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54"/>
    <d v="2023-05-15T16:00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58"/>
    <d v="2023-05-15T16:00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54"/>
    <x v="9"/>
    <x v="0"/>
    <d v="2023-05-15T16:00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59"/>
    <d v="2023-05-15T16:00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6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62"/>
    <d v="2023-05-15T16:00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65"/>
    <d v="2023-05-15T16:00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205"/>
    <d v="2023-05-15T16:00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69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4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6"/>
    <d v="2023-05-15T16:00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7"/>
    <d v="2023-05-15T16:0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55"/>
    <x v="9"/>
    <x v="96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51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84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40"/>
    <d v="2023-05-15T15:51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54"/>
    <d v="2023-05-15T15:51:0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0"/>
    <d v="2023-05-15T15:51:0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"/>
    <d v="2023-05-15T15:51:0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82"/>
    <d v="2023-05-15T15:51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30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36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37"/>
    <d v="2023-05-15T15:51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49"/>
    <d v="2023-05-15T15:51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40"/>
    <d v="2023-05-15T15:5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54"/>
    <d v="2023-05-15T15:51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5"/>
    <x v="2"/>
    <x v="0"/>
    <d v="2023-05-15T15:51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47"/>
    <x v="8"/>
    <x v="48"/>
    <d v="2023-05-15T15:52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47"/>
    <x v="8"/>
    <x v="58"/>
    <d v="2023-05-15T15:52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160"/>
    <d v="2023-05-15T15:52:27"/>
    <n v="8"/>
    <n v="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6"/>
    <d v="2023-04-19T16:19:4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7"/>
    <d v="2023-04-19T16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8"/>
    <d v="2023-04-19T16:19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37"/>
    <d v="2023-04-18T14:46:35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38"/>
    <d v="2023-04-18T14:46:35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49"/>
    <d v="2023-04-18T14:46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199"/>
    <d v="2023-04-18T14:46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40"/>
    <d v="2023-04-18T14:46:35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54"/>
    <d v="2023-04-18T14:46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2"/>
    <d v="2023-04-18T14:46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97"/>
    <x v="10"/>
    <x v="183"/>
    <d v="2023-04-18T14:46:35"/>
    <n v="8"/>
    <m/>
    <m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80"/>
    <d v="2023-04-18T14:46:5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45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30"/>
    <d v="2023-05-15T15:52:2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0"/>
    <d v="2023-04-18T14:53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2"/>
    <d v="2023-04-18T14:53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59"/>
    <d v="2023-04-18T14:5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61"/>
    <d v="2023-04-18T14:54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62"/>
    <d v="2023-04-18T14:54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7"/>
    <d v="2023-05-15T15:30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5"/>
    <d v="2023-05-15T15:30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6"/>
    <d v="2023-05-15T15:30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7"/>
    <d v="2023-05-15T15:30:42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8"/>
    <d v="2023-05-15T15:30:4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0"/>
    <d v="2023-05-15T15:30:42"/>
    <n v="493"/>
    <n v="0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"/>
    <d v="2023-05-15T15:30:42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29"/>
    <d v="2023-05-15T16:26:54"/>
    <n v="27"/>
    <n v="27"/>
    <n v="0"/>
    <n v="2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0"/>
    <d v="2023-05-15T16:26:54"/>
    <n v="86"/>
    <n v="86"/>
    <n v="0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2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3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4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6"/>
    <d v="2023-05-15T16:26:54"/>
    <n v="1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7"/>
    <d v="2023-05-15T16:26:54"/>
    <n v="1132"/>
    <n v="1132"/>
    <n v="0"/>
    <n v="1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8"/>
    <d v="2023-05-15T16:26:54"/>
    <n v="133"/>
    <n v="133"/>
    <n v="0"/>
    <n v="1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12"/>
    <d v="2023-05-15T16:26:54"/>
    <n v="25"/>
    <n v="25"/>
    <n v="0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39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15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16"/>
    <d v="2023-05-15T16:26:54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54"/>
    <d v="2023-05-15T16:26:54"/>
    <n v="65"/>
    <n v="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17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56"/>
    <d v="2023-05-15T16:26:5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217"/>
    <d v="2023-05-15T16:26:54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0"/>
    <d v="2023-05-15T16:26:54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2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74"/>
    <d v="2023-05-15T16:26:54"/>
    <n v="1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87"/>
    <d v="2023-05-15T16:26:54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18"/>
    <d v="2023-05-15T16:27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02"/>
    <d v="2023-05-15T16:27:1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42"/>
    <d v="2023-05-15T16:27:1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19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125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14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99"/>
    <d v="2023-04-20T14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101"/>
    <d v="2023-04-20T14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169"/>
    <d v="2023-04-20T14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206"/>
    <d v="2023-04-20T14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80"/>
    <d v="2023-04-20T14:55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82"/>
    <d v="2023-04-20T14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30"/>
    <d v="2023-04-20T14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37"/>
    <d v="2023-04-20T14:55:3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49"/>
    <d v="2023-04-20T14:5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50"/>
    <d v="2023-04-20T14:5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54"/>
    <d v="2023-04-20T14:5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0"/>
    <d v="2023-04-20T14:5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9"/>
    <d v="2023-04-20T16:10:2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0"/>
    <d v="2023-04-20T16:10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1"/>
    <d v="2023-04-20T16:10:2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2"/>
    <d v="2023-04-20T16:10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71"/>
    <d v="2023-04-20T16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3"/>
    <d v="2023-04-20T16:10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4"/>
    <d v="2023-04-20T16:10:29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5"/>
    <d v="2023-04-20T16:10:2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6"/>
    <d v="2023-04-20T16:1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8"/>
    <d v="2023-04-20T16:1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27"/>
    <d v="2023-04-20T16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0"/>
    <d v="2023-04-20T16:10:2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57"/>
    <d v="2023-04-20T16:1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74"/>
    <d v="2023-04-20T16:10:2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2"/>
    <d v="2023-04-20T16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4"/>
    <d v="2023-04-20T16:10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77"/>
    <d v="2023-04-20T16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30"/>
    <d v="2023-04-20T16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31"/>
    <d v="2023-04-20T16:10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47"/>
    <d v="2023-04-20T16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79"/>
    <d v="2023-04-20T16:10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80"/>
    <d v="2023-04-20T16:10:2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81"/>
    <d v="2023-04-20T16:10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42"/>
    <d v="2023-04-20T16:10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9"/>
    <d v="2023-04-20T16:10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0"/>
    <d v="2023-04-20T16:10:29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47"/>
    <d v="2023-04-20T16:10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2"/>
    <d v="2023-04-20T16:10:2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3"/>
    <d v="2023-04-20T16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4"/>
    <d v="2023-04-20T16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48"/>
    <d v="2023-04-20T16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7"/>
    <d v="2023-04-20T16:10:29"/>
    <n v="375"/>
    <m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8"/>
    <d v="2023-04-20T16:10:2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12"/>
    <d v="2023-04-20T16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39"/>
    <d v="2023-04-20T16:10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80"/>
    <d v="2023-04-18T13:35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29"/>
    <d v="2023-04-18T13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30"/>
    <d v="2023-04-18T13:35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112"/>
    <d v="2023-04-18T11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49"/>
    <d v="2023-04-18T11:50: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199"/>
    <d v="2023-04-18T11:50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0"/>
    <d v="2023-04-18T11:50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1"/>
    <d v="2023-04-18T11:50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2"/>
    <d v="2023-04-18T11:5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3"/>
    <d v="2023-04-18T11:50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61"/>
    <d v="2023-04-18T11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62"/>
    <d v="2023-04-18T11:51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65"/>
    <d v="2023-04-18T11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205"/>
    <d v="2023-04-18T11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69"/>
    <d v="2023-04-18T11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6"/>
    <d v="2023-04-18T11:5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7"/>
    <d v="2023-04-18T11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96"/>
    <d v="2023-04-18T11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9"/>
    <d v="2023-04-18T11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11"/>
    <d v="2023-04-18T11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14"/>
    <d v="2023-04-18T11:5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30"/>
    <d v="2023-04-18T11:51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37"/>
    <d v="2023-04-18T11:51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38"/>
    <d v="2023-04-18T11:51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48"/>
    <d v="2023-04-18T11:51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49"/>
    <d v="2023-04-20T16:10:29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50"/>
    <d v="2023-04-20T16:1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51"/>
    <d v="2023-04-20T16:10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84"/>
    <d v="2023-04-20T16:10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40"/>
    <d v="2023-04-20T16:10:2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85"/>
    <d v="2023-04-20T16:10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54"/>
    <d v="2023-04-20T16:10:29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55"/>
    <d v="2023-04-20T16:10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56"/>
    <d v="2023-04-20T16:10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57"/>
    <d v="2023-04-20T16:10:2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0"/>
    <d v="2023-04-20T16:10:29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"/>
    <d v="2023-04-20T16:10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"/>
    <d v="2023-04-20T16:10:2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38"/>
    <d v="2023-04-20T16:1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112"/>
    <d v="2023-04-20T16:11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48"/>
    <d v="2023-04-20T16:11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49"/>
    <d v="2023-04-20T16:11:21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50"/>
    <d v="2023-04-20T16:11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40"/>
    <d v="2023-04-20T16:11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54"/>
    <d v="2023-04-20T16:11:2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58"/>
    <d v="2023-04-20T16:11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0"/>
    <d v="2023-04-20T16:11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59"/>
    <d v="2023-04-20T16:11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81"/>
    <d v="2023-04-19T15:43:29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1"/>
    <d v="2023-05-15T16:27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30"/>
    <d v="2023-05-15T16:27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32"/>
    <d v="2023-05-15T16:27:1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2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34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92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77"/>
    <d v="2023-05-15T16:27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43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70"/>
    <d v="2023-05-15T16:27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35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3"/>
    <d v="2023-05-15T16:27:1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36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4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25"/>
    <d v="2023-05-15T16:27:1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78"/>
    <d v="2023-05-15T16:27:1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05"/>
    <d v="2023-05-15T16:27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80"/>
    <d v="2023-05-15T16:27:11"/>
    <n v="167"/>
    <n v="167"/>
    <m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82"/>
    <d v="2023-05-15T16:27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08"/>
    <d v="2023-05-15T16:27:11"/>
    <n v="445"/>
    <n v="445"/>
    <m/>
    <n v="5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5"/>
    <d v="2023-05-15T16:27:1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8"/>
    <d v="2023-05-15T16:27:1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9"/>
    <d v="2023-05-15T16:27:11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0"/>
    <d v="2023-05-15T16:27:11"/>
    <n v="150"/>
    <n v="150"/>
    <m/>
    <n v="9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47"/>
    <d v="2023-05-15T16:27:11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2"/>
    <d v="2023-05-15T16:27:11"/>
    <n v="14"/>
    <n v="14"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3"/>
    <d v="2023-05-15T16:27:11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4"/>
    <d v="2023-05-15T16:27:11"/>
    <n v="4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40"/>
    <d v="2023-05-15T16:27:11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6"/>
    <d v="2023-05-15T16:27:11"/>
    <n v="20"/>
    <n v="20"/>
    <m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7"/>
    <d v="2023-05-15T16:27:11"/>
    <n v="3229"/>
    <n v="3229"/>
    <m/>
    <n v="24"/>
    <n v="3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8"/>
    <d v="2023-05-15T16:27:11"/>
    <n v="362"/>
    <n v="362"/>
    <m/>
    <n v="4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112"/>
    <d v="2023-05-15T16:27:11"/>
    <n v="13"/>
    <n v="13"/>
    <m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241"/>
    <d v="2023-05-15T16:27:1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39"/>
    <d v="2023-05-15T16:27:11"/>
    <n v="15"/>
    <n v="15"/>
    <m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49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122"/>
    <x v="3"/>
    <x v="50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54"/>
    <d v="2023-05-15T16:37:2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58"/>
    <d v="2023-05-15T16:37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0"/>
    <d v="2023-05-15T16:37:2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"/>
    <d v="2023-05-15T16:37:24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3"/>
    <d v="2023-05-15T16:37:24"/>
    <n v="30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95"/>
    <d v="2023-05-15T16:37:24"/>
    <n v="586"/>
    <n v="20"/>
    <n v="43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93"/>
    <d v="2023-05-15T16:37:24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80"/>
    <d v="2023-05-15T16:38:03"/>
    <n v="176"/>
    <m/>
    <n v="176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81"/>
    <d v="2023-05-15T16:38:03"/>
    <n v="88"/>
    <m/>
    <n v="88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30"/>
    <d v="2023-05-15T16:38:03"/>
    <n v="149"/>
    <m/>
    <n v="149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46"/>
    <d v="2023-05-15T16:38:03"/>
    <n v="0"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32"/>
    <d v="2023-05-15T16:38:03"/>
    <n v="82"/>
    <m/>
    <n v="82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38"/>
    <d v="2023-05-15T16:38:03"/>
    <n v="12"/>
    <m/>
    <n v="1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24"/>
    <d v="2023-04-20T09:1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01"/>
    <d v="2023-04-20T09:12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29"/>
    <d v="2023-04-20T09:1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77"/>
    <d v="2023-04-20T09:12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78"/>
    <d v="2023-04-20T09:12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31"/>
    <d v="2023-04-20T09:12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42"/>
    <d v="2023-04-20T09:12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30"/>
    <d v="2023-04-20T09:12:55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32"/>
    <d v="2023-04-20T09:12:55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37"/>
    <d v="2023-04-20T09:12:55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48"/>
    <d v="2023-04-20T09:12:55"/>
    <n v="182"/>
    <m/>
    <n v="182"/>
    <n v="0"/>
    <n v="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49"/>
    <d v="2023-04-20T09:12:55"/>
    <n v="1925"/>
    <m/>
    <n v="1925"/>
    <n v="1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50"/>
    <d v="2023-04-20T09:12:5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99"/>
    <d v="2023-04-20T09:12:5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51"/>
    <d v="2023-04-20T09:12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84"/>
    <d v="2023-04-20T09:12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40"/>
    <d v="2023-04-20T09:12:55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52"/>
    <d v="2023-04-20T09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13"/>
    <d v="2023-04-20T09:12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55"/>
    <d v="2023-04-20T09:12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58"/>
    <d v="2023-04-20T09:12:55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0"/>
    <d v="2023-04-20T09:12:55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2"/>
    <d v="2023-04-20T09:12:55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87"/>
    <d v="2023-04-20T09:12:55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80"/>
    <d v="2023-04-20T09:13:5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81"/>
    <d v="2023-04-20T09:13:5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0"/>
    <d v="2023-08-18T15:4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68"/>
    <x v="10"/>
    <x v="3"/>
    <d v="2023-08-18T15:40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63"/>
    <d v="2023-08-17T16:01:35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5"/>
    <d v="2023-08-17T16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69"/>
    <d v="2023-08-17T16:01:35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31"/>
    <d v="2023-08-17T16:01:3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71"/>
    <d v="2023-08-17T16:0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"/>
    <x v="2"/>
    <x v="144"/>
    <d v="2023-08-17T16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29"/>
    <d v="2023-05-15T17:04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31"/>
    <d v="2023-05-15T17:04:2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80"/>
    <d v="2023-05-15T17:04:23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42"/>
    <d v="2023-05-15T17:04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10"/>
    <d v="2023-05-15T17:04:23"/>
    <n v="0"/>
    <m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45"/>
    <d v="2023-05-15T17:04:23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7"/>
    <d v="2023-05-15T17:09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16"/>
    <d v="2023-04-18T11:43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17"/>
    <d v="2023-04-18T11:4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61"/>
    <d v="2023-04-18T11:43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62"/>
    <d v="2023-04-18T11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90"/>
    <d v="2023-04-18T11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66"/>
    <d v="2023-04-18T11:43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49"/>
    <d v="2023-04-18T11:41:11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50"/>
    <d v="2023-04-18T11:41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40"/>
    <d v="2023-04-18T11:41:11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54"/>
    <d v="2023-04-18T11:41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30"/>
    <d v="2023-06-22T13:20:16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33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16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40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36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37"/>
    <d v="2023-06-22T13:20:16"/>
    <n v="642"/>
    <n v="642"/>
    <m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38"/>
    <d v="2023-06-22T13:20:16"/>
    <n v="331"/>
    <n v="331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12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39"/>
    <d v="2023-06-22T13:20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49"/>
    <d v="2023-06-22T13:20:16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50"/>
    <d v="2023-06-22T13:20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40"/>
    <d v="2023-06-22T13:20:16"/>
    <n v="309"/>
    <n v="309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45"/>
    <d v="2023-06-22T13:20:16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28"/>
    <d v="2023-06-22T13:20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53"/>
    <d v="2023-06-22T13:20:16"/>
    <n v="482"/>
    <n v="39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15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16"/>
    <d v="2023-06-22T13:20:16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54"/>
    <d v="2023-06-22T13:20:16"/>
    <n v="991"/>
    <n v="9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85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17"/>
    <d v="2023-06-22T13:20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56"/>
    <d v="2023-06-22T13:20:16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17"/>
    <d v="2023-06-22T13:20:16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0"/>
    <d v="2023-06-22T13:20:16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74"/>
    <d v="2023-06-22T13:20:16"/>
    <n v="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0"/>
    <d v="2023-05-15T16:09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174"/>
    <d v="2023-05-15T16:09:5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3"/>
    <d v="2023-05-15T16:09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80"/>
    <d v="2023-05-15T16:10:0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81"/>
    <d v="2023-05-15T16:10:0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82"/>
    <d v="2023-05-15T16:10:0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25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28"/>
    <d v="2023-05-15T16:1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29"/>
    <d v="2023-05-15T16:10:0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0"/>
    <d v="2023-05-15T16:10:07"/>
    <n v="338"/>
    <m/>
    <n v="338"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1"/>
    <d v="2023-05-15T16:1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2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6"/>
    <d v="2023-05-15T16:1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7"/>
    <d v="2023-05-15T16:10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8"/>
    <d v="2023-05-15T16:10:0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9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49"/>
    <d v="2023-05-15T16:10:07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50"/>
    <d v="2023-05-15T16:10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40"/>
    <d v="2023-05-15T16:10:07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54"/>
    <d v="2023-05-15T16:10:07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0"/>
    <d v="2023-04-18T13:48:53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2"/>
    <d v="2023-04-18T13:48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95"/>
    <x v="6"/>
    <x v="46"/>
    <d v="2023-04-18T13:49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95"/>
    <x v="6"/>
    <x v="86"/>
    <d v="2023-04-18T13:49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0"/>
    <d v="2023-04-18T11:41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2"/>
    <d v="2023-04-18T11:41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3"/>
    <d v="2023-04-18T11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59"/>
    <d v="2023-04-18T11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56"/>
    <d v="2023-04-18T13:3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57"/>
    <d v="2023-04-18T13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58"/>
    <d v="2023-04-18T13:3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0"/>
    <d v="2023-04-18T13:35:2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3"/>
    <d v="2023-04-18T13:35:2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61"/>
    <x v="11"/>
    <x v="30"/>
    <d v="2023-04-18T13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61"/>
    <x v="11"/>
    <x v="39"/>
    <d v="2023-04-18T13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61"/>
    <x v="11"/>
    <x v="40"/>
    <d v="2023-04-18T13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61"/>
    <x v="11"/>
    <x v="0"/>
    <d v="2023-04-18T13:3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80"/>
    <d v="2023-04-18T13:36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48"/>
    <d v="2023-05-15T16:38:03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49"/>
    <d v="2023-05-15T16:38:03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50"/>
    <d v="2023-05-15T16:38:0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8"/>
    <x v="8"/>
    <x v="40"/>
    <d v="2023-05-15T16:38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133"/>
    <d v="2023-05-15T16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277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278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0"/>
    <d v="2023-05-15T16:28:52"/>
    <n v="64"/>
    <n v="64"/>
    <m/>
    <m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2"/>
    <d v="2023-05-15T16:28:52"/>
    <n v="10"/>
    <n v="10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3"/>
    <d v="2023-05-15T16:28:52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6"/>
    <d v="2023-05-15T16:28:52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7"/>
    <d v="2023-05-15T16:28:52"/>
    <n v="699"/>
    <n v="699"/>
    <m/>
    <m/>
    <n v="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8"/>
    <d v="2023-05-15T16:28:52"/>
    <n v="188"/>
    <n v="188"/>
    <m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112"/>
    <d v="2023-05-15T16:28:52"/>
    <n v="3"/>
    <n v="3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241"/>
    <d v="2023-05-15T16:28:52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39"/>
    <d v="2023-05-15T16:28:52"/>
    <n v="2"/>
    <n v="2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40"/>
    <d v="2023-05-15T16:28:52"/>
    <n v="180"/>
    <n v="18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116"/>
    <d v="2023-05-15T16:28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54"/>
    <d v="2023-05-15T16:28:52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56"/>
    <d v="2023-05-15T16:28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217"/>
    <d v="2023-05-15T16:2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30"/>
    <d v="2023-05-15T16:08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32"/>
    <d v="2023-05-15T16:0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37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48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49"/>
    <d v="2023-05-15T16:08:3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40"/>
    <d v="2023-05-15T16:08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58"/>
    <d v="2023-05-15T16:08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0"/>
    <d v="2023-05-15T16:0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2"/>
    <d v="2023-05-15T16:0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3"/>
    <d v="2023-05-15T16:08:3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88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59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61"/>
    <d v="2023-05-15T16:08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257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62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90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66"/>
    <d v="2023-05-15T16:0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121"/>
    <d v="2023-05-15T16:08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200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69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4"/>
    <d v="2023-05-15T16:08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6"/>
    <d v="2023-05-15T16:08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7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96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9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10"/>
    <d v="2023-05-15T16:0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11"/>
    <d v="2023-05-15T16:08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125"/>
    <d v="2023-05-15T16:08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14"/>
    <d v="2023-05-15T16:08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15"/>
    <d v="2023-05-15T16:08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99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20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74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24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75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77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80"/>
    <d v="2023-05-15T16:0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82"/>
    <d v="2023-05-15T16:08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30"/>
    <d v="2023-05-15T16:08:5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32"/>
    <d v="2023-05-15T16:08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37"/>
    <d v="2023-05-15T16:08:5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48"/>
    <d v="2023-05-15T16:08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49"/>
    <d v="2023-05-15T16:08:5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50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40"/>
    <d v="2023-05-15T16:08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54"/>
    <d v="2023-05-15T16:0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58"/>
    <d v="2023-05-15T16:08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0"/>
    <d v="2023-05-15T16:08:5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2"/>
    <d v="2023-05-15T16:08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80"/>
    <x v="12"/>
    <x v="3"/>
    <d v="2023-05-15T16:08:5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88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61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16"/>
    <d v="2023-05-15T15:31:5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5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54"/>
    <d v="2023-05-15T15:31:50"/>
    <n v="412"/>
    <n v="0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85"/>
    <d v="2023-05-15T15:31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55"/>
    <d v="2023-05-15T15:31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58"/>
    <d v="2023-05-15T15:31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0"/>
    <d v="2023-05-15T15:31:50"/>
    <n v="488"/>
    <n v="0"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"/>
    <d v="2023-05-15T15:31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0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9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20"/>
    <d v="2023-05-15T15:31:50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21"/>
    <d v="2023-05-15T15:31:50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22"/>
    <d v="2023-05-15T15:31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24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2"/>
    <d v="2023-05-15T15:31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3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77"/>
    <d v="2023-05-15T15:31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4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42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69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77"/>
    <d v="2023-05-15T15:31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31"/>
    <d v="2023-05-15T15:31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71"/>
    <d v="2023-05-15T15:31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72"/>
    <d v="2023-05-15T15:31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79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6"/>
    <d v="2023-04-18T11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7"/>
    <d v="2023-04-18T11:55:33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8"/>
    <d v="2023-04-18T11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112"/>
    <d v="2023-04-18T11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9"/>
    <d v="2023-04-18T11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30"/>
    <d v="2023-04-18T12:06:15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32"/>
    <d v="2023-04-18T12:06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37"/>
    <d v="2023-04-18T12:06:15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48"/>
    <d v="2023-04-18T12:06:15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49"/>
    <d v="2023-04-18T12:06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199"/>
    <d v="2023-04-18T12:06:15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54"/>
    <d v="2023-04-18T12:06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58"/>
    <d v="2023-04-18T12:06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21"/>
    <d v="2023-04-18T12:0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200"/>
    <d v="2023-04-18T12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92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9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"/>
    <d v="2023-04-18T12:0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7"/>
    <d v="2023-04-18T12:08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96"/>
    <d v="2023-04-18T12:08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9"/>
    <d v="2023-04-18T12:08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0"/>
    <d v="2023-04-18T12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30"/>
    <d v="2023-04-18T12:10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36"/>
    <d v="2023-04-18T12:1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37"/>
    <d v="2023-04-18T12:10:4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48"/>
    <d v="2023-04-18T12:1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49"/>
    <d v="2023-04-18T12:10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40"/>
    <d v="2023-04-18T12:1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58"/>
    <d v="2023-04-18T12:10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0"/>
    <d v="2023-04-18T12:10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83"/>
    <x v="4"/>
    <x v="174"/>
    <d v="2023-04-18T12:10:4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105"/>
    <d v="2023-04-18T12:1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80"/>
    <d v="2023-04-18T12:11:06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28"/>
    <d v="2023-04-18T12:1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29"/>
    <d v="2023-04-18T12:11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30"/>
    <d v="2023-04-18T12:11:0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36"/>
    <d v="2023-04-18T12:11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37"/>
    <d v="2023-04-18T12:11:06"/>
    <n v="426"/>
    <m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38"/>
    <d v="2023-04-18T12:11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62"/>
    <d v="2023-04-18T12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65"/>
    <d v="2023-04-18T12:1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90"/>
    <d v="2023-04-18T12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205"/>
    <d v="2023-04-18T12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6"/>
    <d v="2023-04-18T12:1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7"/>
    <d v="2023-04-18T12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96"/>
    <d v="2023-04-18T12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65"/>
    <d v="2023-04-18T13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90"/>
    <d v="2023-04-18T13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"/>
    <d v="2023-05-16T09:50:16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2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5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90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91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6"/>
    <d v="2023-05-15T15:42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7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8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9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70"/>
    <d v="2023-05-15T15:42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4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5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7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8"/>
    <d v="2023-05-15T15:42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9"/>
    <d v="2023-05-15T15:42:5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0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1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2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71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41"/>
    <d v="2023-05-15T15:42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3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4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15"/>
    <d v="2023-05-15T15:4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20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0"/>
    <d v="2023-05-15T15:30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1"/>
    <d v="2023-05-15T15:30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2"/>
    <d v="2023-05-15T15:30:42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3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0"/>
    <d v="2023-05-15T15:30:42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1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6"/>
    <d v="2023-05-15T15:30:42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2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8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9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70"/>
    <d v="2023-05-15T15:30:4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4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"/>
    <d v="2023-05-15T15:3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6"/>
    <d v="2023-05-15T15:30:4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5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7"/>
    <d v="2023-05-15T15:30:42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6"/>
    <d v="2023-05-15T15:30:42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7"/>
    <d v="2023-05-15T15:3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8"/>
    <d v="2023-05-15T15:30:4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8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"/>
    <d v="2023-05-15T15:30:42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"/>
    <d v="2023-05-15T15:30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"/>
    <d v="2023-05-15T15:30:4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71"/>
    <d v="2023-05-15T15:30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1"/>
    <d v="2023-05-15T15:30:4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2"/>
    <d v="2023-04-18T13:56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174"/>
    <d v="2023-04-18T13:56:50"/>
    <n v="3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80"/>
    <d v="2023-04-18T13:57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29"/>
    <d v="2023-04-18T13:57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30"/>
    <d v="2023-04-18T13:57:2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32"/>
    <d v="2023-04-18T13:57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36"/>
    <d v="2023-04-18T13:57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37"/>
    <d v="2023-04-18T13:57:24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38"/>
    <d v="2023-04-18T13:57:24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112"/>
    <d v="2023-04-18T13:57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39"/>
    <d v="2023-04-18T13:57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40"/>
    <d v="2023-04-18T13:57:2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54"/>
    <d v="2023-04-18T13:57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56"/>
    <d v="2023-04-18T13:57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217"/>
    <d v="2023-04-18T13:57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0"/>
    <d v="2023-04-18T13:57:24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123"/>
    <x v="6"/>
    <x v="2"/>
    <d v="2023-04-18T13:57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02"/>
    <d v="2023-04-18T13:58:1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42"/>
    <d v="2023-04-18T13:58:1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19"/>
    <d v="2023-04-18T13:58:1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20"/>
    <d v="2023-04-18T13:5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21"/>
    <d v="2023-04-18T13:58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0"/>
    <d v="2023-04-18T13:58:1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1"/>
    <d v="2023-04-18T13:58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2"/>
    <d v="2023-04-18T13:58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3"/>
    <d v="2023-04-18T13:5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22"/>
    <d v="2023-04-18T13:58:1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4"/>
    <d v="2023-04-18T13:58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77"/>
    <d v="2023-04-18T13:58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70"/>
    <d v="2023-04-18T13:5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5"/>
    <d v="2023-04-18T13:58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23"/>
    <d v="2023-04-18T13:58:10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6"/>
    <d v="2023-04-18T13:5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78"/>
    <d v="2023-04-18T13:58:1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37"/>
    <d v="2023-04-18T13:58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05"/>
    <d v="2023-04-18T13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80"/>
    <d v="2023-04-18T13:58:10"/>
    <n v="470"/>
    <n v="470"/>
    <m/>
    <m/>
    <n v="4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8"/>
    <d v="2023-06-22T13:20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63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"/>
    <d v="2023-06-22T13:20:01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"/>
    <d v="2023-06-22T13:20:0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1"/>
    <d v="2023-06-22T13:20:01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71"/>
    <d v="2023-06-22T13:20:0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25"/>
    <d v="2023-06-22T13:20:01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41"/>
    <d v="2023-06-22T13:20:0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3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4"/>
    <d v="2023-06-22T13:20:01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5"/>
    <d v="2023-06-22T13:20:0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99"/>
    <d v="2023-06-22T13:20:0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62"/>
    <d v="2023-05-15T16:09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90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66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121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200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92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69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4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6"/>
    <d v="2023-05-15T16:09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7"/>
    <d v="2023-05-15T16:09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96"/>
    <d v="2023-05-15T16:09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9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11"/>
    <d v="2023-05-15T16:09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125"/>
    <d v="2023-05-15T16:09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201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14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75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77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80"/>
    <d v="2023-05-15T16:07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82"/>
    <d v="2023-05-15T16:07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30"/>
    <d v="2023-05-15T16:07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32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37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38"/>
    <d v="2023-05-15T16:0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48"/>
    <d v="2023-05-15T16:07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49"/>
    <d v="2023-05-15T16:07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40"/>
    <d v="2023-05-15T16:07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54"/>
    <d v="2023-05-15T16:0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58"/>
    <d v="2023-05-15T16:07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0"/>
    <d v="2023-05-15T16:07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2"/>
    <d v="2023-05-15T16:07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76"/>
    <x v="12"/>
    <x v="3"/>
    <d v="2023-05-15T16:07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61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62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90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66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121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69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6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7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96"/>
    <d v="2023-05-15T16:0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9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11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125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14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15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99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75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30"/>
    <d v="2023-05-15T16:07:5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37"/>
    <d v="2023-05-15T16:07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0"/>
    <d v="2023-04-20T13:28:5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2"/>
    <d v="2023-04-20T13:28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23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7"/>
    <d v="2023-05-15T15:31:50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6"/>
    <d v="2023-05-15T15:31:50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7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"/>
    <d v="2023-05-15T15:31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8"/>
    <d v="2023-05-15T15:31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63"/>
    <d v="2023-05-15T15:31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"/>
    <d v="2023-05-15T15:31:50"/>
    <n v="0"/>
    <m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0"/>
    <d v="2023-05-15T15:31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1"/>
    <d v="2023-05-15T15:31:50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71"/>
    <d v="2023-05-15T15:31:5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25"/>
    <d v="2023-05-15T15:31:50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1"/>
    <d v="2023-05-15T15:31:5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4"/>
    <d v="2023-05-15T15:31:50"/>
    <n v="0"/>
    <m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5"/>
    <d v="2023-05-15T15:31:50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99"/>
    <d v="2023-05-15T15:31:5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6"/>
    <d v="2023-05-15T15:31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1"/>
    <d v="2023-05-15T15:33:12"/>
    <n v="461"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2"/>
    <d v="2023-05-15T15:33:12"/>
    <n v="984"/>
    <m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3"/>
    <d v="2023-05-15T15:33:12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5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5"/>
    <d v="2023-05-15T15:33:12"/>
    <n v="1114"/>
    <m/>
    <n v="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0"/>
    <d v="2023-05-15T15:33:1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96"/>
    <d v="2023-05-15T17:09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8"/>
    <d v="2023-05-15T17:0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63"/>
    <d v="2023-05-15T17:09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0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1"/>
    <d v="2023-05-15T17:09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71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41"/>
    <d v="2023-05-15T17:09:5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59"/>
    <d v="2023-04-18T11:29:48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61"/>
    <d v="2023-04-18T11:29:4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90"/>
    <d v="2023-04-18T11:29:4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66"/>
    <d v="2023-04-18T11:29:48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69"/>
    <d v="2023-04-18T11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75"/>
    <d v="2023-04-18T11:29:48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4"/>
    <d v="2023-04-18T11:29:48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30"/>
    <d v="2023-05-15T17:04:23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6"/>
    <d v="2023-04-18T11:29:48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7"/>
    <d v="2023-04-18T11:29:48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96"/>
    <d v="2023-04-18T11:29:48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8"/>
    <d v="2023-04-18T11:29:4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9"/>
    <d v="2023-04-18T11:29:48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0"/>
    <d v="2023-04-18T11:29:4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3"/>
    <d v="2023-04-18T11:29:4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4"/>
    <d v="2023-04-18T11:29:4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6"/>
    <d v="2023-04-18T11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00"/>
    <d v="2023-04-18T11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49"/>
    <d v="2023-04-18T11:51:0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58"/>
    <d v="2023-04-18T11:51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50"/>
    <x v="9"/>
    <x v="0"/>
    <d v="2023-04-18T11:51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43"/>
    <d v="2023-04-18T14:12:1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86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46"/>
    <d v="2023-05-24T16:22:42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47"/>
    <d v="2023-05-24T16:22:42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48"/>
    <d v="2023-05-24T16:22:42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50"/>
    <d v="2023-05-24T16:2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31"/>
    <d v="2023-04-18T14:12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80"/>
    <d v="2023-04-18T14:12:1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82"/>
    <d v="2023-04-18T14:12:1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30"/>
    <d v="2023-04-18T14:12:1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32"/>
    <d v="2023-04-18T14:12:1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37"/>
    <d v="2023-04-18T14:12:12"/>
    <n v="193"/>
    <m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48"/>
    <d v="2023-04-18T14:12:12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49"/>
    <d v="2023-04-18T14:12:12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50"/>
    <d v="2023-04-18T14:12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45"/>
    <d v="2023-04-18T14:12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53"/>
    <d v="2023-04-18T14:12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52"/>
    <d v="2023-04-18T14:12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13"/>
    <d v="2023-04-18T14:12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55"/>
    <d v="2023-04-18T14:12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14"/>
    <d v="2023-04-18T14:12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6"/>
    <d v="2023-04-19T15:43:29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54"/>
    <d v="2023-04-19T15:43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8"/>
    <d v="2023-04-19T15:43:29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94"/>
    <d v="2023-04-19T15:43:29"/>
    <m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2"/>
    <d v="2023-04-19T15:4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55"/>
    <d v="2023-04-19T15:43:29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9"/>
    <d v="2023-04-19T15:43:29"/>
    <n v="4"/>
    <n v="2"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5"/>
    <d v="2023-04-19T15:43:29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0"/>
    <d v="2023-04-19T15:43:29"/>
    <n v="88"/>
    <n v="31"/>
    <n v="57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7"/>
    <d v="2023-04-19T15:43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2"/>
    <d v="2023-04-19T15:43:29"/>
    <n v="216"/>
    <n v="10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35"/>
    <d v="2023-07-17T11:5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23"/>
    <d v="2023-07-17T11:56:03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36"/>
    <d v="2023-07-17T11:5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25"/>
    <d v="2023-07-17T11:56:0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78"/>
    <d v="2023-07-17T11:56:0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60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05"/>
    <d v="2023-07-17T11:56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80"/>
    <d v="2023-07-17T11:56:03"/>
    <n v="268"/>
    <n v="268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08"/>
    <d v="2023-07-17T11:56:03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"/>
    <d v="2023-07-17T16:32:3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96"/>
    <d v="2023-07-17T16:32:3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63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9"/>
    <d v="2023-07-17T16:32:3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0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64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1"/>
    <d v="2023-07-17T16:32:3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2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1"/>
    <d v="2023-07-17T16:3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25"/>
    <d v="2023-07-17T16:32:3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0"/>
    <d v="2023-04-18T14:34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1"/>
    <d v="2023-04-18T12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38"/>
    <d v="2023-04-19T15:41:37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2"/>
    <d v="2023-04-18T12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22"/>
    <d v="2023-04-18T12:39:1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5"/>
    <d v="2023-04-19T15:43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6"/>
    <d v="2023-04-19T15:43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7"/>
    <d v="2023-04-19T15:43:29"/>
    <n v="783"/>
    <n v="639"/>
    <n v="144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8"/>
    <d v="2023-04-19T15:43:29"/>
    <n v="80"/>
    <n v="72"/>
    <n v="8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12"/>
    <d v="2023-04-19T15:43:2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41"/>
    <d v="2023-04-19T15:43:29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9"/>
    <d v="2023-04-19T15:43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8"/>
    <d v="2023-04-19T15:43:29"/>
    <n v="105"/>
    <n v="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9"/>
    <d v="2023-04-19T15:43:29"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0"/>
    <d v="2023-04-19T15:43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1"/>
    <d v="2023-04-19T15:43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84"/>
    <d v="2023-04-19T15:4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0"/>
    <d v="2023-04-19T15:43:29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48"/>
    <d v="2023-05-15T16:07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49"/>
    <d v="2023-05-15T16:07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58"/>
    <d v="2023-05-15T16:07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77"/>
    <x v="12"/>
    <x v="0"/>
    <d v="2023-05-15T16:07:5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88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59"/>
    <d v="2023-05-15T16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61"/>
    <d v="2023-05-15T16:08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62"/>
    <d v="2023-05-15T16:08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65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90"/>
    <d v="2023-05-15T16:08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66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21"/>
    <d v="2023-05-15T16:08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69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4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6"/>
    <d v="2023-05-15T16:08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7"/>
    <d v="2023-05-15T16:08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96"/>
    <d v="2023-05-15T16:08:1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9"/>
    <d v="2023-05-15T16:08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0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1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25"/>
    <d v="2023-05-15T16:0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201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4"/>
    <d v="2023-05-15T16:08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5"/>
    <d v="2023-05-15T16:08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9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6"/>
    <d v="2023-06-22T13:20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0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9"/>
    <d v="2023-06-22T13:2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0"/>
    <d v="2023-06-22T13:20:0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1"/>
    <d v="2023-06-22T13:20:01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2"/>
    <d v="2023-06-22T13:20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3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50"/>
    <d v="2023-06-22T13:2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4"/>
    <d v="2023-06-22T13:20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1"/>
    <d v="2023-06-22T13:20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2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77"/>
    <d v="2023-06-22T13:20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4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42"/>
    <d v="2023-06-22T13:20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43"/>
    <d v="2023-06-22T13:20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80"/>
    <d v="2023-06-22T13:20:01"/>
    <n v="178"/>
    <m/>
    <n v="178"/>
    <n v="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81"/>
    <d v="2023-06-22T13:20:01"/>
    <n v="77"/>
    <m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6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7"/>
    <d v="2023-06-22T13:20:0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54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09"/>
    <d v="2023-06-22T13:2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42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30"/>
    <d v="2023-06-22T13:20:01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32"/>
    <d v="2023-06-22T13:20:01"/>
    <n v="135"/>
    <m/>
    <n v="135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30"/>
    <d v="2023-04-18T13:36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34"/>
    <d v="2023-04-18T13:3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35"/>
    <d v="2023-04-18T13:36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48"/>
    <d v="2023-04-18T13:36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40"/>
    <d v="2023-04-18T13:36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54"/>
    <d v="2023-04-18T13:36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58"/>
    <d v="2023-04-18T13:36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0"/>
    <d v="2023-04-18T13:36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63"/>
    <x v="11"/>
    <x v="3"/>
    <d v="2023-04-18T13:36:0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64"/>
    <x v="11"/>
    <x v="80"/>
    <d v="2023-04-18T13:36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64"/>
    <x v="11"/>
    <x v="30"/>
    <d v="2023-04-18T13:36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80"/>
    <d v="2023-04-18T13:49:5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82"/>
    <d v="2023-04-18T13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30"/>
    <d v="2023-04-18T13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37"/>
    <d v="2023-04-18T13:49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38"/>
    <d v="2023-04-18T13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49"/>
    <d v="2023-04-18T13:49:5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40"/>
    <d v="2023-04-18T13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54"/>
    <d v="2023-04-18T13:49:5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96"/>
    <x v="2"/>
    <x v="0"/>
    <d v="2023-04-18T13:49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80"/>
    <d v="2023-04-18T13:50:16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30"/>
    <d v="2023-04-18T13:5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37"/>
    <d v="2023-04-18T13:50:16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199"/>
    <d v="2023-04-18T13:50:16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84"/>
    <d v="2023-04-18T13:50:16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54"/>
    <d v="2023-04-18T13:50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4"/>
    <d v="2023-04-18T13:19:3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17"/>
    <d v="2023-04-18T13:19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5"/>
    <d v="2023-04-18T13:19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8"/>
    <d v="2023-04-18T13:19:35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0"/>
    <d v="2023-04-18T13:19:35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117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56"/>
    <d v="2023-05-15T16:10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57"/>
    <d v="2023-05-15T16:10:07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0"/>
    <d v="2023-05-15T16:10:07"/>
    <n v="338"/>
    <n v="0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4"/>
    <d v="2023-04-18T12:39:1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77"/>
    <d v="2023-04-18T12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70"/>
    <d v="2023-04-18T12:3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5"/>
    <d v="2023-04-18T12:39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23"/>
    <d v="2023-04-18T12:39:15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37"/>
    <d v="2023-04-18T12:40:25"/>
    <n v="215"/>
    <n v="215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38"/>
    <d v="2023-04-18T12:40:25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112"/>
    <d v="2023-04-18T12:40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40"/>
    <d v="2023-04-18T12:40:25"/>
    <n v="360"/>
    <n v="36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0"/>
    <d v="2023-04-18T12:40:2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2"/>
    <d v="2023-04-18T12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174"/>
    <d v="2023-04-18T12:40:25"/>
    <n v="9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88"/>
    <d v="2023-04-18T12:4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59"/>
    <d v="2023-04-18T12:4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0"/>
    <d v="2023-04-18T12:41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1"/>
    <d v="2023-04-18T12:41:4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2"/>
    <d v="2023-04-18T12:41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3"/>
    <d v="2023-04-18T12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5"/>
    <d v="2023-04-18T12:41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6"/>
    <d v="2023-04-18T12:41:4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67"/>
    <d v="2023-04-18T12:41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9"/>
    <d v="2023-05-15T17:03:4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80"/>
    <d v="2023-05-15T17:03:40"/>
    <n v="176"/>
    <n v="15"/>
    <n v="161"/>
    <n v="15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81"/>
    <d v="2023-05-15T17:03:40"/>
    <n v="161"/>
    <n v="0"/>
    <n v="161"/>
    <n v="0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0"/>
    <d v="2023-05-15T15:33:12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74"/>
    <d v="2023-05-15T15:33:1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2"/>
    <d v="2023-05-15T15:33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3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4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1"/>
    <d v="2023-05-15T15:3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77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3"/>
    <d v="2023-05-15T15:33:1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1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4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95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79"/>
    <d v="2023-05-15T15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80"/>
    <d v="2023-05-15T15:33:12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82"/>
    <d v="2023-05-15T15:33:12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5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2"/>
    <d v="2023-05-15T15:33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30"/>
    <d v="2023-05-15T15:33:1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9"/>
    <x v="7"/>
    <x v="170"/>
    <d v="2023-05-15T15:34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9"/>
    <x v="7"/>
    <x v="171"/>
    <d v="2023-05-15T15:34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9"/>
    <x v="7"/>
    <x v="3"/>
    <d v="2023-05-15T15:34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9"/>
    <x v="7"/>
    <x v="195"/>
    <d v="2023-05-15T15:34:28"/>
    <n v="51"/>
    <n v="6"/>
    <n v="3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42"/>
    <d v="2023-05-15T15:34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43"/>
    <d v="2023-05-15T15:34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60"/>
    <d v="2023-05-15T15:34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0"/>
    <d v="2023-05-15T17:07:3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1"/>
    <d v="2023-05-15T17:07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84"/>
    <d v="2023-05-15T17:07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40"/>
    <d v="2023-05-15T17:07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53"/>
    <d v="2023-05-15T17:07:3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13"/>
    <d v="2023-05-15T17:07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16"/>
    <d v="2023-05-15T17:07:36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4"/>
    <d v="2023-05-15T17:07:36"/>
    <n v="573"/>
    <n v="0"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80"/>
    <d v="2023-04-18T15:08:1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108"/>
    <d v="2023-04-18T15:08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0"/>
    <d v="2023-04-18T15:08:1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1"/>
    <d v="2023-04-18T15:0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2"/>
    <d v="2023-04-18T15:08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5"/>
    <d v="2023-04-18T15:08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6"/>
    <d v="2023-04-18T15:08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42"/>
    <d v="2023-05-15T17:03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7"/>
    <d v="2023-04-18T15:08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38"/>
    <d v="2023-04-18T15:08:1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112"/>
    <d v="2023-04-18T15:08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40"/>
    <d v="2023-04-18T15:08:1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44"/>
    <x v="3"/>
    <x v="116"/>
    <d v="2023-04-18T15:0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7"/>
    <d v="2023-04-18T12:55:36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6"/>
    <d v="2023-04-18T12:55:36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8"/>
    <d v="2023-04-18T12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49"/>
    <d v="2023-06-22T13:20:16"/>
    <n v="31"/>
    <n v="3"/>
    <n v="16"/>
    <n v="12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80"/>
    <d v="2023-06-22T13:20:32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0"/>
    <d v="2023-06-22T13:20:32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2"/>
    <d v="2023-06-22T13:20:3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3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6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7"/>
    <d v="2023-06-22T13:20:32"/>
    <n v="968"/>
    <n v="968"/>
    <m/>
    <m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8"/>
    <d v="2023-06-22T13:20:32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112"/>
    <d v="2023-06-22T13:20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39"/>
    <d v="2023-06-22T13:20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40"/>
    <d v="2023-06-22T13:20:32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54"/>
    <d v="2023-06-22T13:20:32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0"/>
    <d v="2023-06-22T13:20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2"/>
    <d v="2023-06-22T13:20:3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174"/>
    <d v="2023-06-22T13:20:32"/>
    <n v="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40"/>
    <x v="8"/>
    <x v="134"/>
    <d v="2023-06-22T13:20:32"/>
    <n v="28"/>
    <n v="3"/>
    <n v="22"/>
    <n v="3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80"/>
    <d v="2023-06-22T13:21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108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28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30"/>
    <d v="2023-06-22T13:21:01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37"/>
    <d v="2023-06-22T13:21:01"/>
    <n v="147"/>
    <n v="147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38"/>
    <d v="2023-06-22T13:21:0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112"/>
    <d v="2023-06-22T13:21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39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63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"/>
    <d v="2023-04-18T12:55:3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0"/>
    <d v="2023-04-18T12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1"/>
    <d v="2023-04-18T12:55:36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24"/>
    <d v="2023-04-18T12:5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71"/>
    <d v="2023-04-18T12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25"/>
    <d v="2023-04-18T12:55:36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41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3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4"/>
    <d v="2023-04-18T12:55:3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5"/>
    <d v="2023-04-18T12:55:3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9"/>
    <d v="2023-04-18T12:5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6"/>
    <d v="2023-04-18T12:5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26"/>
    <d v="2023-04-18T12:55:3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195"/>
    <d v="2023-04-18T13:02:05"/>
    <n v="35"/>
    <n v="5"/>
    <n v="2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12"/>
    <d v="2023-04-24T08:49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49"/>
    <d v="2023-04-24T08:49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54"/>
    <d v="2023-04-18T11:37:45"/>
    <n v="693"/>
    <n v="0"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6"/>
    <d v="2023-08-21T15:46:34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9"/>
    <d v="2023-08-21T15:46:3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17"/>
    <d v="2023-04-18T11:3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0"/>
    <d v="2023-04-18T11:37:4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2"/>
    <d v="2023-04-18T11:37:4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74"/>
    <d v="2023-04-18T11:37:45"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2"/>
    <d v="2023-04-18T11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71"/>
    <d v="2023-04-18T11:41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41"/>
    <d v="2023-04-18T11:41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3"/>
    <d v="2023-04-18T11:41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4"/>
    <d v="2023-04-18T11:41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5"/>
    <d v="2023-04-18T11:41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6"/>
    <d v="2023-04-18T11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20"/>
    <d v="2023-04-18T11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21"/>
    <d v="2023-04-18T11:41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22"/>
    <d v="2023-04-18T11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77"/>
    <d v="2023-04-18T11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77"/>
    <d v="2023-04-18T11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1"/>
    <d v="2023-04-19T16:01:0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2"/>
    <d v="2023-04-19T16:01:0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3"/>
    <d v="2023-04-19T16:01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5"/>
    <d v="2023-04-19T16:01:0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0"/>
    <d v="2023-04-19T16:01:0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51"/>
    <d v="2023-05-15T17:0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54"/>
    <d v="2023-04-18T13:04:15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56"/>
    <d v="2023-04-18T13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57"/>
    <d v="2023-04-18T13:04:1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0"/>
    <d v="2023-04-18T13:04:1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2"/>
    <d v="2023-04-18T13:04:1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74"/>
    <d v="2023-04-18T13:04:1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"/>
    <d v="2023-04-18T13:04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87"/>
    <d v="2023-04-18T13:04:1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95"/>
    <d v="2023-04-18T13:04:15"/>
    <n v="8"/>
    <n v="0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88"/>
    <d v="2023-04-18T13:04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9"/>
    <d v="2023-04-18T13:04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37"/>
    <d v="2023-04-18T13:23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38"/>
    <d v="2023-04-18T13:23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112"/>
    <d v="2023-04-18T13:2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40"/>
    <d v="2023-04-18T13:2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145"/>
    <d v="2023-04-18T13:2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116"/>
    <d v="2023-04-18T13:23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5"/>
    <d v="2023-04-18T13:21:4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211"/>
    <d v="2023-04-18T13:21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7"/>
    <d v="2023-04-18T13:21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6"/>
    <d v="2023-04-18T14:49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7"/>
    <d v="2023-04-18T14:4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8"/>
    <d v="2023-04-18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85"/>
    <d v="2023-04-18T13:27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54"/>
    <d v="2023-04-18T13:27:5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0"/>
    <d v="2023-04-18T13:27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1"/>
    <x v="2"/>
    <x v="2"/>
    <d v="2023-04-18T13:27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61"/>
    <d v="2023-04-18T13:2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54"/>
    <d v="2023-04-18T13:51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0"/>
    <d v="2023-04-18T13:51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81"/>
    <d v="2023-04-18T13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30"/>
    <d v="2023-04-18T13:51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53"/>
    <d v="2023-04-18T14:12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54"/>
    <d v="2023-04-18T14:12:12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58"/>
    <d v="2023-04-18T14:12:1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01"/>
    <d v="2023-04-18T13:19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0"/>
    <d v="2023-04-18T13:20:43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1"/>
    <d v="2023-04-18T13:20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84"/>
    <d v="2023-04-18T13:2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4"/>
    <d v="2023-04-18T13:20:43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5"/>
    <d v="2023-04-18T13:20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8"/>
    <d v="2023-04-18T13:20:43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0"/>
    <d v="2023-04-18T13:20:43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"/>
    <d v="2023-04-18T13:20:4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3"/>
    <d v="2023-04-18T13:20:4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87"/>
    <d v="2023-04-18T13:20:43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95"/>
    <d v="2023-04-18T13:20:43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88"/>
    <d v="2023-04-18T13:21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59"/>
    <d v="2023-04-18T13:21:0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61"/>
    <d v="2023-04-18T13:21:0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62"/>
    <d v="2023-04-18T13:21:01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63"/>
    <d v="2023-04-18T13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69"/>
    <d v="2023-04-18T13:21:0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4"/>
    <d v="2023-04-18T13:21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6"/>
    <d v="2023-04-18T13:21:01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7"/>
    <d v="2023-04-18T13:21:0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64"/>
    <x v="11"/>
    <x v="40"/>
    <d v="2023-04-18T13:36:2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64"/>
    <x v="11"/>
    <x v="54"/>
    <d v="2023-04-18T13:36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64"/>
    <x v="11"/>
    <x v="0"/>
    <d v="2023-04-18T13:36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80"/>
    <d v="2023-04-18T13:36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9"/>
    <d v="2023-04-18T14:0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9"/>
    <d v="2023-04-18T14:08:3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6"/>
    <d v="2023-04-18T14:08:3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0"/>
    <d v="2023-04-18T14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0"/>
    <d v="2023-04-18T14:08:32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74"/>
    <d v="2023-04-18T14:08:32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2"/>
    <d v="2023-04-18T14:08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3"/>
    <d v="2023-04-18T14:08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4"/>
    <d v="2023-04-18T14:08:3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1"/>
    <d v="2023-04-18T14:0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5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99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20"/>
    <d v="2023-05-15T16:10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74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43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80"/>
    <d v="2023-05-15T16:10:2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81"/>
    <d v="2023-05-15T16:10:26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30"/>
    <d v="2023-05-15T16:10:2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34"/>
    <d v="2023-05-15T16:10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37"/>
    <d v="2023-05-15T16:10:2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49"/>
    <d v="2023-05-15T16:10:2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50"/>
    <d v="2023-05-15T16:1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45"/>
    <d v="2023-05-15T16:10:2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54"/>
    <d v="2023-05-15T16:10:26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0"/>
    <d v="2023-05-15T16:10:2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3"/>
    <d v="2023-05-15T16:10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61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62"/>
    <d v="2023-05-15T16:11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65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90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2"/>
    <d v="2023-05-15T16:11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3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5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90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6"/>
    <d v="2023-05-15T16:11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3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4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5"/>
    <d v="2023-05-15T15:30:4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99"/>
    <d v="2023-05-15T15:30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6"/>
    <d v="2023-05-15T15:30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0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9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0"/>
    <d v="2023-05-15T15:30:4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1"/>
    <d v="2023-05-15T15:30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7"/>
    <d v="2023-05-15T15:33:1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32"/>
    <d v="2023-05-15T15:33:12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37"/>
    <d v="2023-05-15T15:33:1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39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8"/>
    <d v="2023-05-15T15:33:12"/>
    <n v="62"/>
    <m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9"/>
    <d v="2023-05-15T15:33:12"/>
    <n v="452"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0"/>
    <d v="2023-05-15T15:33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1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84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0"/>
    <d v="2023-05-15T15:33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5"/>
    <d v="2023-05-15T15:33:12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6"/>
    <d v="2023-05-15T15:33:12"/>
    <n v="2513"/>
    <n v="0"/>
    <n v="2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7"/>
    <d v="2023-05-15T15:33:12"/>
    <n v="4929"/>
    <n v="0"/>
    <n v="4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8"/>
    <d v="2023-05-15T15:33:12"/>
    <n v="1154"/>
    <n v="0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9"/>
    <d v="2023-05-15T15:33:12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20"/>
    <d v="2023-04-18T11:29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21"/>
    <d v="2023-04-18T11:29:4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22"/>
    <d v="2023-04-18T11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23"/>
    <d v="2023-04-18T11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77"/>
    <d v="2023-04-18T11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77"/>
    <d v="2023-04-18T11:29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78"/>
    <d v="2023-04-18T11:2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31"/>
    <d v="2023-04-18T11:2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80"/>
    <d v="2023-04-18T11:29:48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25"/>
    <d v="2023-04-18T11:2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42"/>
    <d v="2023-04-18T11:29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30"/>
    <d v="2023-04-18T11:29:48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47"/>
    <d v="2023-04-18T11:29:4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1"/>
    <d v="2023-04-19T15:56:1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2"/>
    <d v="2023-04-19T15:56:16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3"/>
    <d v="2023-04-19T15:56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0"/>
    <d v="2023-04-19T15:56:1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1"/>
    <d v="2023-04-19T15:56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6"/>
    <d v="2023-04-19T15:56:16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2"/>
    <d v="2023-04-19T15:56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8"/>
    <d v="2023-04-19T15:56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9"/>
    <d v="2023-04-19T15:56:16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70"/>
    <d v="2023-04-19T15:56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4"/>
    <d v="2023-04-19T15:56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"/>
    <d v="2023-04-19T15:56:1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21"/>
    <d v="2023-05-15T15:42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24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204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78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80"/>
    <d v="2023-05-15T15:42:5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296"/>
    <d v="2023-04-24T08:49:2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3"/>
    <d v="2023-04-24T08:49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4"/>
    <d v="2023-04-24T08:49:24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5"/>
    <d v="2023-04-24T08:49:24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6"/>
    <d v="2023-04-24T08:4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27"/>
    <d v="2023-04-24T08:49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4"/>
    <d v="2023-04-18T11:41:3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5"/>
    <d v="2023-04-18T11:41:3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"/>
    <d v="2023-04-18T11:41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7"/>
    <d v="2023-04-18T11:41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9"/>
    <d v="2023-04-18T11:41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10"/>
    <d v="2023-04-18T11:4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41"/>
    <d v="2023-04-18T11:41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13"/>
    <d v="2023-04-18T11:41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14"/>
    <d v="2023-04-18T11:41:3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15"/>
    <d v="2023-04-18T11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127"/>
    <d v="2023-04-18T11:4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21"/>
    <d v="2023-04-18T11:4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30"/>
    <d v="2023-04-18T11:41:35"/>
    <n v="29"/>
    <m/>
    <n v="29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33"/>
    <d v="2023-04-18T11:41:35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36"/>
    <d v="2023-04-18T11:41:35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9"/>
    <d v="2023-04-18T14:08:32"/>
    <n v="484"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0"/>
    <d v="2023-04-18T14:08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90"/>
    <d v="2023-04-18T14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1"/>
    <d v="2023-04-18T14:0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0"/>
    <d v="2023-04-18T14:08:3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6"/>
    <d v="2023-04-18T14:08:32"/>
    <n v="2870"/>
    <n v="0"/>
    <n v="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7"/>
    <d v="2023-04-18T14:08:32"/>
    <n v="5518"/>
    <n v="0"/>
    <n v="5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8"/>
    <d v="2023-04-18T14:08:32"/>
    <n v="1273"/>
    <n v="0"/>
    <n v="1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9"/>
    <d v="2023-04-18T14:08:32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46"/>
    <d v="2023-04-18T13:51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37"/>
    <d v="2023-04-18T13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38"/>
    <d v="2023-04-18T13:51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40"/>
    <d v="2023-04-18T13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54"/>
    <d v="2023-04-18T13:51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0"/>
    <d v="2023-04-18T13:51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2"/>
    <x v="6"/>
    <x v="86"/>
    <d v="2023-04-18T13:51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30"/>
    <d v="2023-04-18T13:52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46"/>
    <d v="2023-04-18T13:5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36"/>
    <d v="2023-04-18T13:5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78"/>
    <d v="2023-04-18T11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81"/>
    <d v="2023-04-18T11:41:11"/>
    <n v="9"/>
    <m/>
    <n v="9"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30"/>
    <d v="2023-04-18T11:41:11"/>
    <n v="16"/>
    <m/>
    <n v="16"/>
    <m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32"/>
    <d v="2023-04-18T11:41:11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38"/>
    <d v="2023-04-18T11:41:1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99"/>
    <d v="2023-04-20T13:0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51"/>
    <d v="2023-04-20T13:09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84"/>
    <d v="2023-04-20T13:09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0"/>
    <d v="2023-04-20T13:09:5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45"/>
    <d v="2023-04-20T13:09:5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53"/>
    <d v="2023-04-20T13:09:50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52"/>
    <d v="2023-04-20T13:0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13"/>
    <d v="2023-04-20T13:09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16"/>
    <d v="2023-04-20T13:09:5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57"/>
    <d v="2023-04-24T08:4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74"/>
    <d v="2023-04-24T08:49:2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24"/>
    <d v="2023-04-24T08:49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59"/>
    <d v="2023-04-24T08:4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77"/>
    <d v="2023-04-24T08:49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04"/>
    <d v="2023-04-24T08:4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31"/>
    <d v="2023-04-24T08:49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247"/>
    <d v="2023-04-24T08:49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79"/>
    <d v="2023-04-24T08:49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80"/>
    <d v="2023-04-24T08:49:24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81"/>
    <d v="2023-04-24T08:49:2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09"/>
    <d v="2023-04-24T08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42"/>
    <d v="2023-04-24T08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29"/>
    <d v="2023-04-24T08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0"/>
    <d v="2023-05-15T15:33:12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1"/>
    <d v="2023-05-15T15:33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2"/>
    <d v="2023-05-15T15:33:12"/>
    <n v="2862"/>
    <n v="0"/>
    <n v="2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3"/>
    <d v="2023-05-15T15:33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4"/>
    <d v="2023-05-15T15:33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2"/>
    <d v="2023-05-15T15:33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13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5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6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14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3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34"/>
    <d v="2023-04-18T13:2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0"/>
    <d v="2023-04-20T09:4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1"/>
    <d v="2023-07-14T15:59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6"/>
    <d v="2023-07-14T15:59:0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6"/>
    <d v="2023-07-14T15:59:01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7"/>
    <d v="2023-07-14T15:59:0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2"/>
    <d v="2023-07-14T15:59:01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3"/>
    <d v="2023-07-14T15:59:01"/>
    <n v="878"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9"/>
    <d v="2023-07-14T15:59:01"/>
    <n v="626"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"/>
    <d v="2023-07-14T15:59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6"/>
    <d v="2023-07-14T15:59:01"/>
    <n v="855"/>
    <m/>
    <n v="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7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7"/>
    <d v="2023-07-14T15:59:01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6"/>
    <d v="2023-07-14T15:59:01"/>
    <n v="1043"/>
    <m/>
    <n v="1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8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9"/>
    <d v="2023-07-14T15:59:01"/>
    <n v="1167"/>
    <m/>
    <n v="1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0"/>
    <d v="2023-07-14T15:59:01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1"/>
    <d v="2023-07-14T15:59:01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24"/>
    <d v="2023-07-14T15:59:0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71"/>
    <d v="2023-07-14T15:59:0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25"/>
    <d v="2023-07-14T15:59:01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41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"/>
    <d v="2023-07-14T15:59:01"/>
    <n v="776"/>
    <m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"/>
    <d v="2023-07-14T15:59:01"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85"/>
    <d v="2023-05-15T15:3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4"/>
    <d v="2023-05-15T15:33:12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17"/>
    <d v="2023-05-15T15:3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5"/>
    <d v="2023-05-15T15:33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58"/>
    <d v="2023-05-15T15:33:1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0"/>
    <d v="2023-05-15T15:33:1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"/>
    <d v="2023-05-15T15:33:12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2"/>
    <d v="2023-05-15T15:33:12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61"/>
    <d v="2023-05-15T15:33:3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62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1"/>
    <d v="2023-05-15T15:33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6"/>
    <d v="2023-05-15T15:33:1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6"/>
    <d v="2023-05-15T15:33:12"/>
    <n v="972"/>
    <m/>
    <n v="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37"/>
    <d v="2023-06-22T13:20:01"/>
    <n v="306"/>
    <m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38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41"/>
    <d v="2023-06-22T13:2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39"/>
    <d v="2023-06-22T13:20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48"/>
    <d v="2023-06-22T13:20:0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49"/>
    <d v="2023-06-22T13:20:01"/>
    <n v="864"/>
    <m/>
    <n v="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0"/>
    <d v="2023-06-22T13:20:0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1"/>
    <d v="2023-06-22T13:20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84"/>
    <d v="2023-06-22T13:20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40"/>
    <d v="2023-06-22T13:20:0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13"/>
    <d v="2023-06-22T13:20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8"/>
    <d v="2023-07-14T15:59:0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39"/>
    <d v="2023-07-14T15:59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11"/>
    <x v="8"/>
    <x v="168"/>
    <d v="2023-04-20T09:4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182"/>
    <d v="2023-04-20T09:45:1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80"/>
    <d v="2023-04-20T09:45:1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81"/>
    <d v="2023-04-20T09:45:14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106"/>
    <d v="2023-04-20T09:4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107"/>
    <d v="2023-04-20T09:4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42"/>
    <d v="2023-04-20T09:45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0"/>
    <d v="2023-04-20T09:45:1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2"/>
    <d v="2023-04-20T09:45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16"/>
    <x v="8"/>
    <x v="3"/>
    <d v="2023-04-20T09:45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80"/>
    <d v="2023-04-20T09:46:0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81"/>
    <d v="2023-04-20T09:46:0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42"/>
    <d v="2023-04-20T09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30"/>
    <d v="2023-04-20T09:46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47"/>
    <d v="2023-04-20T09:4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32"/>
    <d v="2023-04-20T09:46:0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37"/>
    <d v="2023-04-20T09:46:0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39"/>
    <d v="2023-04-20T09:4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48"/>
    <d v="2023-04-20T09:46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49"/>
    <d v="2023-04-20T09:46:00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50"/>
    <d v="2023-04-20T09:46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51"/>
    <d v="2023-04-20T09:46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91"/>
    <d v="2023-04-19T16:25:1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36"/>
    <d v="2023-04-18T13:29:27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96"/>
    <d v="2023-04-20T16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9"/>
    <d v="2023-04-20T16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11"/>
    <d v="2023-04-20T16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14"/>
    <d v="2023-04-20T16:1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169"/>
    <d v="2023-04-20T16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206"/>
    <d v="2023-04-20T16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80"/>
    <d v="2023-04-20T16:12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82"/>
    <d v="2023-04-20T16:12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2"/>
    <d v="2023-04-19T16:32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68"/>
    <d v="2023-04-19T15:56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83"/>
    <d v="2023-04-19T15:56:16"/>
    <n v="23"/>
    <n v="1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"/>
    <d v="2023-04-19T15:56:16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7"/>
    <d v="2023-04-19T16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3"/>
    <d v="2023-04-19T16:01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9"/>
    <d v="2023-04-19T16:01:0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48"/>
    <d v="2023-04-20T10:53:01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49"/>
    <d v="2023-04-20T10:53:01"/>
    <n v="665"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50"/>
    <d v="2023-04-20T10:53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40"/>
    <d v="2023-04-20T10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54"/>
    <d v="2023-04-20T10:53:01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58"/>
    <d v="2023-04-20T10:53:01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0"/>
    <d v="2023-04-20T10:53:01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85"/>
    <d v="2023-04-20T13:09:5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54"/>
    <d v="2023-04-20T13:09:50"/>
    <n v="460"/>
    <n v="0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55"/>
    <d v="2023-04-20T13:09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58"/>
    <d v="2023-04-20T13:09:50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0"/>
    <d v="2023-04-20T13:09:50"/>
    <n v="446"/>
    <n v="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"/>
    <d v="2023-04-20T13:0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"/>
    <d v="2023-04-20T13:09:50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68"/>
    <d v="2023-04-20T13:09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83"/>
    <d v="2023-04-20T13:09:50"/>
    <n v="29"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3"/>
    <d v="2023-04-20T13:09:50"/>
    <n v="96"/>
    <n v="15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37"/>
    <d v="2023-04-18T13:52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38"/>
    <d v="2023-04-18T13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81"/>
    <d v="2023-04-18T13:4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30"/>
    <d v="2023-04-18T13:43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32"/>
    <d v="2023-04-18T13:43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35"/>
    <d v="2023-04-18T13:4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1"/>
    <d v="2023-04-19T16:32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2"/>
    <d v="2023-04-19T16:32:5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86"/>
    <d v="2023-04-19T16:32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174"/>
    <d v="2023-04-19T16:32:51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134"/>
    <d v="2023-04-19T16:32:51"/>
    <n v="33"/>
    <n v="1"/>
    <n v="28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80"/>
    <d v="2023-04-19T16:33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81"/>
    <d v="2023-04-19T16:33:1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30"/>
    <d v="2023-04-19T16:33:1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16"/>
    <d v="2023-06-22T13:20:0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4"/>
    <d v="2023-06-22T13:20:01"/>
    <n v="255"/>
    <n v="0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17"/>
    <d v="2023-06-22T13:20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5"/>
    <d v="2023-06-22T13:2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58"/>
    <d v="2023-06-22T13:20:01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0"/>
    <d v="2023-06-22T13:20:01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2"/>
    <d v="2023-06-22T13:20:0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183"/>
    <d v="2023-06-22T13:20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59"/>
    <x v="3"/>
    <x v="3"/>
    <d v="2023-06-22T13:20:01"/>
    <n v="71"/>
    <n v="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02"/>
    <d v="2023-06-22T13:20:16"/>
    <n v="16"/>
    <n v="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42"/>
    <d v="2023-06-22T13:20:16"/>
    <n v="141"/>
    <n v="7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19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21"/>
    <d v="2023-06-22T13:20:1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6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26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20"/>
    <d v="2023-05-15T16:08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74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24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01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75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81"/>
    <d v="2023-05-15T16:0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30"/>
    <d v="2023-05-15T16:0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32"/>
    <d v="2023-05-15T16:0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35"/>
    <d v="2023-05-15T16:0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37"/>
    <d v="2023-05-15T16:08:1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48"/>
    <d v="2023-05-15T16:08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49"/>
    <d v="2023-05-15T16:08:1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188"/>
    <d v="2023-05-15T16:08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54"/>
    <d v="2023-05-15T16:0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58"/>
    <d v="2023-05-15T16:08:1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0"/>
    <d v="2023-05-15T16:0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2"/>
    <d v="2023-05-15T16:08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78"/>
    <x v="12"/>
    <x v="3"/>
    <d v="2023-05-15T16:08:1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61"/>
    <d v="2023-05-15T16:08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62"/>
    <d v="2023-05-15T16:08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90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66"/>
    <d v="2023-05-15T16:08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92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9"/>
    <d v="2023-05-15T16:11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7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96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9"/>
    <d v="2023-05-15T16:11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1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2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25"/>
    <d v="2023-05-15T16:1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0"/>
    <d v="2023-05-15T16:28:52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2"/>
    <d v="2023-05-15T16:28:5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87"/>
    <d v="2023-05-15T16:28:52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32"/>
    <d v="2023-04-19T16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33"/>
    <d v="2023-04-19T16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36"/>
    <d v="2023-04-19T16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37"/>
    <d v="2023-04-19T16:33:12"/>
    <n v="213"/>
    <n v="213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38"/>
    <d v="2023-04-19T16:33:12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112"/>
    <d v="2023-04-19T16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40"/>
    <d v="2023-04-19T16:33:1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54"/>
    <d v="2023-04-19T16:33:1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0"/>
    <d v="2023-04-19T16:33:1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42"/>
    <x v="8"/>
    <x v="2"/>
    <d v="2023-04-19T16:33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9"/>
    <d v="2023-04-18T13:55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212"/>
    <d v="2023-04-18T13:55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40"/>
    <d v="2023-04-19T16:29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46"/>
    <d v="2023-04-19T16:29:1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47"/>
    <d v="2023-04-19T16:29:18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48"/>
    <d v="2023-04-19T16:29:1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49"/>
    <d v="2023-04-19T16:29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50"/>
    <d v="2023-04-19T16:29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51"/>
    <d v="2023-04-19T16:29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52"/>
    <d v="2023-04-19T16:29:1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54"/>
    <d v="2023-04-19T16:29:18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0"/>
    <d v="2023-04-19T16:29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"/>
    <d v="2023-04-19T16:29:1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86"/>
    <d v="2023-04-19T16:29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00"/>
    <d v="2023-04-18T11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9"/>
    <d v="2023-04-18T11:39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0"/>
    <d v="2023-04-18T11:39:3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1"/>
    <d v="2023-04-18T11:39:3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65"/>
    <d v="2023-04-18T11:39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0"/>
    <d v="2023-05-15T15:26:1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1"/>
    <d v="2023-05-15T15:26:17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56"/>
    <d v="2023-07-17T09:4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57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58"/>
    <d v="2023-07-17T09:43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9"/>
    <x v="11"/>
    <x v="0"/>
    <d v="2023-07-17T09:43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217"/>
    <d v="2023-07-17T09:50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0"/>
    <d v="2023-07-17T09:50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80"/>
    <d v="2023-07-17T09:51:39"/>
    <n v="15"/>
    <n v="9"/>
    <n v="6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81"/>
    <d v="2023-07-17T09:51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30"/>
    <d v="2023-07-17T09:51:39"/>
    <n v="21"/>
    <n v="11"/>
    <n v="10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32"/>
    <d v="2023-07-17T09:51:39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33"/>
    <d v="2023-07-17T09:51:39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34"/>
    <d v="2023-07-17T09:5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37"/>
    <d v="2023-07-17T09:51:39"/>
    <n v="396"/>
    <n v="200"/>
    <n v="1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38"/>
    <d v="2023-07-17T09:51:39"/>
    <n v="50"/>
    <n v="33"/>
    <n v="17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112"/>
    <d v="2023-07-17T09:51:39"/>
    <n v="6"/>
    <n v="4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40"/>
    <d v="2023-07-17T09:51:39"/>
    <n v="34"/>
    <n v="2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54"/>
    <d v="2023-07-17T09:51:3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0"/>
    <d v="2023-07-17T09:51:39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2"/>
    <d v="2023-07-17T09:51:3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87"/>
    <d v="2023-07-17T09:51:3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49"/>
    <x v="2"/>
    <x v="195"/>
    <d v="2023-07-17T09:51:39"/>
    <n v="6"/>
    <n v="1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"/>
    <d v="2023-05-15T17:10:4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1"/>
    <d v="2023-05-15T17:10:41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71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0"/>
    <d v="2023-05-16T09:50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125"/>
    <d v="2023-05-16T09:50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58"/>
    <d v="2023-04-18T11:54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0"/>
    <d v="2023-04-18T11:54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59"/>
    <d v="2023-04-18T11:54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61"/>
    <d v="2023-04-18T11:54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62"/>
    <d v="2023-04-18T11:54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65"/>
    <d v="2023-04-18T11:54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205"/>
    <d v="2023-04-18T11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69"/>
    <d v="2023-04-18T11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6"/>
    <d v="2023-04-18T11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7"/>
    <d v="2023-04-18T11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96"/>
    <d v="2023-04-18T11:54:5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9"/>
    <d v="2023-04-18T11:54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11"/>
    <d v="2023-04-18T11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125"/>
    <d v="2023-04-18T11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14"/>
    <d v="2023-04-18T11:54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16"/>
    <d v="2023-04-18T11:5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20"/>
    <d v="2023-04-18T11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101"/>
    <d v="2023-04-18T11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9"/>
    <d v="2023-04-18T14:0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"/>
    <d v="2023-04-18T14:01:29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7"/>
    <d v="2023-04-18T14:01:2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96"/>
    <d v="2023-04-18T14:01:29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9"/>
    <d v="2023-04-18T14:01:29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54"/>
    <d v="2023-05-16T09:49:5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17"/>
    <d v="2023-05-16T09:49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56"/>
    <d v="2023-05-16T09:49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57"/>
    <d v="2023-05-16T09:49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90"/>
    <d v="2023-05-15T17:04:0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6"/>
    <d v="2023-05-15T17:04:0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6"/>
    <d v="2023-05-15T17:08:15"/>
    <n v="0"/>
    <n v="0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7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8"/>
    <d v="2023-05-15T17:08:15"/>
    <n v="0"/>
    <n v="0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9"/>
    <d v="2023-05-15T17:08:15"/>
    <n v="0"/>
    <n v="0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0"/>
    <d v="2023-05-15T17:08:15"/>
    <n v="0"/>
    <n v="0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4"/>
    <d v="2023-05-15T17:08:15"/>
    <n v="0"/>
    <n v="0"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5"/>
    <d v="2023-05-15T17:08:15"/>
    <n v="0"/>
    <n v="0"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"/>
    <d v="2023-05-15T17:08:15"/>
    <n v="0"/>
    <n v="0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"/>
    <d v="2023-05-15T17:08:15"/>
    <n v="0"/>
    <n v="0"/>
    <m/>
    <n v="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8"/>
    <d v="2023-05-15T17:08:15"/>
    <n v="0"/>
    <n v="0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9"/>
    <d v="2023-05-15T17:08:15"/>
    <n v="0"/>
    <n v="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2"/>
    <d v="2023-04-18T15:0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9"/>
    <d v="2023-04-18T15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5"/>
    <d v="2023-04-18T15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0"/>
    <d v="2023-04-18T15:05:3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7"/>
    <d v="2023-04-18T15:05:3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1"/>
    <d v="2023-04-18T15:05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2"/>
    <d v="2023-04-18T15:05:39"/>
    <n v="209"/>
    <n v="3"/>
    <n v="206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6"/>
    <d v="2023-04-18T15:05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7"/>
    <d v="2023-04-18T15:05:39"/>
    <n v="906"/>
    <n v="758"/>
    <n v="148"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8"/>
    <d v="2023-04-18T15:05:39"/>
    <n v="47"/>
    <n v="44"/>
    <n v="3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12"/>
    <d v="2023-04-18T15:05:3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9"/>
    <d v="2023-04-18T15:05:39"/>
    <n v="6"/>
    <n v="1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8"/>
    <d v="2023-04-18T15:05:3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9"/>
    <d v="2023-04-18T15:05:39"/>
    <n v="455"/>
    <n v="0"/>
    <n v="4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0"/>
    <d v="2023-04-18T15:05:3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1"/>
    <d v="2023-04-18T15:05:3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84"/>
    <d v="2023-04-18T15:05:39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0"/>
    <d v="2023-04-18T15:05:39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16"/>
    <d v="2023-04-18T15:05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4"/>
    <d v="2023-04-18T15:05:39"/>
    <n v="250"/>
    <n v="19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5"/>
    <d v="2023-04-18T15:0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6"/>
    <d v="2023-04-18T15:05:3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17"/>
    <d v="2023-04-18T15:0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7"/>
    <d v="2023-04-18T15:0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124"/>
    <x v="8"/>
    <x v="195"/>
    <d v="2023-05-15T16:28:52"/>
    <n v="26"/>
    <n v="3"/>
    <n v="17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02"/>
    <d v="2023-05-15T16:29:1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42"/>
    <d v="2023-05-15T16:29:1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19"/>
    <d v="2023-05-15T16:29: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20"/>
    <d v="2023-05-15T16:29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21"/>
    <d v="2023-05-15T16:29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0"/>
    <d v="2023-05-15T16:29:1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1"/>
    <d v="2023-05-15T16:2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2"/>
    <d v="2023-05-15T16:29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22"/>
    <d v="2023-05-15T16:29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4"/>
    <d v="2023-05-15T16:29:1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77"/>
    <d v="2023-05-15T16:29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70"/>
    <d v="2023-05-15T16:29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30"/>
    <d v="2023-04-24T08:49:24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47"/>
    <d v="2023-04-24T08:49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32"/>
    <d v="2023-04-24T08:49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34"/>
    <d v="2023-04-24T08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37"/>
    <d v="2023-04-24T08:49:24"/>
    <n v="387"/>
    <m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59"/>
    <d v="2023-05-15T17:03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0"/>
    <d v="2023-05-15T17:03:40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1"/>
    <d v="2023-05-15T17:03:40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2"/>
    <d v="2023-05-15T17:03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3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4"/>
    <d v="2023-05-15T17:03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5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6"/>
    <d v="2023-04-18T11:30:4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6"/>
    <d v="2023-04-18T11:30:48"/>
    <n v="1015"/>
    <m/>
    <n v="1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6"/>
    <d v="2023-05-15T17:03:40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7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8"/>
    <d v="2023-05-15T17:03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69"/>
    <d v="2023-05-15T17:03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0"/>
    <d v="2023-05-15T17:03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4"/>
    <d v="2023-05-15T17:03:40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6"/>
    <d v="2023-05-15T15:26:17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8"/>
    <d v="2023-05-15T15:26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9"/>
    <d v="2023-05-15T15:26:17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70"/>
    <d v="2023-05-15T15:26:1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4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6"/>
    <d v="2023-04-19T15:56:1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5"/>
    <d v="2023-04-19T15:56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96"/>
    <d v="2023-04-19T15:56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7"/>
    <d v="2023-04-19T15:56:16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6"/>
    <d v="2023-04-19T15:56:16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7"/>
    <d v="2023-04-19T15:56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"/>
    <d v="2023-04-19T15:56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63"/>
    <d v="2023-04-19T15:56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"/>
    <d v="2023-04-19T15:56:16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"/>
    <d v="2023-04-19T15:56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1"/>
    <d v="2023-04-19T15:56:16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71"/>
    <d v="2023-04-19T15:56:1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0"/>
    <d v="2023-05-15T17:08:15"/>
    <n v="0"/>
    <n v="0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2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1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41"/>
    <d v="2023-05-15T17:08:15"/>
    <n v="0"/>
    <n v="0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3"/>
    <d v="2023-05-15T17:08:15"/>
    <n v="0"/>
    <n v="0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4"/>
    <d v="2023-05-15T17:08:15"/>
    <n v="0"/>
    <n v="0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5"/>
    <d v="2023-05-15T17:08:15"/>
    <n v="0"/>
    <n v="0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6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00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3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21"/>
    <d v="2023-05-15T17:08:15"/>
    <n v="0"/>
    <n v="0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24"/>
    <d v="2023-05-15T17:08:15"/>
    <n v="0"/>
    <n v="0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5"/>
    <d v="2023-05-15T17:08:15"/>
    <n v="0"/>
    <n v="0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0"/>
    <d v="2023-04-19T16:20:35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21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92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9"/>
    <d v="2023-05-15T17:04:0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70"/>
    <d v="2023-05-15T17:04:0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4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5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"/>
    <d v="2023-05-15T17:04:0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1"/>
    <d v="2023-04-19T16:20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2"/>
    <d v="2023-04-19T16:20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4"/>
    <d v="2023-04-19T16:20:3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01"/>
    <d v="2023-04-19T16:20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02"/>
    <d v="2023-04-19T16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77"/>
    <d v="2023-04-19T16:2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02"/>
    <d v="2023-04-19T16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69"/>
    <d v="2023-04-19T16:20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43"/>
    <d v="2023-04-19T16:20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71"/>
    <d v="2023-04-19T16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47"/>
    <d v="2023-04-19T16:20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44"/>
    <d v="2023-04-19T16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72"/>
    <d v="2023-04-19T16:20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80"/>
    <d v="2023-04-19T16:20:35"/>
    <n v="75"/>
    <m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06"/>
    <d v="2023-04-19T16:2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07"/>
    <d v="2023-04-19T16:20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73"/>
    <d v="2023-04-19T16:20:35"/>
    <n v="11"/>
    <m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55"/>
    <d v="2023-04-19T16:20:3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30"/>
    <d v="2023-04-19T16:20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32"/>
    <d v="2023-04-19T16:20:35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35"/>
    <d v="2023-04-19T16:20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37"/>
    <d v="2023-04-19T16:20:35"/>
    <n v="342"/>
    <m/>
    <n v="342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39"/>
    <d v="2023-04-19T16:20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7"/>
    <d v="2023-05-15T17:04:04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7"/>
    <d v="2023-05-15T17:08:15"/>
    <n v="0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177"/>
    <d v="2023-05-15T17:0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8"/>
    <d v="2023-05-15T17:08:1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25"/>
    <d v="2023-04-19T15:56:16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1"/>
    <d v="2023-04-19T15:56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4"/>
    <d v="2023-04-19T15:56:16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5"/>
    <d v="2023-04-19T15:56:16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99"/>
    <d v="2023-04-19T15:56:1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6"/>
    <d v="2023-04-19T15:56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59"/>
    <d v="2023-04-19T15:56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0"/>
    <d v="2023-04-19T15:56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9"/>
    <d v="2023-04-19T15:56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0"/>
    <d v="2023-04-19T15:56:1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1"/>
    <d v="2023-04-19T15:56:1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2"/>
    <d v="2023-04-19T15:56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3"/>
    <d v="2023-04-19T15:56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77"/>
    <d v="2023-04-18T14:08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04"/>
    <d v="2023-04-18T14:08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1"/>
    <d v="2023-04-18T14:08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4"/>
    <d v="2023-04-18T14:08:3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79"/>
    <d v="2023-04-18T14:08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80"/>
    <d v="2023-04-18T14:08:32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82"/>
    <d v="2023-04-18T14:08:32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5"/>
    <d v="2023-04-18T14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2"/>
    <d v="2023-04-18T14:0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30"/>
    <d v="2023-04-18T14:08:32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7"/>
    <d v="2023-04-18T14:08:3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32"/>
    <d v="2023-04-18T14:08:32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2"/>
    <d v="2023-04-20T10:53:01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86"/>
    <d v="2023-04-20T10:53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183"/>
    <d v="2023-04-20T10:53:0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3"/>
    <d v="2023-04-20T10:53:01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8"/>
    <x v="8"/>
    <x v="87"/>
    <d v="2023-04-20T10:53:0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80"/>
    <d v="2023-04-20T10:53:1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184"/>
    <d v="2023-04-20T10:5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25"/>
    <d v="2023-04-20T10:53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30"/>
    <d v="2023-04-20T10:53:19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31"/>
    <d v="2023-04-20T10:5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240"/>
    <d v="2023-04-20T10:5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36"/>
    <d v="2023-04-20T10:53:19"/>
    <n v="483"/>
    <n v="483"/>
    <m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37"/>
    <d v="2023-04-20T10:53:19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241"/>
    <d v="2023-04-20T10:53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40"/>
    <d v="2023-04-20T10:53:1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54"/>
    <d v="2023-04-20T10:53:19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185"/>
    <d v="2023-04-20T10:5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117"/>
    <d v="2023-04-20T10:53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0"/>
    <d v="2023-04-20T10:53:1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40"/>
    <x v="8"/>
    <x v="168"/>
    <d v="2023-04-20T10:5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80"/>
    <d v="2023-04-20T10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30"/>
    <d v="2023-04-20T10:53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36"/>
    <d v="2023-04-20T10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37"/>
    <d v="2023-04-20T10:53:3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37"/>
    <d v="2023-04-18T14:08:3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39"/>
    <d v="2023-04-18T14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8"/>
    <d v="2023-04-18T14:08:32"/>
    <n v="77"/>
    <m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30"/>
    <d v="2023-04-18T13:36:5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34"/>
    <d v="2023-04-18T13:36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35"/>
    <d v="2023-04-18T13:36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38"/>
    <d v="2023-04-18T13:36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40"/>
    <d v="2023-04-18T13:36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54"/>
    <d v="2023-04-18T13:36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0"/>
    <d v="2023-04-18T13:36:5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65"/>
    <x v="11"/>
    <x v="3"/>
    <d v="2023-04-18T13:36:58"/>
    <n v="34"/>
    <n v="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61"/>
    <d v="2023-04-18T13:3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121"/>
    <d v="2023-05-15T16:08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79"/>
    <x v="12"/>
    <x v="200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15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126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20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24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30"/>
    <d v="2023-05-15T16:09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32"/>
    <d v="2023-05-15T16:0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37"/>
    <d v="2023-05-15T16:0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48"/>
    <d v="2023-05-15T16:0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49"/>
    <d v="2023-05-15T16:09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50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58"/>
    <d v="2023-05-15T16:09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2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168"/>
    <d v="2023-05-15T16:10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174"/>
    <d v="2023-05-15T16:10:07"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84"/>
    <x v="4"/>
    <x v="3"/>
    <d v="2023-05-15T16:10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59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61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62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65"/>
    <d v="2023-05-15T16:1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90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66"/>
    <d v="2023-05-15T16:1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93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69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6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7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96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9"/>
    <d v="2023-05-15T16:10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1"/>
    <d v="2023-05-15T16:10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2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71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25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85"/>
    <x v="13"/>
    <x v="14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"/>
    <d v="2023-04-18T13:19:35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3"/>
    <d v="2023-04-18T13:19:35"/>
    <n v="67"/>
    <n v="2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87"/>
    <d v="2023-04-18T13:19:3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88"/>
    <d v="2023-04-18T13:20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38"/>
    <d v="2023-04-20T10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54"/>
    <d v="2023-04-20T10:53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42"/>
    <x v="8"/>
    <x v="0"/>
    <d v="2023-04-20T10:53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0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1"/>
    <d v="2023-05-15T17:04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2"/>
    <d v="2023-05-15T17:04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69"/>
    <d v="2023-04-24T08:49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4"/>
    <d v="2023-04-24T08:49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6"/>
    <d v="2023-04-24T08:49:24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80"/>
    <d v="2023-04-18T13:3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30"/>
    <d v="2023-04-18T13:39:13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47"/>
    <d v="2023-04-18T13:39:13"/>
    <n v="24"/>
    <m/>
    <n v="2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33"/>
    <d v="2023-04-18T13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35"/>
    <d v="2023-04-18T13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36"/>
    <d v="2023-04-18T13:39:1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37"/>
    <d v="2023-04-18T13:39:13"/>
    <n v="55"/>
    <m/>
    <n v="5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38"/>
    <d v="2023-04-18T13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48"/>
    <d v="2023-04-18T13:39:13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96"/>
    <d v="2023-04-18T13:42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9"/>
    <d v="2023-04-18T13:42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3"/>
    <d v="2023-04-18T12:53:42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95"/>
    <d v="2023-04-18T12:53:42"/>
    <n v="41"/>
    <n v="10"/>
    <n v="25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88"/>
    <d v="2023-04-18T12:5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59"/>
    <d v="2023-04-18T12:54:08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0"/>
    <d v="2023-05-15T16:09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2"/>
    <d v="2023-05-15T16:0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81"/>
    <x v="12"/>
    <x v="3"/>
    <d v="2023-05-15T16:09:1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82"/>
    <x v="4"/>
    <x v="35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82"/>
    <x v="4"/>
    <x v="51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82"/>
    <x v="4"/>
    <x v="174"/>
    <d v="2023-05-15T16:09:3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82"/>
    <x v="4"/>
    <x v="3"/>
    <d v="2023-05-15T16:09:3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30"/>
    <d v="2023-05-15T16:09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9"/>
    <d v="2023-04-18T13:46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212"/>
    <d v="2023-04-18T13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11"/>
    <d v="2023-04-18T13:46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71"/>
    <d v="2023-04-18T13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50"/>
    <d v="2023-04-19T15:56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4"/>
    <d v="2023-04-19T15:56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2"/>
    <d v="2023-04-19T15:56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3"/>
    <d v="2023-04-19T15:56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77"/>
    <d v="2023-04-19T15:56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4"/>
    <d v="2023-04-19T15:56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42"/>
    <d v="2023-04-19T15:56:1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69"/>
    <d v="2023-04-19T15:56:1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43"/>
    <d v="2023-04-19T15:56:1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31"/>
    <d v="2023-04-19T15:56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71"/>
    <d v="2023-04-19T15:56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72"/>
    <d v="2023-04-19T15:56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79"/>
    <d v="2023-04-19T15:56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32"/>
    <d v="2023-04-18T11:29:48"/>
    <n v="276"/>
    <m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"/>
    <d v="2023-04-18T15:0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"/>
    <d v="2023-04-18T15:05:3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5"/>
    <d v="2023-04-18T15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96"/>
    <d v="2023-04-18T15:0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7"/>
    <d v="2023-04-18T15:05:3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6"/>
    <d v="2023-04-18T15:05:3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8"/>
    <d v="2023-04-18T15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63"/>
    <d v="2023-04-18T15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"/>
    <d v="2023-04-18T15:05:3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"/>
    <d v="2023-04-18T15:05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1"/>
    <d v="2023-04-18T15:05:39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71"/>
    <d v="2023-04-18T15:05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25"/>
    <d v="2023-04-18T15:05:3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1"/>
    <d v="2023-04-18T15:0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3"/>
    <d v="2023-04-18T15:0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4"/>
    <d v="2023-04-18T15:05:39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5"/>
    <d v="2023-04-18T15:05:3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9"/>
    <d v="2023-04-18T15:05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6"/>
    <d v="2023-04-18T15:05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0"/>
    <d v="2023-04-18T15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9"/>
    <d v="2023-04-18T15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0"/>
    <d v="2023-04-18T15:05:3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1"/>
    <d v="2023-04-18T15:05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2"/>
    <d v="2023-04-18T15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9"/>
    <d v="2023-04-18T13:20:4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60"/>
    <d v="2023-04-18T13:20:4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61"/>
    <d v="2023-04-18T13:20:43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62"/>
    <d v="2023-04-18T13:20:43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90"/>
    <d v="2023-04-18T13:20:43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66"/>
    <d v="2023-04-18T13:20:43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200"/>
    <d v="2023-04-18T13:2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69"/>
    <d v="2023-04-18T13:20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70"/>
    <d v="2023-04-18T13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4"/>
    <d v="2023-04-18T13:20:43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5"/>
    <d v="2023-04-18T13:20:43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6"/>
    <d v="2023-04-18T13:20:4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7"/>
    <d v="2023-04-18T13:20:43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8"/>
    <d v="2023-04-18T13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9"/>
    <d v="2023-04-18T13:20:4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0"/>
    <d v="2023-04-18T13:20:4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7"/>
    <d v="2023-04-18T14:08:32"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6"/>
    <d v="2023-04-18T14:08:32"/>
    <n v="1156"/>
    <m/>
    <n v="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8"/>
    <d v="2023-04-18T14:0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"/>
    <d v="2023-04-18T14:08:32"/>
    <n v="1236"/>
    <m/>
    <n v="1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0"/>
    <d v="2023-04-18T14:08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1"/>
    <d v="2023-04-18T14:08:32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24"/>
    <d v="2023-04-18T14:08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71"/>
    <d v="2023-04-18T14:08:3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25"/>
    <d v="2023-04-18T14:08:32"/>
    <n v="394"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58"/>
    <d v="2023-05-15T16:12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0"/>
    <d v="2023-05-15T16:1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86"/>
    <d v="2023-05-15T16:12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0"/>
    <x v="6"/>
    <x v="81"/>
    <d v="2023-05-15T16:12:34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0"/>
    <x v="6"/>
    <x v="37"/>
    <d v="2023-05-15T16:12:34"/>
    <n v="18"/>
    <m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0"/>
    <x v="6"/>
    <x v="38"/>
    <d v="2023-05-15T16:12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0"/>
    <x v="6"/>
    <x v="40"/>
    <d v="2023-05-15T16:12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90"/>
    <x v="6"/>
    <x v="54"/>
    <d v="2023-05-15T16:12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81"/>
    <d v="2023-05-15T16:12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25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30"/>
    <d v="2023-05-15T16:12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46"/>
    <d v="2023-05-15T16:12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47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31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32"/>
    <d v="2023-05-15T16:12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33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37"/>
    <d v="2023-05-15T16:12:5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38"/>
    <d v="2023-05-15T16:12:5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112"/>
    <d v="2023-05-15T16:1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40"/>
    <d v="2023-05-15T16:12:5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54"/>
    <d v="2023-05-15T16:12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117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0"/>
    <d v="2023-05-15T16:12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1"/>
    <d v="2023-05-15T16:1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3"/>
    <d v="2023-04-18T15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37"/>
    <d v="2023-04-18T11:29:48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39"/>
    <d v="2023-04-18T11:29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48"/>
    <d v="2023-04-18T11:29:48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49"/>
    <d v="2023-04-18T11:29:48"/>
    <n v="842"/>
    <m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50"/>
    <d v="2023-04-18T11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51"/>
    <d v="2023-04-18T11:29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84"/>
    <d v="2023-04-18T11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13"/>
    <d v="2023-04-18T11:2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54"/>
    <d v="2023-04-18T11:29:4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17"/>
    <d v="2023-04-18T11:2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55"/>
    <d v="2023-04-18T11:29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0"/>
    <d v="2023-06-22T13:2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1"/>
    <d v="2023-06-22T13:20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2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22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4"/>
    <d v="2023-06-22T13:20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77"/>
    <d v="2023-06-22T13:20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43"/>
    <d v="2023-06-22T13:20:16"/>
    <n v="25"/>
    <n v="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70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5"/>
    <d v="2023-06-22T13:20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23"/>
    <d v="2023-06-22T13:20:16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6"/>
    <d v="2023-06-22T13:20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25"/>
    <d v="2023-06-22T13:20:1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78"/>
    <d v="2023-06-22T13:20:1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37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97"/>
    <d v="2023-06-22T13:20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80"/>
    <d v="2023-06-22T13:20:16"/>
    <n v="114"/>
    <n v="114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81"/>
    <d v="2023-06-22T13:20:16"/>
    <n v="279"/>
    <n v="279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82"/>
    <d v="2023-06-22T13:20:16"/>
    <n v="598"/>
    <n v="598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08"/>
    <d v="2023-06-22T13:20:16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84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5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109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8"/>
    <d v="2023-06-22T13:20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39"/>
    <x v="2"/>
    <x v="29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7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2"/>
    <d v="2023-05-15T15:33:1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3"/>
    <d v="2023-05-15T15:33:12"/>
    <n v="874"/>
    <m/>
    <n v="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9"/>
    <d v="2023-05-15T15:33:12"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70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6"/>
    <d v="2023-05-15T15:33:12"/>
    <n v="790"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7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7"/>
    <d v="2023-05-15T15:33:12"/>
    <n v="621"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6"/>
    <d v="2023-05-15T15:33:12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"/>
    <d v="2023-05-15T15:33:12"/>
    <n v="1081"/>
    <m/>
    <n v="10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0"/>
    <d v="2023-05-15T15:33:1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1"/>
    <d v="2023-05-15T15:33:12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24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125"/>
    <d v="2023-04-18T13:42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201"/>
    <d v="2023-04-18T13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14"/>
    <d v="2023-04-18T13:42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15"/>
    <d v="2023-04-18T13:42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99"/>
    <d v="2023-04-18T13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18"/>
    <d v="2023-04-18T13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20"/>
    <d v="2023-04-18T13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74"/>
    <d v="2023-04-18T13:42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80"/>
    <d v="2023-04-18T13:42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81"/>
    <d v="2023-04-18T13:42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30"/>
    <d v="2023-04-18T13:42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32"/>
    <d v="2023-04-18T13:42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37"/>
    <d v="2023-04-18T13:42:0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195"/>
    <d v="2023-04-18T14:18:0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61"/>
    <d v="2023-04-18T14:2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62"/>
    <d v="2023-04-18T14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66"/>
    <d v="2023-04-18T14:23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6"/>
    <d v="2023-04-18T14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7"/>
    <d v="2023-04-18T14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96"/>
    <d v="2023-04-18T14:2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9"/>
    <d v="2023-04-18T14:23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11"/>
    <d v="2023-04-18T14:2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125"/>
    <d v="2023-04-18T14:2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61"/>
    <d v="2023-04-18T14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62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71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25"/>
    <d v="2023-05-15T15:33:12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41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"/>
    <d v="2023-05-15T15:33:12"/>
    <n v="727"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5"/>
    <d v="2023-05-15T15:33:1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8"/>
    <d v="2023-05-15T15:33:1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39"/>
    <d v="2023-05-15T15:33:1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99"/>
    <d v="2023-05-15T15:33:1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6"/>
    <d v="2023-05-15T15:33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140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16"/>
    <d v="2023-04-19T15:43:29"/>
    <n v="42"/>
    <n v="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4"/>
    <d v="2023-04-19T15:43:29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5"/>
    <d v="2023-04-19T15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6"/>
    <d v="2023-04-19T15:43:29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17"/>
    <d v="2023-04-19T15:4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7"/>
    <d v="2023-04-19T15:43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8"/>
    <d v="2023-04-19T15:43:2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0"/>
    <d v="2023-04-19T15:43:29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"/>
    <d v="2023-04-19T15:43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"/>
    <d v="2023-04-19T15:43:29"/>
    <n v="216"/>
    <n v="1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74"/>
    <d v="2023-04-19T15:43:29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83"/>
    <d v="2023-04-19T15:43:29"/>
    <n v="5"/>
    <m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3"/>
    <d v="2023-04-19T15:43:29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9"/>
    <d v="2023-05-15T17:04:23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71"/>
    <d v="2023-05-15T17:09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25"/>
    <d v="2023-05-15T17:09:1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41"/>
    <d v="2023-05-15T17:09:1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3"/>
    <d v="2023-05-15T17:09:1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4"/>
    <d v="2023-05-15T17:09:19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5"/>
    <d v="2023-05-15T17:09:1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9"/>
    <d v="2023-05-15T17:09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6"/>
    <d v="2023-05-15T17:09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59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0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9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0"/>
    <d v="2023-05-15T17:09:1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1"/>
    <d v="2023-05-15T17:09:1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2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3"/>
    <d v="2023-05-15T17:09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50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4"/>
    <d v="2023-05-15T17:09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1"/>
    <d v="2023-05-15T17:09:1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2"/>
    <d v="2023-05-15T17:09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3"/>
    <d v="2023-05-15T17:09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77"/>
    <d v="2023-05-15T17:09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4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02"/>
    <d v="2023-05-15T17:09:1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43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2"/>
    <d v="2023-05-15T16:12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86"/>
    <d v="2023-05-15T16:12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91"/>
    <x v="6"/>
    <x v="168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59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61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62"/>
    <d v="2023-05-15T16:13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65"/>
    <d v="2023-05-15T16:13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205"/>
    <d v="2023-05-15T16:13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69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6"/>
    <d v="2023-05-15T16:13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7"/>
    <d v="2023-05-15T16:13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96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9"/>
    <d v="2023-05-15T16:13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11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14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20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169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206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80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82"/>
    <d v="2023-05-15T16:13:1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30"/>
    <d v="2023-05-15T16:13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32"/>
    <d v="2023-05-15T16:13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37"/>
    <d v="2023-05-15T16:13:1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38"/>
    <d v="2023-05-15T16:13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48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5"/>
    <d v="2023-04-19T15:43:1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0"/>
    <d v="2023-04-19T15:39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2"/>
    <d v="2023-04-19T15:39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3"/>
    <d v="2023-04-19T15:3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2"/>
    <d v="2023-04-19T15:39:4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4"/>
    <d v="2023-04-19T15:39:4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77"/>
    <d v="2023-04-19T15:39:4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43"/>
    <d v="2023-04-19T15:39:4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70"/>
    <d v="2023-04-19T15:39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5"/>
    <d v="2023-04-19T15:39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3"/>
    <d v="2023-04-19T15:39:49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6"/>
    <d v="2023-04-19T15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4"/>
    <d v="2023-04-19T15:39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5"/>
    <d v="2023-04-19T16:21:0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9"/>
    <d v="2023-04-19T16:21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6"/>
    <d v="2023-04-19T16:21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0"/>
    <d v="2023-04-19T16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0"/>
    <d v="2023-04-19T16:21:0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1"/>
    <d v="2023-04-19T16:21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2"/>
    <d v="2023-04-19T16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3"/>
    <d v="2023-04-19T16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50"/>
    <d v="2023-04-19T16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4"/>
    <d v="2023-04-19T16:21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2"/>
    <d v="2023-04-19T16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3"/>
    <d v="2023-04-19T16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77"/>
    <d v="2023-04-19T16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4"/>
    <d v="2023-04-19T16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80"/>
    <d v="2023-04-19T16:21:02"/>
    <n v="149"/>
    <n v="16"/>
    <n v="133"/>
    <m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81"/>
    <d v="2023-04-19T16:21:02"/>
    <n v="117"/>
    <n v="1"/>
    <n v="116"/>
    <n v="1"/>
    <n v="1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6"/>
    <d v="2023-04-19T16:21:02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7"/>
    <d v="2023-04-19T16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54"/>
    <d v="2023-04-19T16:21:02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8"/>
    <d v="2023-04-19T16:21:02"/>
    <n v="4"/>
    <n v="2"/>
    <n v="2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87"/>
    <d v="2023-04-19T16:21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55"/>
    <d v="2023-04-19T16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97"/>
    <d v="2023-04-19T16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5"/>
    <d v="2023-04-19T16:21:02"/>
    <n v="4"/>
    <n v="0"/>
    <n v="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5"/>
    <d v="2023-04-19T15:39:4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78"/>
    <d v="2023-04-19T15:39:4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37"/>
    <d v="2023-04-19T15:39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05"/>
    <d v="2023-04-19T15:39:4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80"/>
    <d v="2023-04-19T15:39:49"/>
    <n v="216"/>
    <n v="216"/>
    <m/>
    <n v="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82"/>
    <d v="2023-04-19T15:39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08"/>
    <d v="2023-04-19T15:39:49"/>
    <n v="187"/>
    <n v="187"/>
    <m/>
    <n v="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09"/>
    <d v="2023-04-19T15:39:49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8"/>
    <d v="2023-04-19T15:39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9"/>
    <d v="2023-04-19T15:39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0"/>
    <d v="2023-04-19T15:39:49"/>
    <n v="180"/>
    <n v="180"/>
    <m/>
    <n v="1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65"/>
    <d v="2023-04-18T14:29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205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69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6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96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30"/>
    <d v="2023-04-20T10:53:5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"/>
    <d v="2023-04-19T16:25:12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2"/>
    <d v="2023-04-19T16:25:12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6"/>
    <d v="2023-04-19T16:25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83"/>
    <d v="2023-04-19T16:25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7"/>
    <d v="2023-04-19T16:25:1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95"/>
    <d v="2023-04-19T16:25:12"/>
    <n v="97"/>
    <n v="2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81"/>
    <d v="2023-04-19T16:25:33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42"/>
    <d v="2023-04-19T16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0"/>
    <d v="2023-04-19T16:25:3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47"/>
    <d v="2023-04-19T16:25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2"/>
    <d v="2023-04-19T16:25:3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3"/>
    <d v="2023-04-19T16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6"/>
    <d v="2023-04-19T16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7"/>
    <d v="2023-04-19T16:25:33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8"/>
    <d v="2023-04-19T16:25:3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112"/>
    <d v="2023-04-19T16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51"/>
    <d v="2023-04-19T16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54"/>
    <d v="2023-04-19T16:25:33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55"/>
    <d v="2023-04-19T16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0"/>
    <d v="2023-04-19T16:25:3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1"/>
    <d v="2023-04-19T16:25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2"/>
    <d v="2023-04-19T16:25:3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3"/>
    <d v="2023-04-19T16:25:33"/>
    <n v="30"/>
    <n v="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87"/>
    <d v="2023-04-19T16:25:3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32"/>
    <d v="2023-04-20T10:53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34"/>
    <d v="2023-04-20T10:53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36"/>
    <d v="2023-04-20T10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37"/>
    <d v="2023-04-20T10:53:5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38"/>
    <d v="2023-04-20T10:53:5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112"/>
    <d v="2023-04-20T10:53:5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241"/>
    <d v="2023-04-20T10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40"/>
    <d v="2023-04-20T10:53:58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0"/>
    <d v="2023-04-20T10:53:5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2"/>
    <d v="2023-04-20T10:53:5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43"/>
    <x v="8"/>
    <x v="174"/>
    <d v="2023-04-20T10:53:5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182"/>
    <d v="2023-04-20T13:03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80"/>
    <d v="2023-04-20T13:03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81"/>
    <d v="2023-04-20T13:03:0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30"/>
    <d v="2023-04-20T13:03:0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31"/>
    <d v="2023-04-20T13:03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32"/>
    <d v="2023-04-20T13:03:0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37"/>
    <d v="2023-04-20T13:03:0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38"/>
    <d v="2023-04-20T13:03:0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112"/>
    <d v="2023-04-20T13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48"/>
    <d v="2023-04-20T13:03:0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0"/>
    <d v="2023-04-18T11:41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3"/>
    <d v="2023-05-15T17:04:2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87"/>
    <d v="2023-05-15T17:04:23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95"/>
    <d v="2023-05-15T17:04:23"/>
    <n v="42"/>
    <n v="4"/>
    <n v="3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59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10"/>
    <d v="2023-04-18T13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11"/>
    <d v="2023-04-18T13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49"/>
    <d v="2023-04-20T13:03:02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50"/>
    <d v="2023-04-20T13:03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199"/>
    <d v="2023-04-20T13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51"/>
    <d v="2023-04-20T13:03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84"/>
    <d v="2023-04-20T13:03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40"/>
    <d v="2023-04-20T13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151"/>
    <d v="2023-04-20T13:03:0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54"/>
    <d v="2023-04-20T13:03:02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58"/>
    <d v="2023-04-20T13:03:0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0"/>
    <d v="2023-04-20T13:03:0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2"/>
    <d v="2023-04-20T13:03:02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168"/>
    <d v="2023-04-20T13:03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3"/>
    <x v="8"/>
    <x v="3"/>
    <d v="2023-04-20T13:03:02"/>
    <n v="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80"/>
    <d v="2023-04-20T13:03:2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71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80"/>
    <d v="2023-05-15T17:09:19"/>
    <n v="176"/>
    <m/>
    <n v="176"/>
    <m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81"/>
    <d v="2023-05-15T17:09:19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6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7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54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30"/>
    <d v="2023-05-15T17:09:19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32"/>
    <d v="2023-05-15T17:09:19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61"/>
    <d v="2023-04-20T16:11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62"/>
    <d v="2023-04-20T16:11:3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65"/>
    <d v="2023-04-20T16:11:3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66"/>
    <d v="2023-04-18T13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121"/>
    <d v="2023-04-18T13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69"/>
    <d v="2023-04-18T13:4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7"/>
    <d v="2023-04-18T13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96"/>
    <d v="2023-04-18T13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9"/>
    <d v="2023-04-18T13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11"/>
    <d v="2023-04-18T13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125"/>
    <d v="2023-04-18T13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14"/>
    <d v="2023-04-18T13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15"/>
    <d v="2023-04-18T13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20"/>
    <d v="2023-04-18T13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30"/>
    <d v="2023-04-18T13:44:06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37"/>
    <d v="2023-04-18T13:44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48"/>
    <d v="2023-04-18T13:4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49"/>
    <d v="2023-04-18T13:44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50"/>
    <d v="2023-04-18T13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40"/>
    <d v="2023-04-18T13:4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58"/>
    <d v="2023-04-18T13:44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0"/>
    <d v="2023-04-18T13:4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82"/>
    <x v="4"/>
    <x v="30"/>
    <d v="2023-04-18T13:44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82"/>
    <x v="4"/>
    <x v="37"/>
    <d v="2023-04-18T13:44:2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82"/>
    <x v="4"/>
    <x v="38"/>
    <d v="2023-04-18T13:4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82"/>
    <x v="4"/>
    <x v="0"/>
    <d v="2023-04-18T13:44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6"/>
    <d v="2023-04-18T11:30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26"/>
    <d v="2023-04-18T11:30:2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125"/>
    <d v="2023-04-18T13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126"/>
    <d v="2023-04-18T13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20"/>
    <d v="2023-04-18T13:4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21"/>
    <d v="2023-04-18T13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30"/>
    <d v="2023-04-18T13:46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46"/>
    <d v="2023-04-18T13:46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38"/>
    <d v="2023-04-18T13:46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59"/>
    <d v="2023-04-18T13:46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0"/>
    <d v="2023-04-18T13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1"/>
    <d v="2023-04-18T13:46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2"/>
    <d v="2023-04-18T13:4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90"/>
    <d v="2023-04-18T13:46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6"/>
    <d v="2023-04-18T13:46:2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7"/>
    <d v="2023-04-18T13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1"/>
    <d v="2023-04-18T14:1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2"/>
    <d v="2023-04-18T14:1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41"/>
    <d v="2023-04-18T14:10:16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3"/>
    <d v="2023-04-18T14:10:16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4"/>
    <d v="2023-04-18T14:10:16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5"/>
    <d v="2023-04-18T14:10:1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6"/>
    <d v="2023-04-18T14:10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8"/>
    <d v="2023-04-18T14:10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9"/>
    <d v="2023-04-18T14:10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20"/>
    <d v="2023-04-18T14:10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21"/>
    <d v="2023-04-18T14:10:1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22"/>
    <d v="2023-04-18T14:1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23"/>
    <d v="2023-04-18T14:1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24"/>
    <d v="2023-04-18T14:10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01"/>
    <d v="2023-04-18T14:1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04"/>
    <d v="2023-04-18T14:10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31"/>
    <d v="2023-04-18T14:10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44"/>
    <d v="2023-04-18T14:1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3"/>
    <d v="2023-05-15T17:09:5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4"/>
    <d v="2023-05-15T17:09:5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5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99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20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21"/>
    <d v="2023-05-15T17:09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42"/>
    <d v="2023-05-15T17:09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80"/>
    <d v="2023-05-15T15:34:47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0"/>
    <d v="2023-05-15T15:34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51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84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40"/>
    <d v="2023-05-15T15:34:4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45"/>
    <d v="2023-05-15T15:34:47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53"/>
    <d v="2023-05-15T15:34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8"/>
    <d v="2023-04-18T15:05:3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0"/>
    <d v="2023-04-18T15:05:39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"/>
    <d v="2023-04-18T15:05:3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"/>
    <d v="2023-04-18T15:05:39"/>
    <n v="209"/>
    <n v="3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68"/>
    <d v="2023-04-18T15:05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74"/>
    <d v="2023-04-18T15:05:39"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83"/>
    <d v="2023-04-18T15:05:39"/>
    <n v="4"/>
    <n v="0"/>
    <n v="0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3"/>
    <d v="2023-04-18T15:05:39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88"/>
    <d v="2023-04-18T15:0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59"/>
    <d v="2023-04-18T15:0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61"/>
    <d v="2023-04-18T15:06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74"/>
    <d v="2023-04-18T15:06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2"/>
    <d v="2023-04-18T15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98"/>
    <d v="2023-04-18T15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04"/>
    <d v="2023-04-18T15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80"/>
    <d v="2023-04-18T15:06:1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82"/>
    <d v="2023-04-18T15:06:1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30"/>
    <d v="2023-04-18T15:06:1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47"/>
    <d v="2023-04-18T15:06:1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32"/>
    <d v="2023-04-18T15:06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37"/>
    <d v="2023-04-18T15:06:10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48"/>
    <d v="2023-04-18T15:06:1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49"/>
    <d v="2023-04-18T15:06:10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50"/>
    <d v="2023-04-18T15:06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40"/>
    <d v="2023-04-18T15:06:1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54"/>
    <d v="2023-04-18T15:06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58"/>
    <d v="2023-04-18T15:06:1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0"/>
    <d v="2023-04-18T15:06:1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"/>
    <d v="2023-04-18T15:06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"/>
    <d v="2023-04-18T15:06:1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3"/>
    <d v="2023-04-18T15:06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95"/>
    <d v="2023-04-18T15:06:10"/>
    <n v="962"/>
    <n v="17"/>
    <n v="816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93"/>
    <d v="2023-04-18T15:06:10"/>
    <n v="2"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2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00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3"/>
    <d v="2023-05-15T17:03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1"/>
    <d v="2023-05-15T17:03:4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30"/>
    <d v="2023-05-15T17:07:36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32"/>
    <d v="2023-05-15T17:07:36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37"/>
    <d v="2023-05-15T17:07:36"/>
    <n v="359"/>
    <m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38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92"/>
    <d v="2023-04-18T13:46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9"/>
    <d v="2023-04-18T13:46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4"/>
    <d v="2023-04-18T13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6"/>
    <d v="2023-04-18T13:46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7"/>
    <d v="2023-04-18T13:4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9"/>
    <d v="2023-04-18T13:46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212"/>
    <d v="2023-04-18T13:46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37"/>
    <d v="2023-05-15T16:09:5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38"/>
    <d v="2023-05-15T16:0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49"/>
    <d v="2023-05-15T16:09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83"/>
    <x v="4"/>
    <x v="40"/>
    <d v="2023-05-15T16:09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90"/>
    <d v="2023-04-18T13:3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6"/>
    <d v="2023-04-18T13:3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80"/>
    <d v="2023-04-18T13:37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30"/>
    <d v="2023-04-18T13:3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37"/>
    <d v="2023-04-18T13:37:40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49"/>
    <d v="2023-04-18T13:37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199"/>
    <d v="2023-04-18T13:37:40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40"/>
    <d v="2023-04-18T13:37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54"/>
    <d v="2023-04-18T13:3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0"/>
    <d v="2023-04-18T13:3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66"/>
    <x v="10"/>
    <x v="183"/>
    <d v="2023-04-18T13:37:4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80"/>
    <d v="2023-04-18T13:38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30"/>
    <d v="2023-04-18T13:38:08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81"/>
    <d v="2023-04-20T13:03:2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108"/>
    <d v="2023-04-20T13:03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42"/>
    <d v="2023-04-20T13:03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30"/>
    <d v="2023-04-20T13:03:23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32"/>
    <d v="2023-04-20T13:03:23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36"/>
    <d v="2023-04-20T13:0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37"/>
    <d v="2023-04-20T13:03:23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38"/>
    <d v="2023-04-20T13:0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48"/>
    <d v="2023-04-20T13:0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49"/>
    <d v="2023-04-20T13:03:23"/>
    <n v="797"/>
    <m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95"/>
    <x v="6"/>
    <x v="46"/>
    <d v="2023-04-18T14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95"/>
    <x v="6"/>
    <x v="37"/>
    <d v="2023-04-18T14:4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95"/>
    <x v="6"/>
    <x v="86"/>
    <d v="2023-04-18T14:4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80"/>
    <d v="2023-04-18T14:4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81"/>
    <d v="2023-04-18T14:4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42"/>
    <d v="2023-04-18T14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29"/>
    <d v="2023-04-18T14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30"/>
    <d v="2023-04-18T14:46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36"/>
    <d v="2023-04-18T14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37"/>
    <d v="2023-04-18T14:46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38"/>
    <d v="2023-04-18T14:4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49"/>
    <d v="2023-04-18T14:46:1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50"/>
    <d v="2023-04-18T14:46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40"/>
    <d v="2023-04-18T14:46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41"/>
    <d v="2023-05-15T17:0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39"/>
    <d v="2023-05-15T17:0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48"/>
    <d v="2023-05-15T17:07:3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49"/>
    <d v="2023-05-15T17:07:36"/>
    <n v="815"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0"/>
    <d v="2023-04-18T15:06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1"/>
    <d v="2023-04-18T15:06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2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0"/>
    <d v="2023-04-18T14:08:32"/>
    <n v="431"/>
    <n v="0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1"/>
    <d v="2023-04-18T14:08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2"/>
    <d v="2023-04-18T14:08:32"/>
    <n v="2506"/>
    <n v="0"/>
    <n v="2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4"/>
    <d v="2023-04-18T14:08:3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2"/>
    <d v="2023-04-18T14:0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13"/>
    <d v="2023-04-18T14:08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5"/>
    <d v="2023-04-18T14:08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6"/>
    <d v="2023-04-18T14:08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14"/>
    <d v="2023-04-18T14:08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3"/>
    <d v="2023-04-18T14:08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85"/>
    <d v="2023-04-18T14:08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69"/>
    <d v="2023-04-18T13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6"/>
    <d v="2023-04-18T13:33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32"/>
    <d v="2023-04-18T13:34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37"/>
    <d v="2023-04-18T13:34:0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38"/>
    <d v="2023-04-18T13:34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40"/>
    <d v="2023-04-18T13:34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33"/>
    <d v="2023-04-18T13:38:0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36"/>
    <d v="2023-04-18T13:38:0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1"/>
    <d v="2023-04-18T11:41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257"/>
    <d v="2023-04-18T11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2"/>
    <d v="2023-04-18T11:41:3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3"/>
    <d v="2023-04-18T11:4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5"/>
    <d v="2023-04-18T11:4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6"/>
    <d v="2023-04-18T11:41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7"/>
    <d v="2023-04-18T11:4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8"/>
    <d v="2023-04-18T11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69"/>
    <d v="2023-04-18T11:41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70"/>
    <d v="2023-04-18T11:41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58"/>
    <d v="2023-04-18T11:29:4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0"/>
    <d v="2023-04-18T11:29:4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"/>
    <d v="2023-04-18T11:29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2"/>
    <d v="2023-04-18T11:29:48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3"/>
    <d v="2023-04-18T11:29:48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87"/>
    <d v="2023-04-18T11:29:4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4"/>
    <x v="0"/>
    <x v="195"/>
    <d v="2023-04-18T11:29:48"/>
    <n v="137"/>
    <n v="10"/>
    <n v="10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59"/>
    <d v="2023-04-18T11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1"/>
    <d v="2023-04-18T11:30:2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2"/>
    <d v="2023-04-18T11:30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3"/>
    <d v="2023-04-18T11:30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18"/>
    <d v="2023-04-18T11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0"/>
    <d v="2023-04-20T09:13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50"/>
    <d v="2023-04-18T15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4"/>
    <d v="2023-04-18T15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2"/>
    <d v="2023-04-18T15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77"/>
    <d v="2023-04-18T15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4"/>
    <d v="2023-04-18T15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80"/>
    <d v="2023-04-18T15:05:39"/>
    <n v="178"/>
    <n v="19"/>
    <n v="159"/>
    <m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81"/>
    <d v="2023-04-18T15:05:39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6"/>
    <d v="2023-04-18T15:05:39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7"/>
    <d v="2023-04-18T15:05:39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254"/>
    <d v="2023-04-18T15:05:39"/>
    <n v="9"/>
    <m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08"/>
    <d v="2023-04-18T15:05:3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35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125"/>
    <d v="2023-05-15T16:1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14"/>
    <d v="2023-05-15T16:11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15"/>
    <d v="2023-05-15T16:11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99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126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80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82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30"/>
    <d v="2023-05-15T16:11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34"/>
    <d v="2023-05-15T16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37"/>
    <d v="2023-05-15T16:11:1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38"/>
    <d v="2023-05-15T16:1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49"/>
    <d v="2023-05-15T16:11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54"/>
    <d v="2023-04-18T13:34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0"/>
    <d v="2023-04-18T13:34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2"/>
    <d v="2023-04-18T13:34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36"/>
    <d v="2023-04-18T13:38:4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37"/>
    <d v="2023-04-18T13:38:48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112"/>
    <d v="2023-04-18T13:38:4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48"/>
    <d v="2023-04-18T13:38:4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205"/>
    <d v="2023-04-20T16:11:3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69"/>
    <d v="2023-04-20T16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196"/>
    <d v="2023-04-20T16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0"/>
    <d v="2023-05-15T17:04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1"/>
    <d v="2023-05-15T17:0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7"/>
    <d v="2023-04-20T16:11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96"/>
    <d v="2023-04-20T16:11:3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9"/>
    <d v="2023-04-20T16:11:3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11"/>
    <d v="2023-04-20T16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125"/>
    <d v="2023-04-20T16:11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14"/>
    <d v="2023-04-20T16:11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99"/>
    <d v="2023-04-20T16:1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20"/>
    <d v="2023-04-20T16:11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21"/>
    <d v="2023-04-20T16:11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24"/>
    <d v="2023-04-20T16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101"/>
    <d v="2023-04-20T16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169"/>
    <d v="2023-04-20T16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206"/>
    <d v="2023-04-20T16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79"/>
    <d v="2023-05-15T17:08:15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80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82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30"/>
    <d v="2023-05-15T17:08:15"/>
    <n v="177"/>
    <n v="0"/>
    <n v="177"/>
    <n v="0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32"/>
    <d v="2023-05-15T17:08:15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37"/>
    <d v="2023-05-15T17:08:15"/>
    <n v="180"/>
    <n v="0"/>
    <n v="180"/>
    <n v="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39"/>
    <d v="2023-05-15T17:08:15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48"/>
    <d v="2023-05-15T17:08:15"/>
    <n v="222"/>
    <n v="0"/>
    <n v="222"/>
    <n v="0"/>
    <n v="2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51"/>
    <d v="2023-05-15T17:08:15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84"/>
    <d v="2023-05-15T17:08:1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85"/>
    <d v="2023-05-15T17:08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54"/>
    <d v="2023-05-15T17:08:15"/>
    <n v="304"/>
    <n v="0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58"/>
    <d v="2023-05-15T17:08:1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0"/>
    <d v="2023-05-15T17:08:1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2"/>
    <d v="2023-05-15T17:08:15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3"/>
    <d v="2023-05-15T17:08:15"/>
    <n v="33"/>
    <n v="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59"/>
    <d v="2023-05-15T17:08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0"/>
    <d v="2023-05-15T17:08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1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2"/>
    <d v="2023-05-15T17:08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3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90"/>
    <d v="2023-05-15T17:08:3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6"/>
    <d v="2023-05-15T17:08:3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92"/>
    <d v="2023-05-15T17:08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54"/>
    <d v="2023-05-15T16:11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0"/>
    <d v="2023-05-15T16:11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3"/>
    <d v="2023-05-15T16:1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59"/>
    <d v="2023-05-15T16:11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61"/>
    <d v="2023-05-15T16:11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82"/>
    <d v="2023-05-15T16:1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30"/>
    <d v="2023-05-15T16:11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37"/>
    <d v="2023-05-15T16:11:3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49"/>
    <d v="2023-05-15T16:11:38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50"/>
    <d v="2023-05-15T16:1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40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45"/>
    <d v="2023-05-15T16:11:38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54"/>
    <d v="2023-05-15T16:11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0"/>
    <d v="2023-05-15T16:11:3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3"/>
    <d v="2023-05-15T16:11:38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142"/>
    <d v="2023-05-15T16:1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80"/>
    <d v="2023-05-15T16:11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30"/>
    <d v="2023-05-15T16:11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38"/>
    <d v="2023-05-15T16:11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49"/>
    <d v="2023-05-15T16:11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50"/>
    <d v="2023-05-15T16:11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54"/>
    <d v="2023-05-15T16:11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0"/>
    <d v="2023-05-15T16:11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88"/>
    <x v="13"/>
    <x v="3"/>
    <d v="2023-05-15T16:11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8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9"/>
    <d v="2023-05-15T17:08:3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70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4"/>
    <d v="2023-05-15T17:08:3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5"/>
    <d v="2023-05-15T17:08:3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6"/>
    <d v="2023-05-15T17:08:3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7"/>
    <d v="2023-05-15T17:08:3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96"/>
    <d v="2023-05-15T17:0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8"/>
    <d v="2023-05-15T17:08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63"/>
    <d v="2023-05-15T17:08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0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1"/>
    <d v="2023-05-15T17:08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71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88"/>
    <d v="2023-04-19T15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59"/>
    <d v="2023-04-19T15:24:57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0"/>
    <d v="2023-04-19T15:24:57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1"/>
    <d v="2023-04-19T15:24:57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2"/>
    <d v="2023-04-19T15:24:57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3"/>
    <d v="2023-04-19T15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90"/>
    <d v="2023-04-19T15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91"/>
    <d v="2023-04-19T15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0"/>
    <d v="2023-04-19T15:24:5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1"/>
    <d v="2023-04-19T15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6"/>
    <d v="2023-04-19T15:24:57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7"/>
    <d v="2023-04-19T15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80"/>
    <d v="2023-04-20T16:11:3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82"/>
    <d v="2023-04-20T16:11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30"/>
    <d v="2023-04-20T16:11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32"/>
    <d v="2023-04-20T16:11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33"/>
    <d v="2023-04-20T16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36"/>
    <d v="2023-04-20T16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37"/>
    <d v="2023-04-20T16:11:39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116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54"/>
    <d v="2023-06-22T13:21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56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217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41"/>
    <x v="4"/>
    <x v="0"/>
    <d v="2023-06-22T13:21:0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80"/>
    <d v="2023-06-22T13:21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81"/>
    <d v="2023-06-22T13:21:22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108"/>
    <d v="2023-06-22T13:21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"/>
    <d v="2023-04-18T14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6"/>
    <d v="2023-05-24T15:33:4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3"/>
    <d v="2023-05-24T15:33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9"/>
    <d v="2023-05-24T15:33:47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2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0"/>
    <d v="2023-05-24T15:33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4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49"/>
    <d v="2023-04-18T12:14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2"/>
    <d v="2023-04-19T15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8"/>
    <d v="2023-04-19T15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9"/>
    <d v="2023-04-19T15:24:57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70"/>
    <d v="2023-04-19T15:24:5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4"/>
    <d v="2023-04-19T15:24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4"/>
    <d v="2023-04-19T15:24:57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5"/>
    <d v="2023-04-19T15:24:5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6"/>
    <d v="2023-04-19T15:24:57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5"/>
    <d v="2023-04-19T15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96"/>
    <d v="2023-04-19T15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23"/>
    <d v="2023-04-19T15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7"/>
    <d v="2023-04-19T15:24:5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6"/>
    <d v="2023-04-19T15:24:5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7"/>
    <d v="2023-04-19T15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8"/>
    <d v="2023-04-19T15:24:5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8"/>
    <d v="2023-04-19T15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63"/>
    <d v="2023-04-19T15:24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"/>
    <d v="2023-04-19T15:24:57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0"/>
    <d v="2023-04-19T15:24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1"/>
    <d v="2023-04-19T15:24:57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71"/>
    <d v="2023-04-19T15:24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88"/>
    <d v="2023-04-20T13:1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9"/>
    <d v="2023-04-20T13:10:1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0"/>
    <d v="2023-04-20T13:10:1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1"/>
    <d v="2023-04-20T13:10:11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"/>
    <d v="2023-05-24T15:33:47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96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3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"/>
    <d v="2023-05-24T15:33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6"/>
    <d v="2023-05-24T15:33:47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8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8"/>
    <d v="2023-05-24T15:3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40"/>
    <d v="2023-04-18T12:14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54"/>
    <d v="2023-04-18T12:14:2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0"/>
    <d v="2023-04-18T12:14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80"/>
    <d v="2023-04-18T12:14:42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30"/>
    <d v="2023-04-18T12:14:4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92"/>
    <d v="2023-04-18T12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69"/>
    <d v="2023-04-18T12:06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4"/>
    <d v="2023-04-18T12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"/>
    <d v="2023-05-15T15:26:17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7"/>
    <d v="2023-05-15T15:26:17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96"/>
    <d v="2023-05-15T15:26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8"/>
    <d v="2023-05-15T15:26:1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9"/>
    <d v="2023-05-15T15:26:17"/>
    <n v="0"/>
    <m/>
    <m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0"/>
    <d v="2023-05-15T15:26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1"/>
    <d v="2023-05-15T15:26:1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2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3"/>
    <d v="2023-05-15T15:26:17"/>
    <n v="0"/>
    <m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4"/>
    <d v="2023-05-15T15:26:17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5"/>
    <d v="2023-05-15T15:26:1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6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7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8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9"/>
    <d v="2023-05-15T15:26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20"/>
    <d v="2023-05-15T15:26:1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21"/>
    <d v="2023-05-15T15:26:1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22"/>
    <d v="2023-05-15T15:2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23"/>
    <d v="2023-05-15T15:26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24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01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29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62"/>
    <d v="2023-05-15T15:4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90"/>
    <d v="2023-05-15T15:45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2"/>
    <d v="2023-04-19T15:39:49"/>
    <n v="16"/>
    <n v="16"/>
    <m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3"/>
    <d v="2023-04-19T15:39:49"/>
    <n v="0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4"/>
    <d v="2023-04-19T15:39:4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48"/>
    <d v="2023-04-19T15:39:4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6"/>
    <d v="2023-04-19T15:39:49"/>
    <n v="33"/>
    <n v="33"/>
    <m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7"/>
    <d v="2023-04-19T15:39:49"/>
    <n v="2615"/>
    <n v="2615"/>
    <m/>
    <n v="22"/>
    <n v="2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8"/>
    <d v="2023-04-19T15:39:49"/>
    <n v="410"/>
    <n v="410"/>
    <m/>
    <n v="3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12"/>
    <d v="2023-04-19T15:39:49"/>
    <n v="17"/>
    <n v="17"/>
    <m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41"/>
    <d v="2023-04-19T15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2"/>
    <d v="2023-04-20T13:10:11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3"/>
    <d v="2023-04-20T13:10:11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5"/>
    <d v="2023-04-20T13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0"/>
    <d v="2023-04-20T13:10:11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1"/>
    <d v="2023-04-20T13:10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6"/>
    <d v="2023-04-20T13:10:11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6"/>
    <d v="2023-04-20T13:10:11"/>
    <n v="975"/>
    <m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7"/>
    <d v="2023-04-20T13:10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2"/>
    <d v="2023-04-20T13:10:11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3"/>
    <d v="2023-04-20T13:10:11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9"/>
    <d v="2023-04-20T13:10:11"/>
    <n v="584"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75"/>
    <d v="2023-04-20T13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70"/>
    <d v="2023-04-20T13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4"/>
    <d v="2023-04-20T13:10:1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6"/>
    <d v="2023-04-20T13:10:11"/>
    <n v="852"/>
    <m/>
    <n v="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7"/>
    <d v="2023-04-20T13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7"/>
    <d v="2023-04-20T13:10:11"/>
    <n v="637"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2"/>
    <d v="2023-05-15T15:31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30"/>
    <d v="2023-05-15T15:31:50"/>
    <n v="488"/>
    <m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6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7"/>
    <d v="2023-05-15T15:31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31"/>
    <d v="2023-05-15T15:31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"/>
    <d v="2023-04-19T15:55:35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5"/>
    <d v="2023-04-19T15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7"/>
    <d v="2023-04-19T15:55:35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6"/>
    <d v="2023-04-20T13:10:11"/>
    <n v="1031"/>
    <m/>
    <n v="1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8"/>
    <d v="2023-04-20T13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"/>
    <d v="2023-04-20T13:10:11"/>
    <n v="1112"/>
    <m/>
    <n v="1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0"/>
    <d v="2023-04-20T13:10:1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25"/>
    <d v="2023-04-19T15:24:5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41"/>
    <d v="2023-04-19T15:24:57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3"/>
    <d v="2023-04-19T15:24:5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4"/>
    <d v="2023-04-19T15:24:57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5"/>
    <d v="2023-04-19T15:24:5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99"/>
    <d v="2023-04-19T15:24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6"/>
    <d v="2023-04-19T15:24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00"/>
    <d v="2023-04-19T15:2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9"/>
    <d v="2023-04-19T15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0"/>
    <d v="2023-04-19T15:24:5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1"/>
    <d v="2023-04-19T15:24:5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59"/>
    <d v="2023-04-20T16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61"/>
    <d v="2023-04-20T16:1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62"/>
    <d v="2023-04-20T16:1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65"/>
    <d v="2023-04-20T16:11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205"/>
    <d v="2023-04-20T16:11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69"/>
    <d v="2023-04-20T16:11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6"/>
    <d v="2023-04-20T16:1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7"/>
    <d v="2023-04-20T16:1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96"/>
    <d v="2023-04-20T16:1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9"/>
    <d v="2023-04-20T16:11:0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54"/>
    <d v="2023-04-18T14:46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55"/>
    <d v="2023-04-18T14:4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96"/>
    <x v="2"/>
    <x v="56"/>
    <d v="2023-04-18T14:4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38"/>
    <d v="2023-04-18T12:1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112"/>
    <d v="2023-04-18T12:14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62"/>
    <d v="2023-04-18T13:4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90"/>
    <d v="2023-04-18T13:4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66"/>
    <d v="2023-04-18T13:46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6"/>
    <d v="2023-04-18T13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7"/>
    <d v="2023-04-18T13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2"/>
    <d v="2023-04-24T08:49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71"/>
    <d v="2023-04-24T08:4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0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0"/>
    <d v="2023-05-24T14:54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74"/>
    <d v="2023-05-24T14:54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2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4"/>
    <d v="2023-05-24T14:5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01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75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77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04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30"/>
    <d v="2023-04-18T11:37:2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7"/>
    <d v="2023-04-18T14:14:03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96"/>
    <d v="2023-04-18T14:14:0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9"/>
    <d v="2023-04-18T14:14:03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0"/>
    <d v="2023-04-20T16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1"/>
    <d v="2023-04-20T16:11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25"/>
    <d v="2023-04-20T16:1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4"/>
    <d v="2023-04-20T16:11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1"/>
    <d v="2023-04-20T13:10:11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24"/>
    <d v="2023-04-20T13:1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71"/>
    <d v="2023-04-20T13:10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25"/>
    <d v="2023-04-20T13:10:11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41"/>
    <d v="2023-04-20T13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"/>
    <d v="2023-04-20T13:1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"/>
    <d v="2023-04-20T13:10:11"/>
    <n v="755"/>
    <m/>
    <n v="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"/>
    <d v="2023-04-20T13:10:11"/>
    <n v="351"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8"/>
    <d v="2023-04-20T13:10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9"/>
    <d v="2023-04-20T13:10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99"/>
    <d v="2023-04-20T13:10:11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6"/>
    <d v="2023-04-20T13:1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0"/>
    <d v="2023-04-20T13:1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20"/>
    <d v="2023-04-20T13:10:1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74"/>
    <d v="2023-04-20T13:10:11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22"/>
    <d v="2023-04-20T13:10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23"/>
    <d v="2023-04-20T13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24"/>
    <d v="2023-04-20T13:10:1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1"/>
    <d v="2023-04-20T13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77"/>
    <d v="2023-04-20T13:1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04"/>
    <d v="2023-04-20T13:10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0"/>
    <d v="2023-04-18T14:14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1"/>
    <d v="2023-04-18T14:1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25"/>
    <d v="2023-04-18T14:14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3"/>
    <d v="2023-04-18T14:14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4"/>
    <d v="2023-04-18T14:14:0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5"/>
    <d v="2023-04-18T14:1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99"/>
    <d v="2023-04-18T14:1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6"/>
    <d v="2023-04-18T14:1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00"/>
    <d v="2023-04-18T14:1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9"/>
    <d v="2023-04-18T14:1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79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80"/>
    <d v="2023-05-15T15:50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81"/>
    <d v="2023-05-15T15:50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29"/>
    <d v="2023-05-15T15:5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30"/>
    <d v="2023-05-15T15:50:1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32"/>
    <d v="2023-05-15T15:50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33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36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37"/>
    <d v="2023-05-15T15:50:11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38"/>
    <d v="2023-05-15T15:50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112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49"/>
    <d v="2023-05-15T15:50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50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51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3"/>
    <d v="2023-04-20T13:10:1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31"/>
    <d v="2023-04-20T13:10:1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4"/>
    <d v="2023-04-20T13:10:1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79"/>
    <d v="2023-04-20T13:1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48"/>
    <d v="2023-04-19T16:20:3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49"/>
    <d v="2023-04-19T16:20:35"/>
    <n v="569"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0"/>
    <d v="2023-04-19T16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1"/>
    <d v="2023-04-19T16:2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40"/>
    <d v="2023-04-19T16:20:3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54"/>
    <d v="2023-04-19T16:20:3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13"/>
    <d v="2023-04-19T16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14"/>
    <d v="2023-04-19T16:20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3"/>
    <d v="2023-04-19T16:20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16"/>
    <d v="2023-04-19T16:20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4"/>
    <d v="2023-04-19T16:20:35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6"/>
    <d v="2023-04-19T16:20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7"/>
    <d v="2023-04-19T16:20:35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8"/>
    <d v="2023-04-19T16:20:3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0"/>
    <d v="2023-04-19T16:20:35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2"/>
    <d v="2023-04-19T16:20:35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3"/>
    <d v="2023-04-19T16:20:35"/>
    <n v="44"/>
    <n v="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88"/>
    <d v="2023-04-19T16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9"/>
    <d v="2023-04-19T16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0"/>
    <d v="2023-04-19T16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1"/>
    <d v="2023-04-19T16:21:02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2"/>
    <d v="2023-04-19T16:21:02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3"/>
    <d v="2023-04-19T16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0"/>
    <d v="2023-04-19T16:21:0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99"/>
    <d v="2023-04-20T16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6"/>
    <d v="2023-04-20T16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20"/>
    <d v="2023-04-20T16:1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24"/>
    <d v="2023-04-20T16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69"/>
    <d v="2023-04-20T16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206"/>
    <d v="2023-04-20T16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80"/>
    <d v="2023-04-20T16:11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82"/>
    <d v="2023-04-20T16:11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30"/>
    <d v="2023-04-20T16:11:0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47"/>
    <d v="2023-04-20T16:11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37"/>
    <d v="2023-04-20T16:11:0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38"/>
    <d v="2023-04-20T16:11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49"/>
    <d v="2023-04-20T16:11:03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40"/>
    <d v="2023-04-20T16:11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54"/>
    <d v="2023-04-20T16:11:0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0"/>
    <d v="2023-04-20T16:11:0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92"/>
    <x v="9"/>
    <x v="1"/>
    <d v="2023-04-20T16:11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59"/>
    <d v="2023-04-20T16:11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62"/>
    <d v="2023-04-20T16:11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65"/>
    <d v="2023-04-20T16:11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205"/>
    <d v="2023-04-20T16:11:2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41"/>
    <x v="2"/>
    <x v="40"/>
    <d v="2023-05-15T15:50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16"/>
    <d v="2023-04-18T11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20"/>
    <d v="2023-04-18T11:43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21"/>
    <d v="2023-04-18T11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101"/>
    <d v="2023-04-18T11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80"/>
    <d v="2023-04-18T11:4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81"/>
    <d v="2023-04-18T11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30"/>
    <d v="2023-04-18T11:4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49"/>
    <d v="2023-04-18T11:41:3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50"/>
    <d v="2023-04-18T11:4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54"/>
    <d v="2023-05-15T16:35:53"/>
    <n v="272"/>
    <n v="0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17"/>
    <d v="2023-05-15T16:35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0"/>
    <d v="2023-05-15T16:35:53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"/>
    <d v="2023-05-15T16:35:5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07"/>
    <d v="2023-05-15T16:35:53"/>
    <n v="82"/>
    <m/>
    <n v="60"/>
    <n v="15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83"/>
    <d v="2023-05-15T16:35:53"/>
    <n v="35"/>
    <n v="6"/>
    <n v="9"/>
    <n v="4"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95"/>
    <d v="2023-05-15T16:35:53"/>
    <n v="22"/>
    <n v="0"/>
    <n v="1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80"/>
    <d v="2023-05-15T16:36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81"/>
    <d v="2023-05-15T16:36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30"/>
    <d v="2023-05-15T16:36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32"/>
    <d v="2023-05-15T16:36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37"/>
    <d v="2023-05-15T16:36:14"/>
    <n v="490"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48"/>
    <d v="2023-05-15T16:36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8"/>
    <x v="49"/>
    <d v="2023-05-15T16:36:14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48"/>
    <d v="2023-07-17T16:49:4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49"/>
    <d v="2023-07-17T16:49:46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0"/>
    <d v="2023-07-17T16:49:4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1"/>
    <d v="2023-07-17T16:49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84"/>
    <d v="2023-07-17T16:49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40"/>
    <d v="2023-07-17T16:49:46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54"/>
    <d v="2023-07-17T16:49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13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14"/>
    <d v="2023-07-17T16:49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3"/>
    <d v="2023-07-17T16:49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116"/>
    <d v="2023-07-17T16:49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4"/>
    <d v="2023-07-17T16:49:4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5"/>
    <d v="2023-07-17T16:49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8"/>
    <d v="2023-07-17T16:49:4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0"/>
    <d v="2023-07-17T16:49:46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2"/>
    <d v="2023-07-17T16:49:46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3"/>
    <d v="2023-07-17T16:4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88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59"/>
    <d v="2023-07-17T16:50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0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1"/>
    <d v="2023-07-17T16:50:5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2"/>
    <d v="2023-07-17T16:50:59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3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99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0"/>
    <d v="2023-07-17T16:50:59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1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6"/>
    <d v="2023-07-17T16:50:59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7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2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8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9"/>
    <d v="2023-07-17T16:50:5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70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4"/>
    <d v="2023-07-17T16:5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"/>
    <d v="2023-07-17T16:50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5"/>
    <d v="2023-07-17T16:5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6"/>
    <d v="2023-07-17T16:50:5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63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96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7"/>
    <d v="2023-07-17T16:50:5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6"/>
    <d v="2023-07-17T16:50:59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8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8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63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"/>
    <d v="2023-07-17T16:50:5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0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53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1"/>
    <d v="2023-07-17T16:50:59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71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25"/>
    <d v="2023-07-17T16:50:5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1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69"/>
    <d v="2023-04-20T16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6"/>
    <d v="2023-04-20T16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7"/>
    <d v="2023-04-20T16:11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96"/>
    <d v="2023-04-20T16:11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9"/>
    <d v="2023-04-20T16:11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11"/>
    <d v="2023-04-20T16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14"/>
    <d v="2023-04-20T16:11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20"/>
    <d v="2023-04-20T16:11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101"/>
    <d v="2023-04-20T16:11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82"/>
    <d v="2023-04-20T16:11:2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30"/>
    <d v="2023-04-20T16:11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36"/>
    <d v="2023-04-20T16:1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93"/>
    <x v="9"/>
    <x v="37"/>
    <d v="2023-04-20T16:11:2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90"/>
    <d v="2023-04-20T16:10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96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121"/>
    <d v="2023-04-20T16:10:2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200"/>
    <d v="2023-04-20T16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69"/>
    <d v="2023-04-20T16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4"/>
    <d v="2023-04-20T16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6"/>
    <d v="2023-04-20T16:10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7"/>
    <d v="2023-04-20T16:10:2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8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63"/>
    <d v="2023-05-15T17:04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2"/>
    <d v="2023-04-19T15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4"/>
    <d v="2023-04-19T15:24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9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0"/>
    <d v="2023-05-15T17:0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1"/>
    <d v="2023-05-15T17:04:0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71"/>
    <d v="2023-05-15T17:04:0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25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41"/>
    <d v="2023-05-15T17:04:0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01"/>
    <d v="2023-04-19T15:24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02"/>
    <d v="2023-04-19T15:24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77"/>
    <d v="2023-04-19T15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02"/>
    <d v="2023-04-19T15:24:5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69"/>
    <d v="2023-04-19T15:24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43"/>
    <d v="2023-04-19T15:2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71"/>
    <d v="2023-04-19T15:24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80"/>
    <d v="2023-04-19T15:24:57"/>
    <n v="63"/>
    <n v="0"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81"/>
    <d v="2023-04-19T15:24:5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82"/>
    <d v="2023-04-19T15:24:5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84"/>
    <d v="2023-04-19T15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09"/>
    <d v="2023-04-19T15:24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10"/>
    <d v="2023-04-19T15:24:5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73"/>
    <d v="2023-04-19T15:24:5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55"/>
    <d v="2023-04-19T15:24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97"/>
    <d v="2023-04-19T15:24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11"/>
    <d v="2023-04-19T15:24:57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44"/>
    <d v="2023-04-19T15:24:57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45"/>
    <d v="2023-04-19T15:24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0"/>
    <d v="2023-04-19T15:24:57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2"/>
    <d v="2023-04-19T15:24:57"/>
    <n v="521"/>
    <m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3"/>
    <d v="2023-04-19T15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80"/>
    <d v="2023-04-20T13:10:1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82"/>
    <d v="2023-04-20T13:10:11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25"/>
    <d v="2023-04-20T13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42"/>
    <d v="2023-04-20T13:10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30"/>
    <d v="2023-04-20T13:10:1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47"/>
    <d v="2023-04-20T13:10:1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32"/>
    <d v="2023-04-20T13:10:11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37"/>
    <d v="2023-04-20T13:10:1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112"/>
    <d v="2023-04-18T14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49"/>
    <d v="2023-04-18T14:49:1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50"/>
    <d v="2023-04-18T14:4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40"/>
    <d v="2023-04-18T14:49:16"/>
    <n v="50"/>
    <m/>
    <n v="50"/>
    <m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152"/>
    <d v="2023-04-18T14:49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54"/>
    <d v="2023-04-18T14:49:1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55"/>
    <d v="2023-04-18T14:49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0"/>
    <d v="2023-04-18T14:49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"/>
    <d v="2023-04-18T14:4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8"/>
    <x v="1"/>
    <x v="49"/>
    <d v="2023-04-18T14:49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8"/>
    <x v="1"/>
    <x v="3"/>
    <d v="2023-04-18T14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80"/>
    <d v="2023-04-18T14:49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39"/>
    <d v="2023-04-19T15:39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49"/>
    <d v="2023-04-19T15:39:49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40"/>
    <d v="2023-04-19T15:39:49"/>
    <n v="813"/>
    <n v="813"/>
    <m/>
    <m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8"/>
    <d v="2023-04-19T15:39:4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62"/>
    <d v="2023-05-15T17:04:2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90"/>
    <d v="2023-05-15T17:04:23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36"/>
    <d v="2023-05-15T17:08:5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37"/>
    <d v="2023-05-15T17:08:53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38"/>
    <d v="2023-05-15T17:08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39"/>
    <d v="2023-05-15T17:0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49"/>
    <d v="2023-05-15T17:08:53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50"/>
    <d v="2023-05-15T17:08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40"/>
    <d v="2023-05-15T17:08:5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0"/>
    <d v="2023-05-15T17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2"/>
    <d v="2023-05-15T17:08:5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3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24"/>
    <d v="2023-05-15T17:03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01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5"/>
    <d v="2023-05-15T17:03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7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2"/>
    <d v="2023-04-18T15:06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3"/>
    <d v="2023-04-18T15:06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22"/>
    <d v="2023-04-18T15:06:5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4"/>
    <d v="2023-04-18T15:06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30"/>
    <d v="2023-04-18T14:49:5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33"/>
    <d v="2023-04-18T14:4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34"/>
    <d v="2023-04-18T14:4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38"/>
    <d v="2023-04-18T14:49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48"/>
    <d v="2023-04-18T14:4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40"/>
    <d v="2023-04-18T14:49:5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54"/>
    <d v="2023-04-18T14:49:5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58"/>
    <d v="2023-04-18T14:49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0"/>
    <d v="2023-04-18T14:49:5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05"/>
    <x v="11"/>
    <x v="3"/>
    <d v="2023-04-18T14:49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61"/>
    <d v="2023-04-18T14:5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62"/>
    <d v="2023-04-18T14:5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39"/>
    <d v="2023-04-20T13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49"/>
    <d v="2023-04-20T13:10:11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0"/>
    <d v="2023-04-20T13:10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1"/>
    <d v="2023-04-20T13:10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84"/>
    <d v="2023-04-20T13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40"/>
    <d v="2023-04-20T13:10:1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5"/>
    <d v="2023-04-20T13:10:11"/>
    <n v="9"/>
    <m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6"/>
    <d v="2023-04-20T13:10:11"/>
    <n v="2780"/>
    <n v="0"/>
    <n v="2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7"/>
    <d v="2023-04-20T13:10:11"/>
    <n v="5123"/>
    <n v="0"/>
    <n v="5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8"/>
    <d v="2023-04-20T13:10:11"/>
    <n v="1177"/>
    <n v="0"/>
    <n v="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49"/>
    <d v="2023-04-20T13:10:11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0"/>
    <d v="2023-04-20T13:10:11"/>
    <n v="402"/>
    <n v="0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1"/>
    <d v="2023-04-20T13:10:1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2"/>
    <d v="2023-04-20T13:10:11"/>
    <n v="1693"/>
    <n v="0"/>
    <n v="1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3"/>
    <d v="2023-04-20T13:10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4"/>
    <d v="2023-04-20T13:10:11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4"/>
    <d v="2023-04-19T15:2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5"/>
    <d v="2023-04-19T15:24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6"/>
    <d v="2023-04-19T15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7"/>
    <d v="2023-04-19T15:24:57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8"/>
    <d v="2023-04-19T15:24:5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12"/>
    <d v="2023-04-19T15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39"/>
    <d v="2023-04-19T15:24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48"/>
    <d v="2023-04-19T15:24:57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99"/>
    <d v="2023-04-19T15:24:5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40"/>
    <d v="2023-04-19T15:24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54"/>
    <d v="2023-04-19T15:24:57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85"/>
    <d v="2023-04-19T15:2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117"/>
    <d v="2023-04-19T15:24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56"/>
    <d v="2023-04-19T15:24:5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57"/>
    <d v="2023-04-19T15:24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58"/>
    <d v="2023-04-19T15:24:57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0"/>
    <d v="2023-04-19T15:24:57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18"/>
    <x v="3"/>
    <x v="2"/>
    <d v="2023-04-19T15:24:57"/>
    <n v="521"/>
    <n v="0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41"/>
    <d v="2023-05-15T17:08:3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3"/>
    <d v="2023-05-15T17:08:3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4"/>
    <d v="2023-05-15T17:08:3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5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99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20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21"/>
    <d v="2023-05-15T17:08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42"/>
    <d v="2023-05-15T17:08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69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43"/>
    <d v="2023-05-15T17:08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71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72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80"/>
    <d v="2023-05-15T17:08:3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28"/>
    <d v="2023-05-15T17:08:3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90"/>
    <d v="2023-04-18T14:50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66"/>
    <d v="2023-04-18T14:50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6"/>
    <d v="2023-04-18T14:5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7"/>
    <d v="2023-04-18T14:50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96"/>
    <d v="2023-04-18T14:50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9"/>
    <d v="2023-04-18T14:50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125"/>
    <d v="2023-04-18T14:50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14"/>
    <d v="2023-04-18T14:50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15"/>
    <d v="2023-04-18T14:50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20"/>
    <d v="2023-04-18T14:5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74"/>
    <d v="2023-04-18T14:50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30"/>
    <d v="2023-04-18T14:50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37"/>
    <d v="2023-04-18T14:50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49"/>
    <d v="2023-04-18T14:50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50"/>
    <d v="2023-04-18T14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40"/>
    <d v="2023-04-18T14:50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06"/>
    <x v="7"/>
    <x v="0"/>
    <d v="2023-04-18T14:50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5"/>
    <x v="1"/>
    <x v="3"/>
    <d v="2023-04-18T14:51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09"/>
    <x v="5"/>
    <x v="37"/>
    <d v="2023-04-18T14:51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59"/>
    <d v="2023-04-18T14:5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61"/>
    <d v="2023-04-18T14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62"/>
    <d v="2023-04-18T14:5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90"/>
    <d v="2023-04-18T14:5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121"/>
    <d v="2023-04-18T14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69"/>
    <d v="2023-04-18T14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8"/>
    <d v="2023-04-18T12:22:31"/>
    <n v="8"/>
    <m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112"/>
    <d v="2023-04-18T12:22:3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49"/>
    <d v="2023-04-18T12:22: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50"/>
    <d v="2023-04-18T12:2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40"/>
    <d v="2023-04-18T12:22:31"/>
    <n v="23"/>
    <m/>
    <n v="23"/>
    <m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54"/>
    <d v="2023-04-18T12:22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0"/>
    <d v="2023-04-18T12:22:3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2"/>
    <d v="2023-04-18T12:2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"/>
    <d v="2023-04-18T12:2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58"/>
    <x v="1"/>
    <x v="3"/>
    <d v="2023-04-18T12:22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80"/>
    <d v="2023-04-18T12:23:3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30"/>
    <d v="2023-04-18T12:23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9"/>
    <d v="2023-04-18T14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11"/>
    <d v="2023-04-18T14:3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6"/>
    <x v="9"/>
    <x v="14"/>
    <d v="2023-04-18T14:30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59"/>
    <d v="2023-04-20T13:54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61"/>
    <d v="2023-04-20T13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62"/>
    <d v="2023-04-20T13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65"/>
    <d v="2023-04-20T13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8"/>
    <d v="2023-05-15T15:26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9"/>
    <d v="2023-05-15T15:26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4"/>
    <d v="2023-04-18T14:08:32"/>
    <n v="282"/>
    <n v="0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17"/>
    <d v="2023-04-18T14:0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5"/>
    <d v="2023-04-18T14:0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6"/>
    <d v="2023-04-18T14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23"/>
    <x v="0"/>
    <x v="37"/>
    <d v="2023-04-18T11:41:35"/>
    <n v="29"/>
    <m/>
    <n v="29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92"/>
    <d v="2023-04-18T11:43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69"/>
    <d v="2023-04-18T11:43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6"/>
    <d v="2023-04-18T11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7"/>
    <d v="2023-04-18T11:43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96"/>
    <d v="2023-04-18T11:43:2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9"/>
    <d v="2023-04-18T11:43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11"/>
    <d v="2023-04-18T11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125"/>
    <d v="2023-04-18T11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14"/>
    <d v="2023-04-18T11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27"/>
    <x v="7"/>
    <x v="15"/>
    <d v="2023-04-18T11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3"/>
    <d v="2023-05-15T17:10:41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5"/>
    <d v="2023-08-17T16:02:40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6"/>
    <d v="2023-08-17T16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7"/>
    <x v="5"/>
    <x v="18"/>
    <d v="2023-08-17T16:0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78"/>
    <d v="2023-04-18T14:59:31"/>
    <n v="288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7"/>
    <d v="2023-04-18T14:59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80"/>
    <d v="2023-04-18T14:59:31"/>
    <n v="146"/>
    <n v="146"/>
    <m/>
    <m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82"/>
    <d v="2023-04-18T14:59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08"/>
    <d v="2023-04-18T14:59:31"/>
    <n v="452"/>
    <n v="452"/>
    <m/>
    <n v="1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84"/>
    <d v="2023-04-18T14:59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5"/>
    <d v="2023-04-18T14:59:31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09"/>
    <d v="2023-04-18T14:59:31"/>
    <n v="4"/>
    <n v="4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8"/>
    <d v="2023-04-18T14:59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9"/>
    <d v="2023-04-18T14:59:3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0"/>
    <d v="2023-04-18T14:59:31"/>
    <n v="142"/>
    <n v="142"/>
    <m/>
    <n v="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2"/>
    <d v="2023-04-18T14:59:31"/>
    <n v="0"/>
    <m/>
    <m/>
    <n v="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49"/>
    <d v="2023-04-19T14:03:18"/>
    <n v="810"/>
    <m/>
    <n v="810"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50"/>
    <d v="2023-04-19T14:03:18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52"/>
    <d v="2023-04-19T14:03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13"/>
    <d v="2023-04-19T14:03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54"/>
    <d v="2023-04-19T14:03:18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84"/>
    <d v="2023-05-15T15:3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40"/>
    <d v="2023-05-15T15:36:2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54"/>
    <d v="2023-05-15T15:36:25"/>
    <n v="435"/>
    <n v="0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55"/>
    <d v="2023-05-15T15:36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34"/>
    <d v="2023-04-18T12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35"/>
    <d v="2023-04-18T12:2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38"/>
    <d v="2023-04-18T12:2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39"/>
    <d v="2023-04-18T12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48"/>
    <d v="2023-04-18T12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40"/>
    <d v="2023-04-18T12:23:30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54"/>
    <d v="2023-04-18T12:23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58"/>
    <d v="2023-04-18T12:2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0"/>
    <d v="2023-04-18T12:23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05"/>
    <x v="11"/>
    <x v="195"/>
    <d v="2023-04-18T12:23:30"/>
    <n v="15"/>
    <n v="1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62"/>
    <d v="2023-04-18T12:24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90"/>
    <d v="2023-04-18T12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0"/>
    <d v="2023-05-15T17:08:34"/>
    <n v="274"/>
    <n v="198"/>
    <n v="76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2"/>
    <d v="2023-05-15T17:08:34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3"/>
    <d v="2023-05-15T17:08:3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6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7"/>
    <d v="2023-05-15T17:08:34"/>
    <n v="380"/>
    <n v="147"/>
    <n v="233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8"/>
    <d v="2023-05-15T17:08:3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12"/>
    <d v="2023-05-15T17:08:3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39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49"/>
    <d v="2023-05-15T17:08:3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50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2"/>
    <d v="2023-04-20T13:1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3"/>
    <d v="2023-05-15T17:04:0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58"/>
    <d v="2023-05-15T15:36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0"/>
    <d v="2023-05-15T15:36:25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2"/>
    <d v="2023-05-15T15:36:25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183"/>
    <d v="2023-05-15T15:36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3"/>
    <d v="2023-05-15T15:36:25"/>
    <n v="55"/>
    <n v="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87"/>
    <d v="2023-05-15T15:36:2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43"/>
    <d v="2023-05-15T15:36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31"/>
    <d v="2023-05-15T15:36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44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80"/>
    <d v="2023-05-15T15:36:4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82"/>
    <d v="2023-05-15T15:36:42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30"/>
    <d v="2023-05-15T15:36:42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32"/>
    <d v="2023-05-15T15:36:4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37"/>
    <d v="2023-05-15T15:36:42"/>
    <n v="267"/>
    <m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48"/>
    <d v="2023-05-15T15:36:42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49"/>
    <d v="2023-05-15T15:36:4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50"/>
    <d v="2023-05-15T15:36:4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45"/>
    <d v="2023-05-15T15:36:42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53"/>
    <d v="2023-05-15T15:36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54"/>
    <d v="2023-05-15T15:36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52"/>
    <d v="2023-05-15T15:36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13"/>
    <d v="2023-05-15T15:3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56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114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2"/>
    <d v="2023-05-15T17:06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05"/>
    <d v="2023-04-18T12:39:1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80"/>
    <d v="2023-04-18T12:39:15"/>
    <n v="424"/>
    <n v="424"/>
    <m/>
    <m/>
    <n v="38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08"/>
    <d v="2023-04-18T12:39:1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84"/>
    <d v="2023-04-18T12:39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5"/>
    <d v="2023-04-18T12:39:1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09"/>
    <d v="2023-04-18T12:39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6"/>
    <d v="2023-04-18T12:39:1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9"/>
    <d v="2023-04-18T12:39:1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7"/>
    <d v="2023-04-18T12:39:15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9"/>
    <d v="2023-04-18T12:39:15"/>
    <n v="6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32"/>
    <d v="2023-04-18T12:39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30"/>
    <d v="2023-04-18T12:39:15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49"/>
    <d v="2023-07-17T11:38:52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50"/>
    <d v="2023-07-17T11:38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51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84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40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151"/>
    <d v="2023-07-17T11:38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116"/>
    <d v="2023-07-17T11:38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54"/>
    <d v="2023-07-17T11:38:52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58"/>
    <d v="2023-07-17T11:38:52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0"/>
    <d v="2023-07-17T11:38:52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2"/>
    <d v="2023-07-17T11:38:5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53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54"/>
    <d v="2023-05-15T15:36:42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58"/>
    <d v="2023-05-15T15:36:4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0"/>
    <d v="2023-05-15T15:36:4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5"/>
    <x v="2"/>
    <x v="2"/>
    <d v="2023-05-15T15:36:4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8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63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"/>
    <d v="2023-07-17T16:33:1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0"/>
    <d v="2023-07-17T16:33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1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71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25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41"/>
    <d v="2023-07-17T16:33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3"/>
    <d v="2023-07-17T16:33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4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5"/>
    <d v="2023-07-17T16:33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9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6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20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21"/>
    <d v="2023-07-17T16:33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250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58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77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42"/>
    <d v="2023-07-17T16:33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43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77"/>
    <d v="2023-04-18T15:06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43"/>
    <d v="2023-04-18T15:06:5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5"/>
    <d v="2023-04-18T15:06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23"/>
    <d v="2023-04-18T15:06:5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6"/>
    <d v="2023-04-18T15:06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25"/>
    <d v="2023-04-18T15:06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78"/>
    <d v="2023-04-18T15:06:5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37"/>
    <d v="2023-04-18T15:06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05"/>
    <d v="2023-04-18T15:06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9"/>
    <d v="2023-04-18T15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49"/>
    <d v="2023-04-18T15:06:59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50"/>
    <d v="2023-04-18T15:06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40"/>
    <d v="2023-04-18T15:06:59"/>
    <n v="301"/>
    <n v="301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45"/>
    <d v="2023-04-18T15:06:59"/>
    <n v="25"/>
    <n v="25"/>
    <m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28"/>
    <d v="2023-04-18T15:06:5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29"/>
    <d v="2023-04-18T15:06:59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49"/>
    <d v="2023-04-18T13:38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58"/>
    <d v="2023-04-18T13:38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0"/>
    <d v="2023-04-18T13:38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2"/>
    <d v="2023-04-18T13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6"/>
    <d v="2023-04-18T12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26"/>
    <d v="2023-04-18T12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20"/>
    <d v="2023-04-18T12:1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42"/>
    <d v="2023-04-18T12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43"/>
    <d v="2023-04-18T12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24"/>
    <d v="2023-04-18T12:53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01"/>
    <d v="2023-04-18T12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61"/>
    <d v="2023-07-17T16:4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62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66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6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7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96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9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125"/>
    <d v="2023-07-17T16:4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14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74"/>
    <d v="2023-07-17T16:4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80"/>
    <x v="12"/>
    <x v="96"/>
    <d v="2023-04-18T12:09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40"/>
    <d v="2023-04-18T11:55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54"/>
    <d v="2023-04-18T11:55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56"/>
    <d v="2023-04-18T11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57"/>
    <d v="2023-04-18T11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0"/>
    <d v="2023-04-18T11:55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2"/>
    <d v="2023-04-18T11:55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86"/>
    <d v="2023-04-18T11:55:3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168"/>
    <d v="2023-04-18T11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81"/>
    <d v="2023-04-18T11:5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30"/>
    <d v="2023-04-18T11:5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46"/>
    <d v="2023-04-18T11:5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21"/>
    <d v="2023-04-18T13:2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183"/>
    <d v="2023-07-17T11:38:5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"/>
    <d v="2023-07-17T11:38:52"/>
    <n v="57"/>
    <n v="1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5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8"/>
    <d v="2023-07-17T11:56:0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9"/>
    <d v="2023-07-17T11:56:0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0"/>
    <d v="2023-07-17T11:56:03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2"/>
    <d v="2023-07-17T11:56:03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3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6"/>
    <d v="2023-07-17T11:56:03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7"/>
    <d v="2023-07-17T11:56:03"/>
    <n v="1601"/>
    <n v="1601"/>
    <m/>
    <m/>
    <n v="1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8"/>
    <d v="2023-07-17T11:56:03"/>
    <n v="1082"/>
    <n v="1082"/>
    <m/>
    <m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12"/>
    <d v="2023-07-17T11:56:0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39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40"/>
    <d v="2023-07-17T11:56:03"/>
    <n v="346"/>
    <n v="346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28"/>
    <d v="2023-07-17T11:56:0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29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52"/>
    <d v="2023-07-17T11:56:03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53"/>
    <d v="2023-07-17T11:56:03"/>
    <n v="737"/>
    <n v="7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62"/>
    <d v="2023-07-17T11:56:03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5"/>
    <d v="2023-07-17T12:38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6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7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8"/>
    <d v="2023-07-17T12:38:25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0"/>
    <d v="2023-07-17T12:38:25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2"/>
    <d v="2023-07-17T12:38:25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3"/>
    <d v="2023-07-17T12:38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87"/>
    <d v="2023-07-17T12:38:25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78"/>
    <d v="2023-07-17T12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79"/>
    <d v="2023-07-17T12:40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80"/>
    <d v="2023-07-17T12:40:07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81"/>
    <d v="2023-07-17T12:40:07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82"/>
    <d v="2023-07-17T12:40:0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197"/>
    <d v="2023-07-17T12:40:07"/>
    <n v="20"/>
    <n v="0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30"/>
    <d v="2023-07-17T12:40:07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47"/>
    <d v="2023-07-17T12:40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4"/>
    <d v="2023-07-17T12:43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5"/>
    <d v="2023-07-17T12:43:5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6"/>
    <d v="2023-07-17T12:43:5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7"/>
    <d v="2023-07-17T12:43:5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8"/>
    <d v="2023-07-17T12:43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9"/>
    <d v="2023-07-17T12:43:5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0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1"/>
    <d v="2023-07-17T12:43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2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41"/>
    <d v="2023-07-17T12:43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3"/>
    <d v="2023-07-17T12:43:5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4"/>
    <d v="2023-07-17T12:43:5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3"/>
    <d v="2023-07-17T16:50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4"/>
    <d v="2023-07-17T16:50:59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5"/>
    <d v="2023-07-17T16:50:5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99"/>
    <d v="2023-07-17T16:50:5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6"/>
    <d v="2023-07-17T16:5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00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0"/>
    <d v="2023-07-17T16:50:5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1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4"/>
    <d v="2023-07-17T16:5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02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04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80"/>
    <d v="2023-07-17T16:50:59"/>
    <n v="79"/>
    <m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81"/>
    <d v="2023-07-17T16:50:59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06"/>
    <d v="2023-07-17T16:50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07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2"/>
    <d v="2023-07-17T16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0"/>
    <d v="2023-07-17T16:50:5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7"/>
    <d v="2023-07-17T16:50:5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2"/>
    <d v="2023-07-17T16:50:59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5"/>
    <d v="2023-07-17T16:50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6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7"/>
    <d v="2023-07-17T16:50:59"/>
    <n v="195"/>
    <m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8"/>
    <d v="2023-07-17T16:50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12"/>
    <d v="2023-07-17T16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9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8"/>
    <d v="2023-07-17T16:50:5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9"/>
    <d v="2023-07-17T16:50:59"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50"/>
    <d v="2023-07-17T16:5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40"/>
    <d v="2023-07-17T16:50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16"/>
    <d v="2023-07-17T16:50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54"/>
    <d v="2023-07-17T16:50:5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55"/>
    <d v="2023-07-17T16:50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58"/>
    <d v="2023-07-17T16:50:59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0"/>
    <d v="2023-07-17T16:50:5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1"/>
    <d v="2023-07-17T16:50:5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2"/>
    <d v="2023-07-17T16:50:59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56"/>
    <x v="3"/>
    <x v="3"/>
    <d v="2023-07-17T16:50:59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88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9"/>
    <d v="2023-07-17T16:52:3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0"/>
    <d v="2023-07-17T16:52:3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1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2"/>
    <d v="2023-07-17T16:52:37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3"/>
    <d v="2023-07-17T16:52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89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0"/>
    <d v="2023-07-17T16:52:37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6"/>
    <d v="2023-07-17T16:52:37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21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7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2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5"/>
    <d v="2023-07-17T12:43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72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0"/>
    <d v="2023-07-17T12:4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1"/>
    <d v="2023-07-17T12:43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2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30"/>
    <d v="2023-07-17T12:49:51"/>
    <n v="7"/>
    <n v="7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36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37"/>
    <d v="2023-07-17T12:49:51"/>
    <n v="254"/>
    <n v="254"/>
    <n v="0"/>
    <n v="0"/>
    <n v="2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38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39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145"/>
    <d v="2023-07-17T12:49:51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54"/>
    <d v="2023-07-17T12:49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56"/>
    <d v="2023-07-17T12:49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217"/>
    <d v="2023-07-17T12:4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0"/>
    <d v="2023-07-17T12:49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174"/>
    <d v="2023-07-17T12:49:51"/>
    <n v="1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118"/>
    <x v="0"/>
    <x v="195"/>
    <d v="2023-07-17T12:49:51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80"/>
    <d v="2023-07-17T12:50:34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109"/>
    <d v="2023-07-17T12:50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29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30"/>
    <d v="2023-07-17T12:50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119"/>
    <x v="0"/>
    <x v="32"/>
    <d v="2023-07-17T12:50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11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125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22"/>
    <d v="2023-04-18T13:2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80"/>
    <d v="2023-04-18T13:22:50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42"/>
    <d v="2023-04-18T13:2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30"/>
    <d v="2023-04-18T13:22:50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117"/>
    <d v="2023-04-19T15:41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56"/>
    <d v="2023-04-19T15:41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217"/>
    <d v="2023-04-19T15:4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0"/>
    <d v="2023-04-19T15:41:3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59"/>
    <d v="2023-04-19T15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0"/>
    <d v="2023-04-19T15:4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8"/>
    <d v="2023-04-20T13:27:3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9"/>
    <d v="2023-04-20T13:27:3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0"/>
    <d v="2023-04-20T13:27:34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46"/>
    <d v="2023-04-20T13:27:34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47"/>
    <d v="2023-04-20T13:27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1"/>
    <d v="2023-04-20T13:2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2"/>
    <d v="2023-04-20T13:27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3"/>
    <d v="2023-04-20T13:2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4"/>
    <d v="2023-04-20T13:2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6"/>
    <d v="2023-04-20T13:27:34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37"/>
    <d v="2023-04-20T13:27:34"/>
    <n v="971"/>
    <n v="971"/>
    <m/>
    <m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17"/>
    <d v="2023-04-20T13:27:5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56"/>
    <d v="2023-04-20T13:27:5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17"/>
    <d v="2023-04-20T13:27:59"/>
    <n v="38"/>
    <n v="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0"/>
    <d v="2023-04-20T13:27:59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2"/>
    <d v="2023-04-20T13:27:5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68"/>
    <d v="2023-04-20T13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87"/>
    <d v="2023-04-20T13:27:59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2"/>
    <x v="126"/>
    <x v="8"/>
    <x v="195"/>
    <d v="2023-04-20T13:27:59"/>
    <n v="54"/>
    <n v="0"/>
    <n v="4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80"/>
    <d v="2023-04-20T13:28:5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82"/>
    <d v="2023-04-20T13:28:5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109"/>
    <d v="2023-04-20T13:2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30"/>
    <d v="2023-04-20T13:28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32"/>
    <d v="2023-04-20T13:28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37"/>
    <d v="2023-04-20T13:28:58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80"/>
    <d v="2023-05-15T17:04:04"/>
    <n v="99"/>
    <n v="26"/>
    <n v="73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07"/>
    <d v="2023-05-15T17:04:0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61"/>
    <d v="2023-04-19T15:42:2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32"/>
    <d v="2023-04-18T13:22:50"/>
    <n v="14"/>
    <m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37"/>
    <d v="2023-04-18T13:22:50"/>
    <n v="42"/>
    <m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39"/>
    <d v="2023-04-18T13:22:5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49"/>
    <d v="2023-04-18T13:22:50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50"/>
    <d v="2023-04-18T13:22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51"/>
    <d v="2023-04-18T13:2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54"/>
    <d v="2023-04-18T13:22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55"/>
    <d v="2023-04-18T13:2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0"/>
    <d v="2023-04-18T13:22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2"/>
    <d v="2023-04-18T13:22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91"/>
    <d v="2023-04-18T13:2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205"/>
    <d v="2023-04-18T13:2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80"/>
    <d v="2023-04-18T13:23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29"/>
    <d v="2023-04-18T13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30"/>
    <d v="2023-04-18T13:23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32"/>
    <d v="2023-04-18T13:23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30"/>
    <d v="2023-04-19T15:35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48"/>
    <d v="2023-04-19T15:35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40"/>
    <d v="2023-04-19T15:3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54"/>
    <d v="2023-04-19T15:35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58"/>
    <d v="2023-04-19T15:3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0"/>
    <d v="2023-04-19T15:35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195"/>
    <d v="2023-04-19T15:3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80"/>
    <d v="2023-04-19T15:37:24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108"/>
    <d v="2023-04-19T15:37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25"/>
    <d v="2023-04-19T15:37:2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109"/>
    <d v="2023-04-19T15:37:24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30"/>
    <d v="2023-04-19T15:37:2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31"/>
    <d v="2023-04-19T15:37:2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32"/>
    <d v="2023-04-19T15:37:2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36"/>
    <d v="2023-04-19T15:37:2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37"/>
    <d v="2023-04-19T15:37:24"/>
    <n v="526"/>
    <n v="526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38"/>
    <d v="2023-04-19T15:37:24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40"/>
    <d v="2023-04-19T15:37:2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8"/>
    <d v="2023-05-15T17:10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9"/>
    <d v="2023-05-15T17:10:41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70"/>
    <d v="2023-05-15T17:10:4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4"/>
    <d v="2023-05-15T17:1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4"/>
    <d v="2023-05-15T17:10:41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88"/>
    <d v="2023-04-18T14:1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59"/>
    <d v="2023-04-18T14:14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63"/>
    <d v="2023-04-19T14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9"/>
    <d v="2023-04-19T14:03:18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9"/>
    <d v="2023-07-17T12:51:59"/>
    <n v="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32"/>
    <d v="2023-07-17T12:51:5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0"/>
    <d v="2023-07-17T12:51:59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2"/>
    <d v="2023-07-17T12:51:5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4"/>
    <d v="2023-07-17T12:51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48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40"/>
    <d v="2023-07-17T12:51:59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6"/>
    <d v="2023-07-17T12:51:59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7"/>
    <d v="2023-07-17T12:51:59"/>
    <n v="955"/>
    <n v="955"/>
    <m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8"/>
    <d v="2023-07-17T12:51:59"/>
    <n v="893"/>
    <n v="893"/>
    <m/>
    <m/>
    <n v="8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12"/>
    <d v="2023-07-17T12:51:59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41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39"/>
    <d v="2023-07-17T12:51:5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49"/>
    <d v="2023-07-17T12:51:5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40"/>
    <d v="2023-07-17T12:51:59"/>
    <n v="1845"/>
    <n v="1845"/>
    <m/>
    <m/>
    <n v="1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8"/>
    <d v="2023-07-17T12:51:5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29"/>
    <d v="2023-07-17T12:51:59"/>
    <n v="125"/>
    <n v="125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53"/>
    <d v="2023-07-17T12:51:59"/>
    <n v="763"/>
    <n v="7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16"/>
    <d v="2023-07-17T12:51:59"/>
    <n v="738"/>
    <n v="7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54"/>
    <d v="2023-07-17T12:51:59"/>
    <n v="301"/>
    <n v="3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85"/>
    <d v="2023-07-17T12:51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17"/>
    <d v="2023-07-17T12:51:59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42"/>
    <d v="2023-07-17T12:51:5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56"/>
    <d v="2023-07-17T12:51:59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17"/>
    <d v="2023-07-17T12:51:59"/>
    <n v="62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0"/>
    <d v="2023-07-17T12:51:59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2"/>
    <d v="2023-07-17T12:51:5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74"/>
    <d v="2023-07-17T12:51:59"/>
    <n v="34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125"/>
    <x v="0"/>
    <x v="195"/>
    <d v="2023-07-17T12:51:59"/>
    <n v="103"/>
    <n v="51"/>
    <n v="3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80"/>
    <d v="2023-07-17T12:52:36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28"/>
    <d v="2023-07-17T12:52:36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132"/>
    <d v="2023-07-17T12:52:3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133"/>
    <d v="2023-07-17T12:52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30"/>
    <d v="2023-07-17T12:52:36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32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36"/>
    <d v="2023-07-17T12:52:3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37"/>
    <d v="2023-07-17T12:52:36"/>
    <n v="223"/>
    <n v="223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38"/>
    <d v="2023-07-17T12:52:36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112"/>
    <d v="2023-07-17T12:52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39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54"/>
    <d v="2023-07-17T12:52:36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56"/>
    <d v="2023-07-17T12:52:3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217"/>
    <d v="2023-07-17T12:52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0"/>
    <d v="2023-07-17T12:52:36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2"/>
    <d v="2023-07-17T12:52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174"/>
    <d v="2023-07-17T12:52:36"/>
    <n v="1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128"/>
    <x v="0"/>
    <x v="195"/>
    <d v="2023-07-17T12:52:36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02"/>
    <d v="2023-07-17T12:53:2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78"/>
    <d v="2023-04-18T12:53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31"/>
    <d v="2023-04-18T12:53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79"/>
    <d v="2023-04-18T12:53:1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80"/>
    <d v="2023-04-18T12:53:1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82"/>
    <d v="2023-04-18T13:21:0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08"/>
    <d v="2023-04-18T13:21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5"/>
    <d v="2023-04-18T13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9"/>
    <d v="2023-04-18T13:21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00"/>
    <d v="2023-04-18T14:1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9"/>
    <d v="2023-04-18T14:1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20"/>
    <d v="2023-04-18T14:12:31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21"/>
    <d v="2023-04-18T14:12:3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41"/>
    <d v="2023-04-18T14:14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3"/>
    <d v="2023-04-18T14:14:3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4"/>
    <d v="2023-04-18T14:14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3"/>
    <d v="2023-07-17T16:52:3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8"/>
    <d v="2023-07-17T16:52:3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9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70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4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"/>
    <d v="2023-07-17T16:52:37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6"/>
    <d v="2023-07-17T16:52:37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5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96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7"/>
    <d v="2023-07-17T16:52:3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6"/>
    <d v="2023-07-17T16:52:3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7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8"/>
    <d v="2023-07-17T16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8"/>
    <d v="2023-07-17T16:52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63"/>
    <d v="2023-07-17T16:5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"/>
    <d v="2023-07-17T16:52:37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"/>
    <d v="2023-07-17T16:52:3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1"/>
    <d v="2023-07-17T16:52:37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71"/>
    <d v="2023-07-17T16:52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25"/>
    <d v="2023-07-17T16:52:3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1"/>
    <d v="2023-07-17T16:52:3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3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4"/>
    <d v="2023-07-17T16:52:37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5"/>
    <d v="2023-07-17T16:52:3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99"/>
    <d v="2023-07-17T16:52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6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0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9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0"/>
    <d v="2023-07-17T16:52:3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1"/>
    <d v="2023-07-17T16:52:3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2"/>
    <d v="2023-07-17T16:52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3"/>
    <d v="2023-07-17T16:5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50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4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1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2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77"/>
    <d v="2023-07-17T16:5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4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80"/>
    <d v="2023-07-17T16:52:37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81"/>
    <d v="2023-07-17T16:52:37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6"/>
    <d v="2023-07-17T16:5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7"/>
    <d v="2023-07-17T16:5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54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09"/>
    <d v="2023-07-17T16:52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2"/>
    <d v="2023-07-17T16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3"/>
    <d v="2023-07-17T16:52:37"/>
    <n v="1"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4"/>
    <d v="2023-07-17T16:52:37"/>
    <n v="7"/>
    <m/>
    <n v="7"/>
    <n v="7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5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14"/>
    <d v="2023-07-17T15:01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15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20"/>
    <d v="2023-07-17T15:0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24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80"/>
    <d v="2023-07-17T15:01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108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30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36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37"/>
    <d v="2023-07-17T15:01:2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38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49"/>
    <d v="2023-07-17T15:01:2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50"/>
    <d v="2023-07-17T15:01:2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40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116"/>
    <d v="2023-07-17T15:01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54"/>
    <d v="2023-07-17T15:01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35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36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37"/>
    <d v="2023-07-17T15:21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38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48"/>
    <d v="2023-07-17T15:21:07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49"/>
    <d v="2023-07-17T15:21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54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58"/>
    <d v="2023-07-17T15:21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0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71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72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80"/>
    <d v="2023-07-17T16:33:19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0"/>
    <d v="2023-07-17T16:33:19"/>
    <n v="156"/>
    <n v="65"/>
    <n v="91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1"/>
    <d v="2023-07-17T16:33:19"/>
    <n v="0"/>
    <m/>
    <n v="0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2"/>
    <d v="2023-07-17T16:33:19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4"/>
    <d v="2023-07-17T16:33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6"/>
    <d v="2023-07-17T16:3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7"/>
    <d v="2023-07-17T16:33:19"/>
    <n v="576"/>
    <m/>
    <n v="576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8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112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39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49"/>
    <d v="2023-07-17T16:33:19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50"/>
    <d v="2023-07-17T16:33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40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54"/>
    <d v="2023-07-17T16:33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0"/>
    <d v="2023-07-17T16:33:19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2"/>
    <d v="2023-07-17T16:33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88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59"/>
    <d v="2023-07-17T16:34:2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0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1"/>
    <d v="2023-07-17T16:34:21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2"/>
    <d v="2023-07-17T16:34:21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116"/>
    <d v="2023-04-19T15:37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54"/>
    <d v="2023-04-19T15:37:2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0"/>
    <d v="2023-04-19T15:37:24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2"/>
    <d v="2023-04-19T15:37:2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168"/>
    <d v="2023-04-19T15:37:2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3"/>
    <x v="120"/>
    <x v="3"/>
    <x v="174"/>
    <d v="2023-04-19T15:37:24"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80"/>
    <d v="2023-04-19T15:37:43"/>
    <n v="29"/>
    <n v="29"/>
    <n v="0"/>
    <n v="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28"/>
    <d v="2023-04-19T15:37:43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29"/>
    <d v="2023-04-19T15:37:43"/>
    <n v="37"/>
    <n v="37"/>
    <n v="0"/>
    <n v="0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0"/>
    <d v="2023-04-19T15:37:43"/>
    <n v="100"/>
    <n v="100"/>
    <n v="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1"/>
    <d v="2023-04-19T15:37:43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4"/>
    <d v="2023-04-19T15:37:43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6"/>
    <d v="2023-04-19T15:37:43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7"/>
    <d v="2023-04-19T15:37:43"/>
    <n v="826"/>
    <n v="826"/>
    <n v="0"/>
    <n v="0"/>
    <n v="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8"/>
    <d v="2023-04-19T15:37:43"/>
    <n v="139"/>
    <n v="139"/>
    <n v="0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112"/>
    <d v="2023-04-19T15:37:43"/>
    <n v="9"/>
    <n v="9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39"/>
    <d v="2023-04-19T15:37:43"/>
    <n v="14"/>
    <n v="14"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40"/>
    <d v="2023-04-19T15:37:43"/>
    <n v="32"/>
    <n v="32"/>
    <n v="0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54"/>
    <d v="2023-04-19T15:37:4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4"/>
    <x v="121"/>
    <x v="3"/>
    <x v="56"/>
    <d v="2023-04-19T15:37:43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3"/>
    <d v="2023-04-19T15:42:2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4"/>
    <d v="2023-04-19T15:42:2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5"/>
    <d v="2023-04-19T15:42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99"/>
    <d v="2023-04-19T15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6"/>
    <d v="2023-04-19T15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00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20"/>
    <d v="2023-04-19T15:4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21"/>
    <d v="2023-04-19T15:4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22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23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24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01"/>
    <d v="2023-04-19T15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02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77"/>
    <d v="2023-04-19T15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43"/>
    <d v="2023-04-19T15:4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80"/>
    <d v="2023-04-19T15:42:26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08"/>
    <d v="2023-04-19T15:4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09"/>
    <d v="2023-04-19T15:42:2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42"/>
    <d v="2023-04-19T15:42:2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30"/>
    <d v="2023-04-19T15:42:2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32"/>
    <d v="2023-04-19T15:42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36"/>
    <d v="2023-04-19T15:4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37"/>
    <d v="2023-04-19T15:42:2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38"/>
    <d v="2023-04-19T15:42:2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49"/>
    <d v="2023-04-19T15:42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37"/>
    <d v="2023-04-18T13:29:27"/>
    <n v="98"/>
    <m/>
    <n v="9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32"/>
    <d v="2023-04-18T13:3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36"/>
    <d v="2023-04-18T13:30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88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59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61"/>
    <d v="2023-07-17T15:34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62"/>
    <d v="2023-07-17T15:34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65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205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69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0"/>
    <x v="9"/>
    <x v="6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59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0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1"/>
    <d v="2023-07-17T16:33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2"/>
    <d v="2023-07-17T16:33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3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0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6"/>
    <d v="2023-07-17T16:33:1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2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3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9"/>
    <d v="2023-07-17T16:33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70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4"/>
    <d v="2023-07-17T16:33:1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5"/>
    <d v="2023-07-17T16:33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6"/>
    <d v="2023-07-17T16:33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5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7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153"/>
    <x v="3"/>
    <x v="96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3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89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0"/>
    <d v="2023-07-17T16:34:2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1"/>
    <d v="2023-07-17T16:34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6"/>
    <d v="2023-07-17T16:34:2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2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8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9"/>
    <d v="2023-07-17T16:34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70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4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4"/>
    <d v="2023-07-17T16:34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5"/>
    <d v="2023-07-17T16:34:21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6"/>
    <d v="2023-07-17T16:34:21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5"/>
    <d v="2023-07-17T16:34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23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7"/>
    <d v="2023-07-17T16:34:21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6"/>
    <d v="2023-07-17T16:34:21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7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8"/>
    <d v="2023-07-17T16:34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63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"/>
    <d v="2023-07-17T16:34:21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0"/>
    <d v="2023-07-17T16:34:2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1"/>
    <d v="2023-07-17T16:34:21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71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25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41"/>
    <d v="2023-07-17T16:34:2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3"/>
    <d v="2023-07-17T16:34:2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4"/>
    <d v="2023-07-17T16:34:21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5"/>
    <d v="2023-07-17T16:34:21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99"/>
    <d v="2023-07-17T16:34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6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00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9"/>
    <d v="2023-07-17T16:34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20"/>
    <d v="2023-07-17T16:34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21"/>
    <d v="2023-07-17T16:34:2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22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23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24"/>
    <d v="2023-07-17T16:34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01"/>
    <d v="2023-07-17T16:34:2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02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03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77"/>
    <d v="2023-07-17T16:34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04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42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43"/>
    <d v="2023-07-17T16:34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71"/>
    <d v="2023-07-17T16:3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80"/>
    <d v="2023-07-17T16:34:21"/>
    <n v="180"/>
    <m/>
    <n v="180"/>
    <m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87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10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73"/>
    <d v="2023-07-17T16:34:21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61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30"/>
    <d v="2023-07-17T16:52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32"/>
    <d v="2023-07-17T16:52:37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37"/>
    <d v="2023-07-17T16:52:37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38"/>
    <d v="2023-07-17T16:5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39"/>
    <d v="2023-07-17T16:5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8"/>
    <d v="2023-07-17T16:52:37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9"/>
    <d v="2023-07-17T16:52:37"/>
    <n v="823"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0"/>
    <d v="2023-07-17T16:52:3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1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84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40"/>
    <d v="2023-07-17T16:52:3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13"/>
    <d v="2023-07-17T16:5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16"/>
    <d v="2023-07-17T16:52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4"/>
    <d v="2023-07-17T16:52:37"/>
    <n v="391"/>
    <n v="0"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17"/>
    <d v="2023-07-17T16:52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5"/>
    <d v="2023-07-17T16:5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6"/>
    <d v="2023-07-17T16:52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7"/>
    <d v="2023-07-17T16:52:3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58"/>
    <d v="2023-07-17T16:52:37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0"/>
    <d v="2023-07-17T16:52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2"/>
    <d v="2023-07-17T16:52:37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183"/>
    <d v="2023-07-17T16:52:3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59"/>
    <x v="3"/>
    <x v="3"/>
    <d v="2023-07-17T16:52:37"/>
    <n v="73"/>
    <n v="3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30"/>
    <d v="2023-07-17T16:4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37"/>
    <d v="2023-07-17T16:4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38"/>
    <d v="2023-07-17T16:4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49"/>
    <d v="2023-07-17T16:48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09"/>
    <x v="5"/>
    <x v="0"/>
    <d v="2023-07-17T16:4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88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59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0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1"/>
    <d v="2023-07-17T16:49:46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2"/>
    <d v="2023-07-17T16:49:46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3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5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0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6"/>
    <d v="2023-07-17T16:49:46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92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8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3"/>
    <x v="69"/>
    <d v="2023-07-17T16:49:4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1"/>
    <d v="2023-07-17T16:54:1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2"/>
    <d v="2023-07-17T16:54:1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174"/>
    <d v="2023-07-17T16:54:16"/>
    <n v="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80"/>
    <d v="2023-07-17T17:08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30"/>
    <d v="2023-07-17T17:08:1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37"/>
    <d v="2023-07-17T17:08:1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48"/>
    <d v="2023-07-17T17:08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49"/>
    <d v="2023-07-17T17:0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4"/>
    <d v="2023-05-15T17:04:04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5"/>
    <d v="2023-05-15T17:04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39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99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6"/>
    <d v="2023-05-15T17:04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20"/>
    <d v="2023-05-15T17:0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13"/>
    <d v="2023-04-20T13:10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5"/>
    <d v="2023-04-20T13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56"/>
    <d v="2023-04-20T13:10:1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14"/>
    <d v="2023-04-20T13:1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3"/>
    <d v="2023-04-20T13:1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85"/>
    <d v="2023-04-20T13:10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4"/>
    <d v="2023-04-18T14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6"/>
    <d v="2023-04-18T14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7"/>
    <d v="2023-04-18T14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96"/>
    <d v="2023-04-18T14:5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9"/>
    <d v="2023-04-18T14:5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11"/>
    <d v="2023-04-18T14:5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125"/>
    <d v="2023-04-18T14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14"/>
    <d v="2023-04-18T14:5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15"/>
    <d v="2023-04-18T14:5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99"/>
    <d v="2023-04-18T14:5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20"/>
    <d v="2023-04-18T14:5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24"/>
    <d v="2023-04-18T14:5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80"/>
    <d v="2023-04-18T14:5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255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111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43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44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45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35"/>
    <d v="2023-07-17T16:34:2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54"/>
    <d v="2023-07-17T16:34:21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56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57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8"/>
    <x v="3"/>
    <x v="3"/>
    <d v="2023-07-17T16:34:21"/>
    <n v="75"/>
    <n v="5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30"/>
    <d v="2023-07-17T16:35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35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37"/>
    <d v="2023-07-17T16:35:2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38"/>
    <d v="2023-07-17T16:35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112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40"/>
    <d v="2023-07-17T16:35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9"/>
    <x v="5"/>
    <x v="0"/>
    <d v="2023-07-17T16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81"/>
    <d v="2023-07-17T16:36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82"/>
    <d v="2023-07-17T16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30"/>
    <d v="2023-07-17T16:36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46"/>
    <d v="2023-07-17T16:36:4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31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32"/>
    <d v="2023-07-17T16:3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216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199"/>
    <d v="2023-07-17T17:08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84"/>
    <d v="2023-07-17T17:08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54"/>
    <d v="2023-07-17T17:08:1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58"/>
    <d v="2023-07-17T17:08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0"/>
    <d v="2023-07-17T17:08:1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3"/>
    <x v="10"/>
    <x v="3"/>
    <d v="2023-07-17T17:08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80"/>
    <d v="2023-07-17T17:09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30"/>
    <d v="2023-07-17T17:09:3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32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9"/>
    <d v="2023-08-21T15:42:2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7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2"/>
    <d v="2023-08-21T15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3"/>
    <d v="2023-08-21T15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8"/>
    <d v="2023-08-21T15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9"/>
    <d v="2023-08-21T15:42:2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0"/>
    <d v="2023-08-21T15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4"/>
    <d v="2023-08-21T15:42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"/>
    <d v="2023-08-21T15:42:2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8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0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1"/>
    <d v="2023-07-19T14:51:46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2"/>
    <d v="2023-07-19T14:51:46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3"/>
    <d v="2023-07-19T14:51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0"/>
    <d v="2023-07-19T14:51:46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5"/>
    <d v="2023-08-21T16:05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82"/>
    <d v="2023-08-21T16:22:56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30"/>
    <d v="2023-08-21T16:22:5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7"/>
    <d v="2023-08-21T16:22:56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37"/>
    <d v="2023-08-21T16:22:5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8"/>
    <d v="2023-08-21T16:22:5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9"/>
    <d v="2023-08-21T16:22:56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0"/>
    <d v="2023-08-21T16:22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40"/>
    <d v="2023-08-21T16:22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4"/>
    <d v="2023-08-21T16:22:5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8"/>
    <d v="2023-08-21T16:22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0"/>
    <d v="2023-08-21T16:22:5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1"/>
    <d v="2023-08-21T16:22:5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3"/>
    <d v="2023-08-21T16:22:5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4"/>
    <d v="2023-08-21T16:22:5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58"/>
    <d v="2023-08-21T16:22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7"/>
    <x v="12"/>
    <x v="0"/>
    <d v="2023-08-21T16:22:5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80"/>
    <d v="2023-07-17T16:54:16"/>
    <n v="71"/>
    <n v="71"/>
    <m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108"/>
    <d v="2023-07-17T16:54:16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28"/>
    <d v="2023-07-17T16:5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29"/>
    <d v="2023-07-17T16:54:1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0"/>
    <d v="2023-07-17T16:54:16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47"/>
    <d v="2023-07-17T16:54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8"/>
    <d v="2023-08-21T16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29"/>
    <d v="2023-08-21T16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2"/>
    <d v="2023-07-17T16:54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4"/>
    <d v="2023-07-17T16:54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248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6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7"/>
    <d v="2023-07-17T16:54:16"/>
    <n v="1285"/>
    <n v="1285"/>
    <m/>
    <m/>
    <n v="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8"/>
    <d v="2023-07-17T16:54:16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112"/>
    <d v="2023-07-17T16:54:1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39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40"/>
    <d v="2023-07-17T16:54:1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116"/>
    <d v="2023-07-17T16:54:16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54"/>
    <d v="2023-07-17T16:54:1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56"/>
    <d v="2023-07-17T16:54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217"/>
    <d v="2023-07-17T16:54:16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45"/>
    <x v="3"/>
    <x v="0"/>
    <d v="2023-07-17T16:54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0"/>
    <d v="2023-05-15T16:07:0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2"/>
    <d v="2023-05-15T16:0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3"/>
    <d v="2023-05-15T16:07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59"/>
    <d v="2023-05-15T16:07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61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257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62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90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47"/>
    <d v="2023-05-15T15:39:09"/>
    <n v="16785"/>
    <n v="0"/>
    <n v="16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1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6"/>
    <d v="2023-07-19T14:51:46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29"/>
    <d v="2023-07-19T14:54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116"/>
    <d v="2023-07-19T14:54:48"/>
    <n v="486"/>
    <n v="4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54"/>
    <d v="2023-07-19T14:54:48"/>
    <n v="207"/>
    <n v="2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117"/>
    <d v="2023-07-19T14:54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56"/>
    <d v="2023-07-19T14:54:4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17"/>
    <d v="2023-07-19T14:54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0"/>
    <d v="2023-07-19T14:54:48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1"/>
    <d v="2023-07-19T14:54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2"/>
    <d v="2023-07-19T14:54:4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122"/>
    <x v="3"/>
    <x v="174"/>
    <d v="2023-07-19T14:54:48"/>
    <n v="5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80"/>
    <d v="2023-07-19T14:54:5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81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108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123"/>
    <x v="6"/>
    <x v="28"/>
    <d v="2023-07-19T14:54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40"/>
    <d v="2023-07-19T14:55:16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116"/>
    <d v="2023-07-19T14:55:1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54"/>
    <d v="2023-07-19T14:55:1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74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42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143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87"/>
    <x v="13"/>
    <x v="80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66"/>
    <d v="2023-05-15T16:11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81"/>
    <d v="2023-04-18T14:5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30"/>
    <d v="2023-04-18T14:5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32"/>
    <d v="2023-04-18T14:5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37"/>
    <d v="2023-04-18T14:51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48"/>
    <d v="2023-04-18T14:51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49"/>
    <d v="2023-04-18T14:51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40"/>
    <d v="2023-04-18T14:51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54"/>
    <d v="2023-04-18T14:5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58"/>
    <d v="2023-04-18T14:51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0"/>
    <d v="2023-04-18T14:5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2"/>
    <d v="2023-04-18T14:5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10"/>
    <x v="12"/>
    <x v="3"/>
    <d v="2023-04-18T14:5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66"/>
    <d v="2023-04-18T12:24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6"/>
    <d v="2023-04-18T12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7"/>
    <d v="2023-04-18T12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96"/>
    <d v="2023-04-18T12:24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9"/>
    <d v="2023-04-18T12:24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125"/>
    <d v="2023-04-18T12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14"/>
    <d v="2023-04-18T12:24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15"/>
    <d v="2023-04-18T12:2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17"/>
    <d v="2023-04-18T12:2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20"/>
    <d v="2023-04-18T12:2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108"/>
    <d v="2023-04-18T12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30"/>
    <d v="2023-04-18T12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240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37"/>
    <d v="2023-07-17T16:36:43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38"/>
    <d v="2023-07-17T16:36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112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40"/>
    <d v="2023-07-17T16:36:4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54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0"/>
    <d v="2023-07-17T16:36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2"/>
    <d v="2023-07-17T16:36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86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57"/>
    <x v="6"/>
    <x v="168"/>
    <d v="2023-07-17T16:36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82"/>
    <d v="2023-07-17T16:37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30"/>
    <d v="2023-07-17T16:37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37"/>
    <d v="2023-07-17T16:37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38"/>
    <d v="2023-07-17T16:37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40"/>
    <d v="2023-07-17T16:3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54"/>
    <d v="2023-07-17T16:37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58"/>
    <x v="6"/>
    <x v="0"/>
    <d v="2023-07-17T16:37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80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29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30"/>
    <d v="2023-07-17T16:38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34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38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39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48"/>
    <d v="2023-07-17T16:38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40"/>
    <d v="2023-07-17T16:38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54"/>
    <d v="2023-07-17T16:38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56"/>
    <d v="2023-07-17T16:3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58"/>
    <d v="2023-07-17T16:38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0"/>
    <d v="2023-07-17T16:38:0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9"/>
    <x v="11"/>
    <x v="3"/>
    <d v="2023-07-17T16:38:0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80"/>
    <d v="2023-07-17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30"/>
    <d v="2023-07-17T16:3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38"/>
    <d v="2023-07-17T16:3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48"/>
    <d v="2023-07-17T16:38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40"/>
    <d v="2023-07-17T16:38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54"/>
    <d v="2023-07-17T16:3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58"/>
    <d v="2023-07-17T16:38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0"/>
    <d v="2023-07-17T16:38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207"/>
    <d v="2023-07-17T16:38:43"/>
    <n v="10"/>
    <m/>
    <n v="5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60"/>
    <x v="11"/>
    <x v="3"/>
    <d v="2023-07-17T16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80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30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39"/>
    <d v="2023-07-17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48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40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54"/>
    <d v="2023-07-17T16:3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58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0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61"/>
    <x v="11"/>
    <x v="3"/>
    <d v="2023-07-17T16:39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80"/>
    <d v="2023-07-17T16:4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30"/>
    <d v="2023-07-17T16:40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34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63"/>
    <x v="11"/>
    <x v="35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66"/>
    <d v="2023-04-18T12:30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69"/>
    <d v="2023-04-18T12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6"/>
    <d v="2023-04-18T12:30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7"/>
    <d v="2023-04-18T12:3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96"/>
    <d v="2023-04-18T12:30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9"/>
    <d v="2023-04-18T12:30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1"/>
    <d v="2023-04-18T12:30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25"/>
    <d v="2023-04-18T12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4"/>
    <d v="2023-04-18T12:3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77"/>
    <d v="2023-04-18T14:03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43"/>
    <d v="2023-04-18T14:03:16"/>
    <n v="27"/>
    <n v="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0"/>
    <d v="2023-04-18T13:03:32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2"/>
    <d v="2023-04-18T13:03:3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174"/>
    <d v="2023-04-18T13:03:32"/>
    <n v="8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3"/>
    <d v="2023-04-18T13:03:3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"/>
    <x v="2"/>
    <x v="87"/>
    <d v="2023-04-18T13:03: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43"/>
    <d v="2023-04-18T13:04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80"/>
    <d v="2023-04-18T13:04:1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82"/>
    <d v="2023-04-18T13:04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08"/>
    <d v="2023-04-18T13:04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30"/>
    <d v="2023-04-18T12:1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37"/>
    <d v="2023-04-18T12:11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5"/>
    <d v="2023-04-18T12:53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2"/>
    <d v="2023-04-18T12:53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3"/>
    <d v="2023-04-18T12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21"/>
    <d v="2023-04-18T12:53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22"/>
    <d v="2023-04-18T12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6"/>
    <d v="2023-05-15T15:30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7"/>
    <d v="2023-05-15T15:30:42"/>
    <n v="673"/>
    <m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8"/>
    <d v="2023-05-15T15:30:4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2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41"/>
    <d v="2023-05-15T15:3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9"/>
    <d v="2023-05-15T15:30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8"/>
    <d v="2023-05-15T15:30:4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9"/>
    <d v="2023-05-15T15:30:42"/>
    <n v="891"/>
    <m/>
    <n v="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116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54"/>
    <d v="2023-06-22T13:21:22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117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42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56"/>
    <d v="2023-06-22T13:21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17"/>
    <d v="2023-06-22T13:21:2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0"/>
    <d v="2023-06-22T13:21:22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2"/>
    <d v="2023-06-22T13:21:2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2"/>
    <x v="1"/>
    <x v="168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80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81"/>
    <d v="2023-06-22T13:2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30"/>
    <d v="2023-06-22T13:21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37"/>
    <d v="2023-06-22T13:21:3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38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54"/>
    <d v="2023-06-22T13:21:3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42"/>
    <x v="8"/>
    <x v="0"/>
    <d v="2023-06-22T13:21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80"/>
    <d v="2023-06-22T13:21:5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30"/>
    <d v="2023-06-22T13:21:5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33"/>
    <d v="2023-06-22T13:21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36"/>
    <d v="2023-06-22T13:21:56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37"/>
    <d v="2023-06-22T13:21:5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54"/>
    <d v="2023-06-22T13:21:56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0"/>
    <d v="2023-06-22T13:21:5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43"/>
    <x v="8"/>
    <x v="174"/>
    <d v="2023-06-22T13:21:56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8"/>
    <d v="2023-04-18T11:3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27"/>
    <d v="2023-04-18T11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20"/>
    <d v="2023-04-18T11:30:2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74"/>
    <d v="2023-04-18T11:30:2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24"/>
    <d v="2023-04-18T11:30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01"/>
    <d v="2023-04-18T11:3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02"/>
    <d v="2023-04-18T11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77"/>
    <d v="2023-04-18T11:3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04"/>
    <d v="2023-04-18T11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69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6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7"/>
    <d v="2023-05-15T16:11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96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9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86"/>
    <x v="13"/>
    <x v="11"/>
    <d v="2023-05-15T16:11:1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38"/>
    <d v="2023-05-15T16:14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49"/>
    <d v="2023-05-15T16:14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50"/>
    <d v="2023-05-15T16:1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54"/>
    <d v="2023-05-15T16:14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56"/>
    <d v="2023-05-15T16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96"/>
    <x v="2"/>
    <x v="57"/>
    <d v="2023-05-15T16:1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02"/>
    <d v="2023-04-18T14:59:3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42"/>
    <d v="2023-04-18T14:59:31"/>
    <n v="203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19"/>
    <d v="2023-04-18T14:59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1"/>
    <d v="2023-04-18T14:59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0"/>
    <d v="2023-04-18T14:59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2"/>
    <d v="2023-04-18T14:59:3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3"/>
    <d v="2023-04-18T14:5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2"/>
    <d v="2023-04-18T14:59:3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4"/>
    <d v="2023-04-18T14:59:3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92"/>
    <d v="2023-04-18T14:5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77"/>
    <d v="2023-04-18T14:59:31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43"/>
    <d v="2023-04-18T14:59:3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70"/>
    <d v="2023-04-18T14:59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5"/>
    <d v="2023-04-18T14:1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9"/>
    <d v="2023-04-18T14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20"/>
    <d v="2023-04-18T14:14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21"/>
    <d v="2023-04-18T14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22"/>
    <d v="2023-04-18T14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23"/>
    <d v="2023-04-18T14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01"/>
    <d v="2023-04-18T14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29"/>
    <d v="2023-04-18T14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80"/>
    <d v="2023-04-18T14:14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82"/>
    <d v="2023-04-18T14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42"/>
    <d v="2023-07-17T12:53:23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19"/>
    <d v="2023-07-17T12:53:2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21"/>
    <d v="2023-07-17T12:53:2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30"/>
    <d v="2023-07-17T12:53:2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31"/>
    <d v="2023-07-17T12:53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32"/>
    <d v="2023-07-17T12:53:2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22"/>
    <d v="2023-07-17T12:53:2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34"/>
    <d v="2023-07-17T12:53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77"/>
    <d v="2023-07-17T12:53:2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70"/>
    <d v="2023-07-17T12:53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35"/>
    <d v="2023-07-17T12:53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23"/>
    <d v="2023-07-17T12:53:23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36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00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25"/>
    <d v="2023-07-17T12:53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37"/>
    <d v="2023-04-18T12:24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49"/>
    <d v="2023-04-18T12:24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50"/>
    <d v="2023-04-18T12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116"/>
    <d v="2023-04-18T12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06"/>
    <x v="7"/>
    <x v="0"/>
    <d v="2023-04-18T12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54"/>
    <x v="1"/>
    <x v="3"/>
    <d v="2023-04-18T12:2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55"/>
    <x v="1"/>
    <x v="3"/>
    <d v="2023-04-18T12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88"/>
    <d v="2023-04-18T12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59"/>
    <d v="2023-04-18T12:29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61"/>
    <d v="2023-04-18T12:29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62"/>
    <d v="2023-04-18T12:29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90"/>
    <d v="2023-04-18T12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56"/>
    <d v="2023-04-18T12:1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4"/>
    <d v="2023-04-20T13:10:11"/>
    <n v="312"/>
    <n v="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17"/>
    <d v="2023-04-20T13:10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55"/>
    <d v="2023-04-20T13:10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0"/>
    <d v="2023-04-20T13:10:11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1"/>
    <d v="2023-04-20T13:10:1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2"/>
    <d v="2023-04-20T13:10:1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"/>
    <x v="2"/>
    <x v="3"/>
    <d v="2023-04-20T13:10:11"/>
    <n v="50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80"/>
    <d v="2023-04-20T13:26:07"/>
    <n v="38"/>
    <m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108"/>
    <d v="2023-04-20T13:26:0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47"/>
    <d v="2023-04-20T13:26:0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1"/>
    <d v="2023-04-20T13:26:0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2"/>
    <d v="2023-04-20T13:26:07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5"/>
    <d v="2023-04-20T13:2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6"/>
    <d v="2023-04-20T13:26:0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7"/>
    <d v="2023-04-20T13:26:07"/>
    <n v="258"/>
    <n v="258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8"/>
    <d v="2023-04-20T13:26:07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112"/>
    <d v="2023-04-20T13:2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39"/>
    <d v="2023-04-20T13:26:0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40"/>
    <d v="2023-04-20T13:26:07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116"/>
    <d v="2023-04-20T13:26:0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54"/>
    <d v="2023-04-20T13:26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1"/>
    <d v="2023-04-20T13:26:0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2"/>
    <d v="2023-04-20T13:26:07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168"/>
    <d v="2023-04-20T13:26:0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59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0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1"/>
    <d v="2023-04-18T14:52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2"/>
    <d v="2023-04-18T14:52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3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90"/>
    <d v="2023-04-18T14:52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6"/>
    <d v="2023-04-18T14:52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92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9"/>
    <d v="2023-04-18T14:52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6"/>
    <d v="2023-04-18T14:52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7"/>
    <d v="2023-04-18T14:52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5"/>
    <d v="2023-04-18T14:59:3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3"/>
    <d v="2023-04-18T14:59:31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36"/>
    <d v="2023-04-18T14:59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4"/>
    <d v="2023-04-18T14:5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8"/>
    <d v="2023-04-18T15:06:59"/>
    <n v="318"/>
    <n v="318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12"/>
    <d v="2023-04-18T15:06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41"/>
    <d v="2023-04-18T15:06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49"/>
    <d v="2023-04-18T14:2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40"/>
    <d v="2023-04-18T14:2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54"/>
    <d v="2023-04-18T14:25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54"/>
    <d v="2023-04-18T14:25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183"/>
    <d v="2023-05-15T16:03:57"/>
    <n v="5"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"/>
    <d v="2023-05-15T16:0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80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0"/>
    <d v="2023-05-15T16:04:2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2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3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6"/>
    <d v="2023-05-15T16:04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7"/>
    <d v="2023-05-15T16:04:20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8"/>
    <d v="2023-05-15T16:0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48"/>
    <d v="2023-05-15T16:04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7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8"/>
    <d v="2023-05-15T15:43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9"/>
    <d v="2023-05-15T15:43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78"/>
    <d v="2023-07-17T12:53:23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80"/>
    <d v="2023-07-17T12:53:23"/>
    <n v="316"/>
    <n v="316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08"/>
    <d v="2023-07-17T12:53:23"/>
    <n v="186"/>
    <n v="186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84"/>
    <d v="2023-07-17T12:53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5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09"/>
    <d v="2023-07-17T12:53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6"/>
    <d v="2023-07-17T12:53:2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7"/>
    <d v="2023-07-17T12:53:23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9"/>
    <d v="2023-07-17T12:53:23"/>
    <n v="43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32"/>
    <d v="2023-07-17T12:53:23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0"/>
    <d v="2023-07-17T12:53:23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2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3"/>
    <d v="2023-07-17T12:53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40"/>
    <d v="2023-07-17T12:53:23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6"/>
    <d v="2023-07-17T12:53:2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7"/>
    <d v="2023-07-17T12:53:23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8"/>
    <d v="2023-07-17T12:53:23"/>
    <n v="572"/>
    <n v="572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12"/>
    <d v="2023-07-17T12:53:2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41"/>
    <d v="2023-07-17T12:53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39"/>
    <d v="2023-07-17T12:53:2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49"/>
    <d v="2023-07-17T12:53:23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40"/>
    <d v="2023-07-17T12:53:23"/>
    <n v="734"/>
    <n v="734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28"/>
    <d v="2023-07-17T12:53:23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29"/>
    <d v="2023-07-17T12:53:23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13"/>
    <d v="2023-04-18T13:1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55"/>
    <d v="2023-04-18T13:1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75"/>
    <d v="2023-04-18T14:0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0"/>
    <d v="2023-04-18T13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3"/>
    <d v="2023-04-18T13:5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4"/>
    <d v="2023-04-18T13:56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5"/>
    <d v="2023-04-18T13:56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205"/>
    <d v="2023-04-18T12:12:0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7"/>
    <d v="2023-04-18T12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2"/>
    <d v="2023-04-18T12:12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3"/>
    <d v="2023-04-18T12:12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9"/>
    <d v="2023-04-18T12:12:0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4"/>
    <d v="2023-04-18T12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"/>
    <d v="2023-04-18T12:12:07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7"/>
    <d v="2023-04-18T12:12:0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6"/>
    <d v="2023-04-18T12:12:0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"/>
    <d v="2023-04-18T12:12:07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1"/>
    <d v="2023-04-18T12:12:0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2"/>
    <d v="2023-04-18T12:12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71"/>
    <d v="2023-04-18T12:12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77"/>
    <d v="2023-04-18T14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02"/>
    <d v="2023-04-18T14:0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69"/>
    <d v="2023-04-18T14:0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80"/>
    <d v="2023-04-18T14:01:29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82"/>
    <d v="2023-04-18T14:01:29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5"/>
    <d v="2023-04-18T14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09"/>
    <d v="2023-04-18T14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30"/>
    <d v="2023-04-18T14:01:29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32"/>
    <d v="2023-04-18T14:01:29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37"/>
    <d v="2023-04-18T14:01:29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39"/>
    <d v="2023-04-18T14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48"/>
    <d v="2023-04-18T14:01:29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41"/>
    <d v="2023-04-18T13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13"/>
    <d v="2023-04-18T13:55:4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14"/>
    <d v="2023-04-18T13:55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15"/>
    <d v="2023-04-18T13:55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16"/>
    <d v="2023-04-18T13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18"/>
    <d v="2023-04-18T13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9"/>
    <d v="2023-04-19T16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5"/>
    <d v="2023-04-19T16:25:12"/>
    <n v="2062"/>
    <m/>
    <n v="2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90"/>
    <d v="2023-04-19T16:25:12"/>
    <n v="2071"/>
    <m/>
    <n v="2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36"/>
    <d v="2023-04-19T16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6"/>
    <d v="2023-04-19T16:25:12"/>
    <n v="2730"/>
    <m/>
    <n v="2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7"/>
    <d v="2023-04-19T16:25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93"/>
    <d v="2023-04-19T16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9"/>
    <d v="2023-04-19T16:25:12"/>
    <n v="1647"/>
    <m/>
    <n v="1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75"/>
    <d v="2023-04-19T16:2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70"/>
    <d v="2023-04-19T16:25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"/>
    <d v="2023-04-19T16:25:1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"/>
    <d v="2023-04-19T16:25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70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4"/>
    <d v="2023-05-15T15:43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5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6"/>
    <d v="2023-05-15T15:43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7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8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9"/>
    <d v="2023-05-15T15:43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1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41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13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14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15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72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19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2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21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24"/>
    <d v="2023-05-15T15:43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82"/>
    <d v="2023-05-15T15:43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42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0"/>
    <d v="2023-05-15T15:43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47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2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3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7"/>
    <d v="2023-05-15T15:43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8"/>
    <d v="2023-05-15T15:43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53"/>
    <d v="2023-07-17T12:53:23"/>
    <n v="1006"/>
    <n v="10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16"/>
    <d v="2023-07-17T12:53:23"/>
    <n v="186"/>
    <n v="1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54"/>
    <d v="2023-07-17T12:53:23"/>
    <n v="316"/>
    <n v="3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85"/>
    <d v="2023-07-17T12:53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17"/>
    <d v="2023-07-17T12:53:2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42"/>
    <d v="2023-07-17T12:53:23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56"/>
    <d v="2023-07-17T12:53:23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17"/>
    <d v="2023-07-17T12:53:23"/>
    <n v="46"/>
    <n v="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0"/>
    <d v="2023-07-17T12:53:2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2"/>
    <d v="2023-07-17T12:53:2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74"/>
    <d v="2023-07-17T12:53:23"/>
    <n v="23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129"/>
    <x v="0"/>
    <x v="195"/>
    <d v="2023-07-17T12:53:23"/>
    <n v="104"/>
    <n v="67"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30"/>
    <d v="2023-07-17T12:54:12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32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36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37"/>
    <d v="2023-07-17T12:54:12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38"/>
    <d v="2023-07-17T12:54:12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112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39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40"/>
    <d v="2023-07-17T12:54:12"/>
    <n v="413"/>
    <n v="413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0"/>
    <d v="2023-07-17T12:54:1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2"/>
    <d v="2023-07-17T12:54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130"/>
    <x v="0"/>
    <x v="174"/>
    <d v="2023-07-17T12:54:12"/>
    <n v="14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88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96"/>
    <d v="2023-04-18T14:52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9"/>
    <d v="2023-04-18T14:52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1"/>
    <d v="2023-04-18T14:52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71"/>
    <d v="2023-04-18T14:52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25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65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4"/>
    <d v="2023-04-18T14:52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5"/>
    <d v="2023-04-18T14:52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26"/>
    <d v="2023-04-18T14:52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20"/>
    <d v="2023-04-18T14:52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21"/>
    <d v="2023-04-18T14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142"/>
    <d v="2023-04-18T14:52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80"/>
    <d v="2023-04-18T14:52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28"/>
    <d v="2023-04-18T14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120"/>
    <x v="3"/>
    <x v="174"/>
    <d v="2023-04-20T13:26:07"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21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40"/>
    <d v="2023-05-15T17:08:34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45"/>
    <d v="2023-05-15T17:08:34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54"/>
    <d v="2023-05-15T17:08:34"/>
    <n v="105"/>
    <n v="2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56"/>
    <d v="2023-05-15T17:08:3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217"/>
    <d v="2023-05-15T17:0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0"/>
    <d v="2023-05-15T17:08:34"/>
    <n v="274"/>
    <n v="19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2"/>
    <d v="2023-05-15T17:08:34"/>
    <n v="52"/>
    <n v="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153"/>
    <x v="3"/>
    <x v="174"/>
    <d v="2023-05-15T17:08:34"/>
    <n v="1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59"/>
    <d v="2023-05-15T17:08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9"/>
    <d v="2023-05-15T15:43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49"/>
    <d v="2023-05-15T15:43:1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50"/>
    <d v="2023-05-15T15:4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84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40"/>
    <d v="2023-05-15T15:43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54"/>
    <d v="2023-05-15T15:43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55"/>
    <d v="2023-05-15T15:43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0"/>
    <d v="2023-05-15T15:43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1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2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3"/>
    <x v="0"/>
    <x v="3"/>
    <d v="2023-05-15T15:43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88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0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269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1"/>
    <d v="2023-05-15T15:43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2"/>
    <d v="2023-05-15T15:43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5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91"/>
    <d v="2023-05-15T15:4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6"/>
    <d v="2023-05-15T15:43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7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8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9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70"/>
    <d v="2023-05-15T15:43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4"/>
    <d v="2023-05-15T15:43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5"/>
    <d v="2023-05-15T15:43:3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29"/>
    <d v="2023-04-18T13:0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0"/>
    <d v="2023-04-18T13:04:1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2"/>
    <d v="2023-04-18T13:04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3"/>
    <d v="2023-04-18T13:0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6"/>
    <d v="2023-04-18T13:0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7"/>
    <d v="2023-04-18T13:04:15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8"/>
    <d v="2023-04-18T13:04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12"/>
    <d v="2023-04-18T13:0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39"/>
    <d v="2023-04-18T13:0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49"/>
    <d v="2023-04-18T13:04:15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50"/>
    <d v="2023-04-18T13:0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51"/>
    <d v="2023-04-18T13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84"/>
    <d v="2023-04-18T13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88"/>
    <d v="2023-04-18T13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9"/>
    <d v="2023-04-18T13:19:3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0"/>
    <d v="2023-04-18T13:19:3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1"/>
    <d v="2023-04-18T13:19:3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202"/>
    <d v="2023-04-19T14:03:1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69"/>
    <d v="2023-04-19T14:03:1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43"/>
    <d v="2023-04-19T14:03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71"/>
    <d v="2023-04-19T14:03:1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172"/>
    <d v="2023-04-19T14:03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80"/>
    <d v="2023-04-19T14:03:18"/>
    <n v="211"/>
    <n v="0"/>
    <n v="211"/>
    <n v="0"/>
    <n v="211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50"/>
    <x v="3"/>
    <x v="37"/>
    <d v="2023-04-19T14:03:18"/>
    <n v="402"/>
    <n v="0"/>
    <n v="402"/>
    <n v="0"/>
    <n v="4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59"/>
    <d v="2023-07-17T12:55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0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1"/>
    <d v="2023-07-17T12:55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2"/>
    <d v="2023-07-17T12:55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5"/>
    <d v="2023-07-17T12:55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6"/>
    <d v="2023-07-17T12:55:1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7"/>
    <d v="2023-07-17T12:55:1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8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9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70"/>
    <d v="2023-07-17T12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4"/>
    <d v="2023-07-17T12:55:1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5"/>
    <d v="2023-07-17T12:55:1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6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37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7"/>
    <d v="2023-07-17T12:55:1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8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9"/>
    <d v="2023-07-17T12:55:1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2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41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3"/>
    <d v="2023-07-17T12:55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4"/>
    <d v="2023-07-17T12:55:1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5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72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20"/>
    <d v="2023-07-17T12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21"/>
    <d v="2023-07-17T12:5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23"/>
    <d v="2023-07-17T12:5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24"/>
    <d v="2023-07-17T12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75"/>
    <d v="2023-07-17T12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82"/>
    <d v="2023-07-17T12:55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30"/>
    <d v="2023-07-17T12:55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37"/>
    <d v="2023-07-17T12:55:1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49"/>
    <d v="2023-07-17T12:55:11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50"/>
    <d v="2023-07-17T12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45"/>
    <d v="2023-07-17T12:55:1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52"/>
    <d v="2023-07-17T12:55:1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54"/>
    <d v="2023-07-17T12:55:1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0"/>
    <d v="2023-07-17T12:55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183"/>
    <d v="2023-07-17T12:55:11"/>
    <n v="180"/>
    <m/>
    <m/>
    <m/>
    <m/>
    <n v="11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0"/>
    <x v="3"/>
    <d v="2023-07-17T12:55:11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6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62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90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66"/>
    <d v="2023-07-17T14:59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69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4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6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7"/>
    <d v="2023-07-17T14:5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96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9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11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125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14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15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30"/>
    <d v="2023-07-17T14:5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37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38"/>
    <d v="2023-07-17T14:59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112"/>
    <d v="2023-07-17T14:5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49"/>
    <d v="2023-07-17T14:5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40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0"/>
    <d v="2023-07-17T14:5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7"/>
    <x v="87"/>
    <d v="2023-07-17T14:59: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61"/>
    <d v="2023-07-17T15:00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62"/>
    <d v="2023-07-17T15:0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63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90"/>
    <d v="2023-07-17T15:00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66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93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69"/>
    <d v="2023-07-17T15:00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4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6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7"/>
    <d v="2023-07-17T15:00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96"/>
    <d v="2023-07-17T15:00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9"/>
    <d v="2023-07-17T15:00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1"/>
    <d v="2023-07-17T15:00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25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6"/>
    <d v="2023-05-15T15:43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7"/>
    <d v="2023-05-15T15:43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8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9"/>
    <d v="2023-05-15T15:43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10"/>
    <d v="2023-05-15T15:4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41"/>
    <d v="2023-05-15T15:43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13"/>
    <d v="2023-05-15T15:43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14"/>
    <d v="2023-05-15T15:43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15"/>
    <d v="2023-05-15T15:43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72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20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21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22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80"/>
    <d v="2023-05-15T15:43:3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82"/>
    <d v="2023-05-15T15:4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30"/>
    <d v="2023-05-15T15:43:3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47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32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37"/>
    <d v="2023-05-15T15:43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39"/>
    <d v="2023-05-15T15:4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49"/>
    <d v="2023-05-15T15:43:3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50"/>
    <d v="2023-05-15T15:43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4"/>
    <x v="0"/>
    <x v="51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21"/>
    <d v="2023-05-15T16:07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200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6"/>
    <d v="2023-04-19T16:25:12"/>
    <n v="2489"/>
    <m/>
    <n v="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95"/>
    <d v="2023-04-19T16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7"/>
    <d v="2023-04-19T16:25:12"/>
    <n v="5742"/>
    <m/>
    <n v="5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96"/>
    <d v="2023-04-19T16:25:12"/>
    <n v="2833"/>
    <m/>
    <n v="2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"/>
    <d v="2023-04-19T16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63"/>
    <d v="2023-04-19T16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9"/>
    <d v="2023-04-19T16:25:12"/>
    <n v="3212"/>
    <m/>
    <n v="3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0"/>
    <d v="2023-04-19T16:25:12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1"/>
    <d v="2023-04-19T16:25:12"/>
    <n v="1905"/>
    <m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24"/>
    <d v="2023-04-19T16:25:1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71"/>
    <d v="2023-04-19T16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25"/>
    <d v="2023-04-19T16:25:12"/>
    <n v="1578"/>
    <m/>
    <n v="1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84"/>
    <d v="2023-04-20T09:46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54"/>
    <d v="2023-04-20T09:46:0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55"/>
    <d v="2023-04-20T09:4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58"/>
    <d v="2023-04-20T09:46:0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0"/>
    <d v="2023-04-20T09:46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1"/>
    <d v="2023-04-20T09:46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17"/>
    <x v="8"/>
    <x v="2"/>
    <d v="2023-04-20T09:46:0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80"/>
    <d v="2023-04-20T09:46:42"/>
    <n v="20"/>
    <n v="20"/>
    <m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30"/>
    <d v="2023-04-20T09:46:42"/>
    <n v="94"/>
    <n v="94"/>
    <m/>
    <m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38"/>
    <d v="2023-04-20T09:4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48"/>
    <d v="2023-04-20T09:47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49"/>
    <d v="2023-04-20T09:47:10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92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69"/>
    <d v="2023-05-15T16:0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4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6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7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96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9"/>
    <d v="2023-05-15T16:07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0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1"/>
    <d v="2023-05-15T16:07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25"/>
    <d v="2023-05-15T16:07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4"/>
    <d v="2023-05-15T16:07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5"/>
    <d v="2023-05-15T16:0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99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16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75"/>
    <x v="12"/>
    <x v="20"/>
    <d v="2023-05-15T16:0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9"/>
    <d v="2023-05-15T15:44:2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70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4"/>
    <d v="2023-05-15T15:44:2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5"/>
    <d v="2023-05-15T15:44:2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6"/>
    <d v="2023-05-15T15:44:2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5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7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6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8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63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31"/>
    <d v="2023-04-18T11:3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80"/>
    <d v="2023-04-18T11:30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0"/>
    <d v="2023-04-18T11:30:25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2"/>
    <d v="2023-04-18T11:30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6"/>
    <d v="2023-04-18T11:3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7"/>
    <d v="2023-04-18T11:30:25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8"/>
    <d v="2023-04-18T11:30:2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12"/>
    <d v="2023-04-18T11:3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9"/>
    <d v="2023-04-18T11:30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48"/>
    <d v="2023-04-18T11:30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49"/>
    <d v="2023-04-18T11:30:25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50"/>
    <d v="2023-04-18T11:3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54"/>
    <d v="2023-04-18T11:30:2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58"/>
    <d v="2023-04-18T11:30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9"/>
    <d v="2023-04-18T12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11"/>
    <d v="2023-04-18T12:1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14"/>
    <d v="2023-04-18T12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15"/>
    <d v="2023-04-18T12:12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99"/>
    <d v="2023-04-18T12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24"/>
    <d v="2023-04-18T12:1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142"/>
    <d v="2023-04-18T12:1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30"/>
    <d v="2023-04-18T12:1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37"/>
    <d v="2023-04-18T12:1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49"/>
    <d v="2023-04-18T12:12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20"/>
    <d v="2023-04-18T14:4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21"/>
    <d v="2023-04-18T14:48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80"/>
    <d v="2023-04-18T14:48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30"/>
    <d v="2023-04-18T14:48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37"/>
    <d v="2023-04-18T14:48:1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48"/>
    <d v="2023-04-18T14:48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49"/>
    <d v="2023-04-18T14:48:1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54"/>
    <d v="2023-04-18T14:48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58"/>
    <d v="2023-04-18T14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0"/>
    <d v="2023-04-18T14:48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81"/>
    <d v="2023-04-18T14:48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30"/>
    <d v="2023-04-18T14:48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46"/>
    <d v="2023-04-18T14:4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37"/>
    <d v="2023-04-18T14:48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13"/>
    <d v="2023-04-18T14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14"/>
    <d v="2023-04-18T14:49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15"/>
    <d v="2023-04-18T14:49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80"/>
    <d v="2023-04-18T11:54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82"/>
    <d v="2023-04-18T11:5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30"/>
    <d v="2023-04-18T11:54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37"/>
    <d v="2023-04-18T11:54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0"/>
    <d v="2023-04-18T14:12:1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2"/>
    <d v="2023-04-18T14:12:1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87"/>
    <d v="2023-04-18T14:12: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"/>
    <d v="2023-05-15T15:44:2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0"/>
    <d v="2023-05-15T15:44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1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71"/>
    <d v="2023-05-15T15:4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25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41"/>
    <d v="2023-05-15T15:4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3"/>
    <d v="2023-05-15T15:44:2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4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5"/>
    <d v="2023-05-15T15:4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99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6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20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21"/>
    <d v="2023-05-15T15:4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250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58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77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42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69"/>
    <d v="2023-05-15T15:44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72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80"/>
    <d v="2023-05-15T15:44:20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30"/>
    <d v="2023-05-15T15:44:20"/>
    <n v="144"/>
    <n v="65"/>
    <n v="79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31"/>
    <d v="2023-05-15T15:44:2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32"/>
    <d v="2023-05-15T15:44:20"/>
    <n v="12"/>
    <n v="3"/>
    <n v="9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36"/>
    <d v="2023-05-15T15:44:20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37"/>
    <d v="2023-05-15T15:44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48"/>
    <d v="2023-05-15T15:39:09"/>
    <n v="3235"/>
    <n v="0"/>
    <n v="3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49"/>
    <d v="2023-05-15T15:39:0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50"/>
    <d v="2023-05-15T15:39:09"/>
    <n v="1260"/>
    <n v="0"/>
    <n v="1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51"/>
    <d v="2023-05-15T15:39:09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52"/>
    <d v="2023-05-15T15:39:09"/>
    <n v="5711"/>
    <n v="0"/>
    <n v="5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2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13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55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33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36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37"/>
    <d v="2023-07-17T17:09:3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38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49"/>
    <d v="2023-07-17T17:09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54"/>
    <d v="2023-07-17T17:09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0"/>
    <d v="2023-07-17T17:09:3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66"/>
    <x v="10"/>
    <x v="2"/>
    <d v="2023-07-17T17:09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80"/>
    <d v="2023-07-17T17:10:1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0"/>
    <d v="2023-07-17T17:10:1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2"/>
    <d v="2023-07-17T17:10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3"/>
    <d v="2023-07-17T17:1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6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7"/>
    <d v="2023-07-17T17:10:1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8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48"/>
    <d v="2023-07-17T17:10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50"/>
    <d v="2023-04-20T09:47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199"/>
    <d v="2023-04-20T09:47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54"/>
    <d v="2023-04-20T09:47:1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58"/>
    <d v="2023-04-20T09:47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0"/>
    <d v="2023-04-20T09:47:10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1"/>
    <d v="2023-04-20T09:47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2"/>
    <d v="2023-04-20T09:47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80"/>
    <d v="2023-04-20T09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81"/>
    <d v="2023-04-20T09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30"/>
    <d v="2023-04-20T09:51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32"/>
    <d v="2023-04-20T09:51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37"/>
    <d v="2023-04-20T09:51:3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1"/>
    <d v="2023-04-19T16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21"/>
    <d v="2023-04-18T13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23"/>
    <d v="2023-04-18T13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80"/>
    <d v="2023-04-18T13:55:41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30"/>
    <d v="2023-04-18T13:55:41"/>
    <n v="0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47"/>
    <d v="2023-04-18T13:55:41"/>
    <n v="0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37"/>
    <d v="2023-04-18T13:55:41"/>
    <n v="0"/>
    <m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49"/>
    <d v="2023-04-18T13:55:4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50"/>
    <d v="2023-04-18T13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88"/>
    <d v="2023-04-18T13:56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59"/>
    <d v="2023-04-18T13:56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0"/>
    <d v="2023-04-18T13:56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1"/>
    <d v="2023-04-18T13:56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49"/>
    <d v="2023-07-17T17:10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51"/>
    <d v="2023-07-17T17:10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54"/>
    <d v="2023-07-17T17:1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58"/>
    <d v="2023-07-17T17:10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0"/>
    <d v="2023-07-17T17:10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2"/>
    <d v="2023-07-17T17:10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183"/>
    <d v="2023-07-17T17:10:1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67"/>
    <x v="10"/>
    <x v="3"/>
    <d v="2023-07-17T17:10:1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68"/>
    <x v="10"/>
    <x v="80"/>
    <d v="2023-07-17T17:1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68"/>
    <x v="10"/>
    <x v="30"/>
    <d v="2023-07-17T17:11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68"/>
    <x v="10"/>
    <x v="37"/>
    <d v="2023-07-17T17:1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68"/>
    <x v="10"/>
    <x v="54"/>
    <d v="2023-07-17T17:1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68"/>
    <x v="10"/>
    <x v="0"/>
    <d v="2023-07-17T17:11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68"/>
    <x v="10"/>
    <x v="3"/>
    <d v="2023-07-17T17:11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30"/>
    <d v="2023-07-17T17:11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32"/>
    <d v="2023-07-17T17:1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36"/>
    <d v="2023-07-17T17:1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37"/>
    <d v="2023-07-17T17:11:4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199"/>
    <d v="2023-07-17T17:11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0"/>
    <d v="2023-07-17T17:11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2"/>
    <d v="2023-07-17T17:1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69"/>
    <x v="10"/>
    <x v="3"/>
    <d v="2023-07-17T17:11:4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30"/>
    <d v="2023-07-17T17:12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46"/>
    <d v="2023-07-17T17:1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38"/>
    <d v="2023-05-15T15:44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49"/>
    <d v="2023-05-15T15:44:20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50"/>
    <d v="2023-05-15T15:44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40"/>
    <d v="2023-05-15T15:44:2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54"/>
    <d v="2023-05-15T15:44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0"/>
    <d v="2023-05-15T15:44:20"/>
    <n v="144"/>
    <n v="65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2"/>
    <d v="2023-05-15T15:44:2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25"/>
    <x v="3"/>
    <x v="168"/>
    <d v="2023-05-15T15:44:2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80"/>
    <d v="2023-05-15T15:44:40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30"/>
    <d v="2023-05-15T15:4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37"/>
    <d v="2023-05-15T15:44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49"/>
    <d v="2023-05-15T15:44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40"/>
    <d v="2023-05-15T15:4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54"/>
    <d v="2023-05-15T15:44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57"/>
    <x v="3"/>
    <x v="0"/>
    <d v="2023-05-15T15:4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61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38"/>
    <d v="2023-05-15T15:4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112"/>
    <d v="2023-05-15T15:4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40"/>
    <d v="2023-05-15T15:45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54"/>
    <d v="2023-05-15T15:45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0"/>
    <d v="2023-05-15T15:4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3"/>
    <d v="2023-05-15T15:4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87"/>
    <d v="2023-05-15T15:45:0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61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5"/>
    <x v="2"/>
    <x v="195"/>
    <d v="2023-04-18T14:12:12"/>
    <n v="81"/>
    <n v="14"/>
    <n v="6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9"/>
    <d v="2023-04-18T14:12:31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0"/>
    <d v="2023-04-18T14:12:3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1"/>
    <d v="2023-04-18T14:12:3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2"/>
    <d v="2023-04-18T14:12:3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3"/>
    <d v="2023-04-18T14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6"/>
    <d v="2023-04-18T14:12:31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8"/>
    <d v="2023-04-18T14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9"/>
    <d v="2023-04-18T14:12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70"/>
    <d v="2023-04-18T14:12:3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4"/>
    <d v="2023-04-18T14:12:31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"/>
    <d v="2023-04-18T14:12:31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6"/>
    <d v="2023-04-18T14:12:31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7"/>
    <d v="2023-04-18T14:12:3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8"/>
    <d v="2023-04-18T14:12:3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9"/>
    <d v="2023-04-18T14:12:31"/>
    <n v="0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8"/>
    <d v="2023-07-17T16:32:3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12"/>
    <d v="2023-07-17T16:32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9"/>
    <d v="2023-07-17T16:3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49"/>
    <d v="2023-07-17T16:32:30"/>
    <n v="494"/>
    <m/>
    <n v="494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50"/>
    <d v="2023-07-17T16:32:3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4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40"/>
    <d v="2023-07-17T16:32:3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45"/>
    <d v="2023-07-17T16:32:30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16"/>
    <d v="2023-07-17T16:32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54"/>
    <d v="2023-07-17T16:32:30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17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55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56"/>
    <d v="2023-07-17T16:32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0"/>
    <d v="2023-07-17T16:32:30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"/>
    <d v="2023-07-17T16:32:30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6"/>
    <d v="2023-07-17T16:32:3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"/>
    <d v="2023-07-17T16:32:3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2"/>
    <d v="2023-07-17T16:42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3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7"/>
    <d v="2023-07-17T16:42:4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8"/>
    <d v="2023-07-17T16:42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112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39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40"/>
    <d v="2023-07-17T16:42:4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162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117"/>
    <d v="2023-07-17T16:42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0"/>
    <d v="2023-07-17T16:42:4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1"/>
    <d v="2023-07-17T16:42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2"/>
    <d v="2023-07-17T16:42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86"/>
    <d v="2023-07-17T16:42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91"/>
    <x v="6"/>
    <x v="168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95"/>
    <x v="6"/>
    <x v="81"/>
    <d v="2023-07-17T16:44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95"/>
    <x v="6"/>
    <x v="46"/>
    <d v="2023-07-17T16:44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95"/>
    <x v="6"/>
    <x v="37"/>
    <d v="2023-07-17T16:44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95"/>
    <x v="6"/>
    <x v="54"/>
    <d v="2023-07-17T16:44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95"/>
    <x v="6"/>
    <x v="86"/>
    <d v="2023-07-17T16:44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0"/>
    <x v="6"/>
    <x v="81"/>
    <d v="2023-07-17T16:4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0"/>
    <x v="6"/>
    <x v="30"/>
    <d v="2023-07-17T16:4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0"/>
    <x v="6"/>
    <x v="37"/>
    <d v="2023-07-17T16:45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0"/>
    <x v="6"/>
    <x v="54"/>
    <d v="2023-07-17T16:45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0"/>
    <x v="6"/>
    <x v="0"/>
    <d v="2023-07-17T16:4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25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109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29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30"/>
    <d v="2023-07-17T16:4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46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36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37"/>
    <d v="2023-07-17T16:46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38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40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117"/>
    <d v="2023-07-17T16:4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56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57"/>
    <d v="2023-07-17T16:4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0"/>
    <d v="2023-07-17T16:4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3"/>
    <x v="6"/>
    <x v="86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0"/>
    <d v="2023-08-21T16:05:22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2"/>
    <d v="2023-08-21T16:05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9"/>
    <d v="2023-04-18T12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70"/>
    <d v="2023-04-18T12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4"/>
    <d v="2023-04-18T12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5"/>
    <d v="2023-04-18T12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"/>
    <d v="2023-04-18T12:22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7"/>
    <d v="2023-04-18T12:22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8"/>
    <d v="2023-04-18T12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9"/>
    <d v="2023-04-18T12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12"/>
    <d v="2023-04-18T12:2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125"/>
    <d v="2023-04-18T12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13"/>
    <d v="2023-04-18T12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14"/>
    <d v="2023-04-18T12:22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15"/>
    <d v="2023-04-18T12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80"/>
    <d v="2023-04-18T12:22:31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81"/>
    <d v="2023-04-18T12:22:31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105"/>
    <d v="2023-04-18T13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28"/>
    <d v="2023-04-18T13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6"/>
    <d v="2023-04-18T12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7"/>
    <d v="2023-04-18T12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96"/>
    <d v="2023-04-18T12:06:4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9"/>
    <d v="2023-04-18T12:06:4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0"/>
    <d v="2023-04-18T12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1"/>
    <d v="2023-04-18T12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25"/>
    <d v="2023-04-18T12:06:4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4"/>
    <d v="2023-04-18T12:06:4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5"/>
    <d v="2023-04-18T12:06:4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99"/>
    <d v="2023-04-18T12:0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20"/>
    <d v="2023-04-18T12:06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74"/>
    <d v="2023-04-18T12:0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24"/>
    <d v="2023-04-18T12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01"/>
    <d v="2023-04-18T12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75"/>
    <d v="2023-04-18T12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77"/>
    <d v="2023-04-18T12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81"/>
    <d v="2023-04-18T12:06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29"/>
    <d v="2023-04-18T12:06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30"/>
    <d v="2023-04-18T12:06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32"/>
    <d v="2023-04-18T12:06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35"/>
    <d v="2023-04-18T12:06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36"/>
    <d v="2023-04-18T12:06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37"/>
    <d v="2023-04-18T12:06:4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49"/>
    <d v="2023-04-18T12:06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50"/>
    <d v="2023-04-18T12:0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40"/>
    <d v="2023-04-18T12:06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54"/>
    <d v="2023-04-18T12:06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56"/>
    <d v="2023-04-18T12:06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57"/>
    <d v="2023-04-18T12:06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0"/>
    <d v="2023-04-18T12:06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2"/>
    <d v="2023-04-18T12:06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59"/>
    <d v="2023-04-18T12:07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4"/>
    <d v="2023-07-17T15:0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5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20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21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24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01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05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80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81"/>
    <d v="2023-07-17T15:00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08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09"/>
    <d v="2023-07-17T15:00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30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37"/>
    <d v="2023-07-17T15:00:4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38"/>
    <d v="2023-07-17T15:0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12"/>
    <d v="2023-07-17T15:00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49"/>
    <d v="2023-07-17T15:00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40"/>
    <d v="2023-07-17T15:00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15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16"/>
    <d v="2023-07-17T15:00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54"/>
    <d v="2023-07-17T15:00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117"/>
    <d v="2023-07-17T15:0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8"/>
    <x v="7"/>
    <x v="0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62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90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301"/>
    <d v="2023-04-18T13:56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5"/>
    <d v="2023-04-18T13:56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20"/>
    <d v="2023-04-18T13:56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7"/>
    <d v="2023-04-18T13:56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93"/>
    <d v="2023-04-18T13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8"/>
    <d v="2023-04-18T13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9"/>
    <d v="2023-04-18T13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75"/>
    <d v="2023-04-18T13:5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4"/>
    <d v="2023-04-18T13:56:0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5"/>
    <d v="2023-04-18T13:56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6"/>
    <d v="2023-04-18T13:56:0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7"/>
    <d v="2023-04-18T13:56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96"/>
    <d v="2023-04-18T13:56:0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3"/>
    <d v="2023-04-19T16:25:1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"/>
    <d v="2023-04-19T16:25:12"/>
    <n v="1945"/>
    <m/>
    <n v="1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"/>
    <d v="2023-04-19T16:25:12"/>
    <n v="1687"/>
    <m/>
    <n v="1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6"/>
    <d v="2023-04-19T16:25:1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92"/>
    <d v="2023-04-19T16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0"/>
    <d v="2023-04-19T16:25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27"/>
    <d v="2023-04-19T16:25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28"/>
    <d v="2023-04-19T16:25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20"/>
    <d v="2023-04-19T16:25:12"/>
    <n v="677"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93"/>
    <d v="2023-04-19T16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94"/>
    <d v="2023-04-19T16:25:1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74"/>
    <d v="2023-04-19T16:25:12"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22"/>
    <d v="2023-04-19T16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23"/>
    <d v="2023-04-19T16:2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82"/>
    <d v="2023-04-19T16:25:12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3"/>
    <d v="2023-04-19T16:25:12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0"/>
    <d v="2023-04-19T16:25:12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2"/>
    <d v="2023-04-19T16:25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30"/>
    <d v="2023-04-19T16:25:12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6"/>
    <d v="2023-04-19T16:25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7"/>
    <d v="2023-04-19T16:25:12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32"/>
    <d v="2023-04-19T16:25:12"/>
    <n v="63"/>
    <m/>
    <n v="6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37"/>
    <d v="2023-04-19T16:25:12"/>
    <n v="462"/>
    <m/>
    <n v="462"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38"/>
    <d v="2023-04-19T16:25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39"/>
    <d v="2023-04-20T09:5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302"/>
    <d v="2023-04-18T13:5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9"/>
    <d v="2023-04-18T13:56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25"/>
    <d v="2023-04-18T12:12:0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3"/>
    <d v="2023-04-18T12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65"/>
    <d v="2023-04-18T12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4"/>
    <d v="2023-04-18T12:12:0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5"/>
    <d v="2023-04-18T12:12:0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39"/>
    <d v="2023-04-18T12:12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48"/>
    <d v="2023-04-20T09:51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49"/>
    <d v="2023-04-20T09:51:3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50"/>
    <d v="2023-04-20T09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54"/>
    <d v="2023-04-20T09:5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58"/>
    <d v="2023-04-20T09:51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0"/>
    <d v="2023-04-20T09:51:3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8"/>
    <x v="2"/>
    <d v="2023-04-20T09:5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80"/>
    <d v="2023-04-20T09:52:0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81"/>
    <d v="2023-04-20T09:52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30"/>
    <d v="2023-04-20T09:52:0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46"/>
    <d v="2023-04-20T09:52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32"/>
    <d v="2023-04-20T09:52:0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38"/>
    <d v="2023-04-20T09:5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48"/>
    <d v="2023-04-20T09:52:0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49"/>
    <d v="2023-04-20T09:52:05"/>
    <n v="756"/>
    <m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50"/>
    <d v="2023-04-20T09:52:0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32"/>
    <d v="2023-04-20T09:46:42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33"/>
    <d v="2023-04-20T09:46:42"/>
    <n v="9"/>
    <n v="9"/>
    <m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36"/>
    <d v="2023-04-20T09:46:42"/>
    <n v="6"/>
    <n v="6"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37"/>
    <d v="2023-04-20T09:46:42"/>
    <n v="713"/>
    <n v="713"/>
    <m/>
    <m/>
    <n v="7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38"/>
    <d v="2023-04-20T09:46:42"/>
    <n v="119"/>
    <n v="119"/>
    <m/>
    <m/>
    <n v="1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54"/>
    <d v="2023-04-20T09:46:42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0"/>
    <d v="2023-04-20T09:46:42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2"/>
    <d v="2023-04-20T09:46:4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174"/>
    <d v="2023-04-20T09:46:42"/>
    <n v="2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87"/>
    <d v="2023-04-20T09:46:42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7"/>
    <x v="124"/>
    <x v="8"/>
    <x v="195"/>
    <d v="2023-04-20T09:46:42"/>
    <n v="59"/>
    <n v="10"/>
    <n v="42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80"/>
    <d v="2023-04-20T09:47:1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33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36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37"/>
    <d v="2023-07-17T17:12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38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48"/>
    <d v="2023-07-17T17:12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40"/>
    <d v="2023-07-17T17:12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58"/>
    <d v="2023-07-17T17:12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0"/>
    <d v="2023-07-17T17:12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86"/>
    <d v="2023-07-17T17:12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3"/>
    <d v="2023-07-17T17:12:1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70"/>
    <x v="10"/>
    <x v="87"/>
    <d v="2023-07-17T17:12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30"/>
    <d v="2023-07-17T17:15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32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36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37"/>
    <d v="2023-07-17T17:15:3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38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112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48"/>
    <d v="2023-07-17T17:15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199"/>
    <d v="2023-07-17T17:1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40"/>
    <d v="2023-07-17T17:15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58"/>
    <d v="2023-07-17T17:15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0"/>
    <d v="2023-07-17T17:15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2"/>
    <d v="2023-07-17T17:15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71"/>
    <x v="10"/>
    <x v="3"/>
    <d v="2023-07-17T17:1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61"/>
    <d v="2023-04-18T12:07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62"/>
    <d v="2023-04-18T12:0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200"/>
    <d v="2023-04-18T12:0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92"/>
    <d v="2023-04-18T12:0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4"/>
    <d v="2023-04-18T12:0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96"/>
    <d v="2023-04-18T12:07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9"/>
    <d v="2023-04-18T12:0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10"/>
    <d v="2023-04-18T12:0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0"/>
    <d v="2023-04-18T13:5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97"/>
    <x v="10"/>
    <x v="183"/>
    <d v="2023-04-18T13:50:16"/>
    <n v="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80"/>
    <d v="2023-04-18T13:50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29"/>
    <d v="2023-04-18T13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0"/>
    <d v="2023-04-18T13:50:3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4"/>
    <d v="2023-04-18T13:5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5"/>
    <d v="2023-04-18T13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6"/>
    <d v="2023-04-18T13:5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8"/>
    <d v="2023-04-18T13:50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9"/>
    <d v="2023-04-18T13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96"/>
    <d v="2023-04-18T13:21:0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9"/>
    <d v="2023-04-18T13:21:0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0"/>
    <d v="2023-04-18T13:21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1"/>
    <d v="2023-04-18T13:21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61"/>
    <d v="2023-04-18T11:51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62"/>
    <d v="2023-04-18T11:51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65"/>
    <d v="2023-04-18T11:51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61"/>
    <d v="2023-07-17T17:16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80"/>
    <d v="2023-07-17T17:1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30"/>
    <d v="2023-07-17T17:16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37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48"/>
    <d v="2023-07-17T17:16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49"/>
    <d v="2023-07-17T17:16:2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40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54"/>
    <d v="2023-07-17T17:1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58"/>
    <d v="2023-07-17T17:16:2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0"/>
    <d v="2023-07-17T17:16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72"/>
    <x v="10"/>
    <x v="3"/>
    <d v="2023-07-17T17:16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80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30"/>
    <d v="2023-07-17T17:1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37"/>
    <d v="2023-07-17T17:17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48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54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58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0"/>
    <d v="2023-07-17T17:17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73"/>
    <x v="10"/>
    <x v="3"/>
    <d v="2023-07-17T17:17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80"/>
    <d v="2023-07-17T17:18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30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34"/>
    <d v="2023-07-17T17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37"/>
    <d v="2023-07-17T17:18:0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49"/>
    <d v="2023-07-17T17:1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40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54"/>
    <d v="2023-07-17T17:18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0"/>
    <d v="2023-07-17T17:18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97"/>
    <x v="10"/>
    <x v="3"/>
    <d v="2023-07-17T17:18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79"/>
    <d v="2023-07-18T17:0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82"/>
    <d v="2023-07-18T17:00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30"/>
    <d v="2023-07-18T17:00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37"/>
    <d v="2023-07-18T17:00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38"/>
    <d v="2023-07-18T17:0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49"/>
    <d v="2023-07-18T17:00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40"/>
    <d v="2023-07-18T17:0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85"/>
    <d v="2023-07-18T17:00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54"/>
    <d v="2023-07-18T17:00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6"/>
    <x v="2"/>
    <x v="0"/>
    <d v="2023-07-18T17:00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88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9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0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1"/>
    <d v="2023-07-19T14:51:4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2"/>
    <d v="2023-07-19T14:51:4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3"/>
    <d v="2023-07-19T14:51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89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0"/>
    <d v="2023-07-19T14:51:44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1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6"/>
    <d v="2023-07-19T14:51:44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62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90"/>
    <d v="2023-05-15T15:45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205"/>
    <d v="2023-05-15T15:45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69"/>
    <d v="2023-05-15T15:45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4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6"/>
    <d v="2023-05-15T15:4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7"/>
    <d v="2023-05-15T15:4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96"/>
    <d v="2023-05-15T15:45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9"/>
    <d v="2023-05-15T15:45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11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125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14"/>
    <d v="2023-05-15T15:4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15"/>
    <d v="2023-05-15T15:45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99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21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24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80"/>
    <d v="2023-05-15T15:45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82"/>
    <d v="2023-05-15T15:45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28"/>
    <d v="2023-05-15T15:45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30"/>
    <d v="2023-05-15T15:45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37"/>
    <d v="2023-05-15T15:45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38"/>
    <d v="2023-05-15T15:45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112"/>
    <d v="2023-05-15T15:45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49"/>
    <d v="2023-05-15T15:45:2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40"/>
    <d v="2023-05-15T15:45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54"/>
    <d v="2023-05-15T15:45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56"/>
    <d v="2023-05-15T15:45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57"/>
    <d v="2023-05-15T15:4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0"/>
    <d v="2023-05-15T15:45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8"/>
    <x v="7"/>
    <x v="3"/>
    <d v="2023-05-15T15:4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61"/>
    <d v="2023-05-15T15:45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62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90"/>
    <d v="2023-05-15T15:4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66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69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6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7"/>
    <d v="2023-05-15T15:4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96"/>
    <d v="2023-05-15T15:45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9"/>
    <d v="2023-05-15T15:45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11"/>
    <d v="2023-05-15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125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14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20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24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80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30"/>
    <d v="2023-05-15T15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32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37"/>
    <d v="2023-05-15T15:45:41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38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49"/>
    <d v="2023-05-15T15:45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2"/>
    <x v="6"/>
    <x v="86"/>
    <d v="2023-04-18T14:4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30"/>
    <d v="2023-04-18T14:4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46"/>
    <d v="2023-04-18T14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37"/>
    <d v="2023-04-18T14:48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38"/>
    <d v="2023-04-18T14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40"/>
    <d v="2023-04-18T14:4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0"/>
    <d v="2023-04-18T14:48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0"/>
    <x v="2"/>
    <x v="1"/>
    <x v="36"/>
    <d v="2023-08-21T16:05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3"/>
    <x v="6"/>
    <x v="86"/>
    <d v="2023-04-18T14:4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88"/>
    <d v="2023-04-18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0"/>
    <d v="2023-04-18T14:4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269"/>
    <d v="2023-04-18T14:4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1"/>
    <d v="2023-04-18T14:49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2"/>
    <d v="2023-04-18T14:49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5"/>
    <d v="2023-04-18T14:4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90"/>
    <d v="2023-04-18T14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91"/>
    <d v="2023-04-18T14:49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40"/>
    <d v="2023-04-18T14:06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54"/>
    <d v="2023-04-18T14:06:58"/>
    <n v="278"/>
    <n v="0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53"/>
    <d v="2023-04-18T13:04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16"/>
    <d v="2023-04-18T13:04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20"/>
    <d v="2023-05-15T17:04:2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58"/>
    <d v="2023-04-19T16:32:29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0"/>
    <d v="2023-04-19T16:32:29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54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7"/>
    <x v="7"/>
    <x v="0"/>
    <d v="2023-05-15T15:4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"/>
    <d v="2023-08-21T15:48:21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5"/>
    <d v="2023-08-21T15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96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123"/>
    <d v="2023-08-21T15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"/>
    <d v="2023-08-21T15:48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6"/>
    <d v="2023-08-21T15:48:2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7"/>
    <d v="2023-08-21T15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8"/>
    <d v="2023-08-21T15:48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80"/>
    <d v="2023-05-15T15:39:48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81"/>
    <d v="2023-05-15T15:39:48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42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9"/>
    <d v="2023-08-21T15:48:21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70"/>
    <d v="2023-08-21T15:48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4"/>
    <d v="2023-08-21T15:4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4"/>
    <d v="2023-08-21T15:48:2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5"/>
    <d v="2023-08-21T15:48:2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0"/>
    <d v="2023-05-15T15:39:48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2"/>
    <d v="2023-05-15T15:39:4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3"/>
    <d v="2023-05-15T15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7"/>
    <d v="2023-05-15T15:39:48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8"/>
    <d v="2023-05-15T15:39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80"/>
    <d v="2023-04-18T13:19:35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"/>
    <d v="2023-04-20T09:12:55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66"/>
    <d v="2023-07-17T15:01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92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69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6"/>
    <d v="2023-07-17T15:0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7"/>
    <d v="2023-07-17T15:0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96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9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36"/>
    <d v="2023-07-19T14:55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37"/>
    <d v="2023-07-19T14:55:16"/>
    <n v="309"/>
    <n v="309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32"/>
    <d v="2023-07-19T14:54:43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36"/>
    <d v="2023-07-19T14:54:43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37"/>
    <d v="2023-07-19T14:54:43"/>
    <n v="1234"/>
    <n v="1234"/>
    <n v="0"/>
    <n v="0"/>
    <n v="1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38"/>
    <d v="2023-07-19T14:54:43"/>
    <n v="228"/>
    <n v="228"/>
    <n v="0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112"/>
    <d v="2023-07-19T14:54:43"/>
    <n v="25"/>
    <n v="25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39"/>
    <d v="2023-07-19T14:54:43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116"/>
    <d v="2023-07-19T14:54:43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54"/>
    <d v="2023-07-19T14:54:43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117"/>
    <d v="2023-07-19T14:54:4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56"/>
    <d v="2023-07-19T14:54:43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217"/>
    <d v="2023-07-19T14:54:43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0"/>
    <d v="2023-07-19T14:54:43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2"/>
    <d v="2023-07-19T14:54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174"/>
    <d v="2023-07-19T14:54:43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121"/>
    <x v="3"/>
    <x v="87"/>
    <d v="2023-07-19T14:54:4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31"/>
    <d v="2023-04-20T09:52:3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240"/>
    <d v="2023-04-20T09:52:3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241"/>
    <d v="2023-04-19T16:25:1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39"/>
    <d v="2023-04-19T16:25:12"/>
    <n v="7"/>
    <m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8"/>
    <d v="2023-04-19T16:25:1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9"/>
    <d v="2023-04-19T16:25:12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0"/>
    <d v="2023-04-19T16:25:1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1"/>
    <d v="2023-04-19T16:25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84"/>
    <d v="2023-04-19T16:25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40"/>
    <d v="2023-04-19T16:25:12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6"/>
    <d v="2023-04-19T16:25:12"/>
    <n v="4491"/>
    <n v="0"/>
    <n v="4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7"/>
    <d v="2023-04-19T16:25:12"/>
    <n v="19872"/>
    <n v="0"/>
    <n v="19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8"/>
    <d v="2023-04-19T16:25:12"/>
    <n v="3632"/>
    <n v="0"/>
    <n v="3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49"/>
    <d v="2023-04-19T16:25:1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0"/>
    <d v="2023-04-19T16:25:12"/>
    <n v="1377"/>
    <n v="0"/>
    <n v="1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1"/>
    <d v="2023-04-19T16:25:12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2"/>
    <d v="2023-04-19T16:25:12"/>
    <n v="6870"/>
    <n v="0"/>
    <n v="6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3"/>
    <d v="2023-04-19T16:25:1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2"/>
    <d v="2023-04-19T16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13"/>
    <d v="2023-04-19T16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5"/>
    <d v="2023-04-19T16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156"/>
    <d v="2023-04-19T16:25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4"/>
    <d v="2023-04-19T16:25:12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5"/>
    <d v="2023-04-19T16:25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58"/>
    <d v="2023-04-19T16:25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7"/>
    <x v="8"/>
    <x v="0"/>
    <d v="2023-04-19T16:25:12"/>
    <n v="379"/>
    <n v="0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36"/>
    <d v="2023-04-20T09:52:30"/>
    <n v="626"/>
    <n v="626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21"/>
    <d v="2023-04-18T13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169"/>
    <d v="2023-04-18T13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206"/>
    <d v="2023-04-18T13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80"/>
    <d v="2023-04-18T13:31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30"/>
    <d v="2023-04-18T11:54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35"/>
    <d v="2023-04-18T11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37"/>
    <d v="2023-04-18T11:54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48"/>
    <d v="2023-04-18T11:54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49"/>
    <d v="2023-04-18T11:54:5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50"/>
    <d v="2023-04-18T11:54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54"/>
    <d v="2023-04-18T11:54:5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58"/>
    <d v="2023-04-18T11:54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0"/>
    <d v="2023-04-18T11:54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59"/>
    <d v="2023-04-18T11:55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61"/>
    <d v="2023-04-18T11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62"/>
    <d v="2023-04-18T11:55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65"/>
    <d v="2023-04-18T11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205"/>
    <d v="2023-04-18T11:55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42"/>
    <d v="2023-04-18T14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30"/>
    <d v="2023-04-18T14:14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32"/>
    <d v="2023-04-18T14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7"/>
    <d v="2023-04-20T09:12:55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96"/>
    <d v="2023-04-20T09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8"/>
    <d v="2023-04-20T09:12:5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9"/>
    <d v="2023-04-20T09:12:55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0"/>
    <d v="2023-04-20T09:12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1"/>
    <d v="2023-04-20T09:12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56"/>
    <d v="2023-04-19T15:45:0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217"/>
    <d v="2023-04-19T15:45:06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0"/>
    <d v="2023-04-19T15:45:06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2"/>
    <d v="2023-04-19T15:45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174"/>
    <d v="2023-04-19T15:45:06"/>
    <n v="2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88"/>
    <d v="2023-04-19T15:55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9"/>
    <d v="2023-04-19T15:55:3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0"/>
    <d v="2023-04-19T15:55:35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1"/>
    <d v="2023-04-19T15:55:3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37"/>
    <d v="2023-04-20T09:52:30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241"/>
    <d v="2023-04-20T09:52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40"/>
    <d v="2023-04-20T09:52:30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54"/>
    <d v="2023-04-20T09:52:3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56"/>
    <d v="2023-04-20T09:52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217"/>
    <d v="2023-04-20T09:52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0"/>
    <d v="2023-04-20T09:52:30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168"/>
    <d v="2023-04-20T09:52:3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174"/>
    <d v="2023-04-20T09:52:30"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87"/>
    <d v="2023-04-20T09:52: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2"/>
    <d v="2023-08-21T10:3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5"/>
    <d v="2023-08-21T10:37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205"/>
    <d v="2023-08-21T10:37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9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6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7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96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9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1"/>
    <d v="2023-08-21T10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4"/>
    <d v="2023-08-21T10:37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21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69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206"/>
    <d v="2023-08-21T10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171"/>
    <d v="2023-08-21T10:3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80"/>
    <d v="2023-08-21T10:37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0"/>
    <d v="2023-08-21T10:37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46"/>
    <d v="2023-08-21T10:3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2"/>
    <x v="9"/>
    <x v="35"/>
    <d v="2023-08-21T10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80"/>
    <d v="2023-04-19T16:29:1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81"/>
    <d v="2023-04-19T16:29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30"/>
    <d v="2023-04-19T16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46"/>
    <d v="2023-04-19T16:2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47"/>
    <d v="2023-04-19T16:29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9"/>
    <d v="2023-04-18T13:2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20"/>
    <d v="2023-04-18T13:20:4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"/>
    <d v="2023-04-19T16:32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90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6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92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9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4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7"/>
    <d v="2023-07-17T09:53:0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96"/>
    <d v="2023-07-17T09:53:0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9"/>
    <d v="2023-07-17T09:53:0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10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27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0"/>
    <d v="2023-07-17T15:42:0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57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1"/>
    <d v="2023-07-17T15:42:0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2"/>
    <d v="2023-07-17T15:4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4"/>
    <d v="2023-07-17T15:42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01"/>
    <d v="2023-07-17T15:4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75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77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04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02"/>
    <d v="2023-07-17T15:42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69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06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71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72"/>
    <d v="2023-07-17T15:42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80"/>
    <d v="2023-07-17T15:42:0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82"/>
    <d v="2023-07-17T15:42:00"/>
    <n v="209"/>
    <m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5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09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30"/>
    <d v="2023-07-17T15:42:00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32"/>
    <d v="2023-07-17T15:42:0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37"/>
    <d v="2023-07-17T15:42:00"/>
    <n v="257"/>
    <m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38"/>
    <d v="2023-07-17T15:42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39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48"/>
    <d v="2023-07-17T15:42:00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49"/>
    <d v="2023-07-17T15:42:00"/>
    <n v="0"/>
    <m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50"/>
    <d v="2023-07-17T15:42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40"/>
    <d v="2023-07-17T15:4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54"/>
    <d v="2023-07-17T15:42:00"/>
    <n v="370"/>
    <n v="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17"/>
    <d v="2023-07-17T15:42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58"/>
    <d v="2023-07-17T15:42:00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0"/>
    <d v="2023-07-17T15:42:0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2"/>
    <d v="2023-07-17T15:42:00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8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59"/>
    <d v="2023-07-17T16:32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0"/>
    <d v="2023-07-17T16:32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1"/>
    <d v="2023-07-17T16:32:30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2"/>
    <d v="2023-07-17T16:32:30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2"/>
    <d v="2023-07-19T14:51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8"/>
    <d v="2023-07-19T14:5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9"/>
    <d v="2023-07-19T14:51:44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70"/>
    <d v="2023-07-19T14:51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4"/>
    <d v="2023-07-19T14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"/>
    <d v="2023-07-19T14:51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6"/>
    <d v="2023-07-19T14:51:44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5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7"/>
    <d v="2023-07-19T14:51:44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6"/>
    <d v="2023-07-19T14:51:44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7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8"/>
    <d v="2023-07-19T14:51:4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8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63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"/>
    <d v="2023-07-19T14:51:44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"/>
    <d v="2023-07-19T14:51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1"/>
    <d v="2023-07-19T14:51:44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71"/>
    <d v="2023-07-19T14:5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1"/>
    <d v="2023-07-19T14:51:4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3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4"/>
    <d v="2023-07-19T14:51:44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5"/>
    <d v="2023-07-19T14:51:4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99"/>
    <d v="2023-07-19T14:51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6"/>
    <d v="2023-07-19T14:51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195"/>
    <d v="2023-04-20T09:52:30"/>
    <n v="19"/>
    <n v="1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81"/>
    <d v="2023-04-20T09:5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30"/>
    <d v="2023-04-20T09:52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36"/>
    <d v="2023-04-20T09:52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37"/>
    <d v="2023-04-20T09:52:5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38"/>
    <d v="2023-04-20T09:5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54"/>
    <d v="2023-04-20T09:52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1"/>
    <x v="142"/>
    <x v="8"/>
    <x v="0"/>
    <d v="2023-04-20T09:52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30"/>
    <d v="2023-04-20T09:53:1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2"/>
    <x v="143"/>
    <x v="8"/>
    <x v="32"/>
    <d v="2023-04-20T09:53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6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7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58"/>
    <d v="2023-05-15T15:26:17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0"/>
    <d v="2023-05-15T15:26:17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2"/>
    <d v="2023-05-15T15:26:17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9"/>
    <d v="2023-05-15T15:26:4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0"/>
    <d v="2023-05-15T15:26:48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1"/>
    <d v="2023-05-15T15:26:4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2"/>
    <d v="2023-05-15T15:26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5"/>
    <d v="2023-05-15T15:26:48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54"/>
    <d v="2023-06-22T13:23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0"/>
    <d v="2023-06-22T13:23:0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47"/>
    <x v="3"/>
    <x v="168"/>
    <d v="2023-06-22T13:23:0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80"/>
    <d v="2023-06-22T13:23:29"/>
    <n v="20"/>
    <n v="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30"/>
    <d v="2023-06-22T13:23:29"/>
    <n v="19"/>
    <n v="7"/>
    <n v="12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32"/>
    <d v="2023-06-22T13:23:29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33"/>
    <d v="2023-06-22T13:2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34"/>
    <d v="2023-06-22T13:23:29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37"/>
    <d v="2023-06-22T13:23:29"/>
    <n v="553"/>
    <n v="269"/>
    <n v="284"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38"/>
    <d v="2023-06-22T13:23:29"/>
    <n v="62"/>
    <n v="33"/>
    <n v="29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112"/>
    <d v="2023-06-22T13:23:29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40"/>
    <d v="2023-06-22T13:23:29"/>
    <n v="26"/>
    <n v="17"/>
    <n v="9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54"/>
    <d v="2023-06-22T13:23:29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0"/>
    <d v="2023-06-22T13:23:2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2"/>
    <d v="2023-06-22T13:23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87"/>
    <d v="2023-06-22T13:23:2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49"/>
    <x v="2"/>
    <x v="195"/>
    <d v="2023-06-22T13:23:29"/>
    <n v="28"/>
    <n v="4"/>
    <n v="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7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66"/>
    <d v="2023-05-15T17:04:23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96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9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11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125"/>
    <d v="2023-04-20T13:5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14"/>
    <d v="2023-04-20T13:5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20"/>
    <d v="2023-04-20T13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80"/>
    <d v="2023-04-20T13:53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30"/>
    <d v="2023-04-20T13:53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37"/>
    <d v="2023-04-20T13:53:5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3"/>
    <d v="2023-07-17T16:3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8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5"/>
    <d v="2023-07-17T16:32:3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90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6"/>
    <d v="2023-07-17T16:32:30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7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93"/>
    <d v="2023-07-17T16:3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9"/>
    <d v="2023-07-17T16:32:3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22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0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5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6"/>
    <d v="2023-07-17T16:32:30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303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80"/>
    <d v="2023-07-17T11:40:24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81"/>
    <d v="2023-07-17T11:40:2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82"/>
    <d v="2023-07-17T11:40:24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42"/>
    <d v="2023-07-17T11:40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30"/>
    <d v="2023-07-17T11:40:24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32"/>
    <d v="2023-07-17T11:40:24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37"/>
    <d v="2023-07-17T11:40:24"/>
    <n v="287"/>
    <m/>
    <n v="287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38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112"/>
    <d v="2023-07-17T11:40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39"/>
    <d v="2023-07-17T11:40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49"/>
    <d v="2023-07-17T11:40:24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50"/>
    <d v="2023-07-17T11:40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51"/>
    <d v="2023-07-17T11:40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84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40"/>
    <d v="2023-07-17T11:40:24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54"/>
    <d v="2023-07-17T11:40:24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55"/>
    <d v="2023-07-17T11:40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0"/>
    <d v="2023-07-17T11:40:24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2"/>
    <d v="2023-07-17T11:40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183"/>
    <d v="2023-07-17T11:40:24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3"/>
    <d v="2023-07-17T11:40:24"/>
    <n v="53"/>
    <n v="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4"/>
    <x v="8"/>
    <x v="87"/>
    <d v="2023-07-17T11:40: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8"/>
    <d v="2023-07-17T11:44:1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9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0"/>
    <d v="2023-07-17T11:44:1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1"/>
    <d v="2023-07-17T11:44:15"/>
    <n v="1390"/>
    <m/>
    <n v="1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2"/>
    <d v="2023-07-17T11:44:15"/>
    <n v="2101"/>
    <m/>
    <n v="2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3"/>
    <d v="2023-07-17T11:44:1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91"/>
    <d v="2023-07-17T11:44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9"/>
    <d v="2023-07-17T11:44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5"/>
    <d v="2023-07-17T11:44:15"/>
    <n v="1731"/>
    <m/>
    <n v="1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90"/>
    <d v="2023-07-17T11:44:15"/>
    <n v="1735"/>
    <m/>
    <n v="17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36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6"/>
    <d v="2023-07-17T11:44:15"/>
    <n v="2303"/>
    <m/>
    <n v="2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93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9"/>
    <d v="2023-07-17T11:44:15"/>
    <n v="1393"/>
    <m/>
    <n v="1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75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70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"/>
    <d v="2023-07-17T11:44:15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6"/>
    <d v="2023-07-17T11:44:15"/>
    <n v="2106"/>
    <m/>
    <n v="2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95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7"/>
    <d v="2023-07-17T11:44:15"/>
    <n v="4833"/>
    <m/>
    <n v="4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96"/>
    <d v="2023-07-17T11:44:15"/>
    <n v="2486"/>
    <m/>
    <n v="2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63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9"/>
    <d v="2023-07-17T11:44:15"/>
    <n v="2903"/>
    <m/>
    <n v="2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0"/>
    <d v="2023-07-17T11:44:15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1"/>
    <d v="2023-07-17T11:44:15"/>
    <n v="1611"/>
    <m/>
    <n v="1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24"/>
    <d v="2023-07-17T11:44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71"/>
    <d v="2023-07-17T11:44:1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25"/>
    <d v="2023-07-17T11:44:15"/>
    <n v="1360"/>
    <m/>
    <n v="1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1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3"/>
    <d v="2023-07-17T11:4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"/>
    <d v="2023-07-17T11:44:15"/>
    <n v="1691"/>
    <m/>
    <n v="1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"/>
    <d v="2023-07-17T11:44:15"/>
    <n v="1452"/>
    <m/>
    <n v="1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6"/>
    <d v="2023-07-17T11:44:1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92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0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27"/>
    <d v="2023-07-17T11:44:1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28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20"/>
    <d v="2023-07-17T11:44:15"/>
    <n v="579"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7"/>
    <x v="7"/>
    <x v="0"/>
    <d v="2023-07-17T15:01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105"/>
    <d v="2023-07-17T15:02:14"/>
    <n v="1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80"/>
    <d v="2023-07-17T15:02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82"/>
    <d v="2023-07-17T15:02:14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30"/>
    <d v="2023-07-17T15:02:14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37"/>
    <d v="2023-07-17T15:02:1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38"/>
    <d v="2023-07-17T15:02:1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112"/>
    <d v="2023-07-17T15:02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49"/>
    <d v="2023-07-17T15:02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40"/>
    <d v="2023-07-17T15:02:14"/>
    <n v="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115"/>
    <d v="2023-07-17T15:02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54"/>
    <d v="2023-07-17T15:02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7"/>
    <x v="0"/>
    <d v="2023-07-17T15:02:1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62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65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205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69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6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7"/>
    <d v="2023-07-17T15:04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96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9"/>
    <d v="2023-07-17T15:04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11"/>
    <d v="2023-07-17T15:04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14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101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169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206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171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80"/>
    <d v="2023-07-17T15:04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30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37"/>
    <d v="2023-07-17T15:04:1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48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49"/>
    <d v="2023-07-17T15:04:1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147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54"/>
    <d v="2023-07-17T15:04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58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4"/>
    <x v="9"/>
    <x v="0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59"/>
    <d v="2023-07-17T15:05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61"/>
    <d v="2023-07-17T15:05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62"/>
    <d v="2023-07-17T15:05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65"/>
    <d v="2023-07-17T15:05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205"/>
    <d v="2023-07-17T15:05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69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6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7"/>
    <d v="2023-07-17T15:05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96"/>
    <d v="2023-07-17T15:05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9"/>
    <d v="2023-07-17T15:05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11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125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14"/>
    <d v="2023-07-17T15:0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93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94"/>
    <d v="2023-07-17T11:44:15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74"/>
    <d v="2023-07-17T11:44:15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22"/>
    <d v="2023-07-17T11:44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23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82"/>
    <d v="2023-07-17T11:44:1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2"/>
    <d v="2023-07-17T11:44:15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3"/>
    <d v="2023-07-17T11:44:15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31"/>
    <d v="2023-07-17T11:44:1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0"/>
    <d v="2023-07-17T11:44:15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25"/>
    <d v="2023-07-17T11:4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2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30"/>
    <d v="2023-07-17T11:44:15"/>
    <n v="276"/>
    <m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6"/>
    <d v="2023-07-17T11:44:1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7"/>
    <d v="2023-07-17T11:44:15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32"/>
    <d v="2023-07-17T11:44:15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37"/>
    <d v="2023-07-17T11:44:15"/>
    <n v="312"/>
    <m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38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241"/>
    <d v="2023-07-17T11:44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39"/>
    <d v="2023-07-17T11:44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8"/>
    <d v="2023-07-17T11:44:1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9"/>
    <d v="2023-07-17T11:44:15"/>
    <n v="801"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0"/>
    <d v="2023-07-17T11:44:1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4"/>
    <d v="2023-07-17T11:44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37"/>
    <d v="2023-04-18T14:14:3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3"/>
    <d v="2023-04-19T16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50"/>
    <d v="2023-04-19T16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4"/>
    <d v="2023-04-19T16:23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1"/>
    <d v="2023-04-19T16:23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2"/>
    <d v="2023-04-19T16:23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3"/>
    <d v="2023-04-19T16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77"/>
    <d v="2023-04-19T16:2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4"/>
    <d v="2023-04-19T16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80"/>
    <d v="2023-04-19T16:23:46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6"/>
    <d v="2023-04-19T16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7"/>
    <d v="2023-04-19T16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63"/>
    <d v="2023-04-19T16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91"/>
    <d v="2023-04-19T16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209"/>
    <d v="2023-04-19T16:29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65"/>
    <d v="2023-04-19T16:29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90"/>
    <d v="2023-04-19T16:29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66"/>
    <d v="2023-04-19T16:29:1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0"/>
    <d v="2023-04-18T14:08:3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1"/>
    <d v="2023-04-18T14:08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6"/>
    <d v="2023-04-18T14:08:32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6"/>
    <d v="2023-04-18T14:08:32"/>
    <n v="1058"/>
    <m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7"/>
    <d v="2023-04-18T14:08:3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2"/>
    <d v="2023-04-18T14:08:32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58"/>
    <d v="2023-04-18T14:0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48"/>
    <d v="2023-04-20T13:5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49"/>
    <d v="2023-04-20T13:53:58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51"/>
    <d v="2023-04-20T13:5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54"/>
    <d v="2023-04-20T13:53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58"/>
    <d v="2023-04-20T13:53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0"/>
    <d v="2023-04-20T13:53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21"/>
    <d v="2023-04-18T14:02:4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82"/>
    <d v="2023-04-18T13:19:3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5"/>
    <d v="2023-04-18T13:19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42"/>
    <d v="2023-04-18T13:19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30"/>
    <d v="2023-04-18T13:19:35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32"/>
    <d v="2023-04-18T13:19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35"/>
    <d v="2023-04-18T13:19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37"/>
    <d v="2023-04-18T13:19:35"/>
    <n v="373"/>
    <m/>
    <n v="373"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48"/>
    <d v="2023-04-18T13:19:35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49"/>
    <d v="2023-04-18T13:19:35"/>
    <n v="794"/>
    <m/>
    <n v="794"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0"/>
    <d v="2023-04-18T13:19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40"/>
    <d v="2023-04-18T13:19:3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2"/>
    <d v="2023-04-18T13:1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2"/>
    <d v="2023-04-18T13:21:0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95"/>
    <d v="2023-04-18T13:21:01"/>
    <n v="22"/>
    <n v="2"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59"/>
    <d v="2023-04-18T13:21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60"/>
    <d v="2023-04-18T13:21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9"/>
    <d v="2023-04-18T12:07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48"/>
    <d v="2023-04-18T11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49"/>
    <d v="2023-04-18T11:53:2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54"/>
    <d v="2023-04-18T11:5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58"/>
    <d v="2023-04-18T11:5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0"/>
    <d v="2023-04-18T11:53:2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59"/>
    <d v="2023-04-18T11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61"/>
    <d v="2023-04-18T11:54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62"/>
    <d v="2023-04-18T11:54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65"/>
    <d v="2023-04-18T11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205"/>
    <d v="2023-04-18T11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69"/>
    <d v="2023-04-18T11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6"/>
    <d v="2023-04-18T11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7"/>
    <d v="2023-04-18T11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96"/>
    <d v="2023-04-18T11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9"/>
    <d v="2023-04-18T11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11"/>
    <d v="2023-04-18T11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169"/>
    <d v="2023-04-18T11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206"/>
    <d v="2023-04-18T11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69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43"/>
    <d v="2023-05-15T17:09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71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72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80"/>
    <d v="2023-05-15T17:09:5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28"/>
    <d v="2023-05-15T17:09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0"/>
    <d v="2023-05-15T17:09:54"/>
    <n v="274"/>
    <n v="198"/>
    <n v="76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2"/>
    <d v="2023-05-15T17:09:54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3"/>
    <d v="2023-05-15T17:09:5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6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7"/>
    <d v="2023-05-15T17:09:54"/>
    <n v="380"/>
    <n v="147"/>
    <n v="233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8"/>
    <d v="2023-05-15T17:09:5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12"/>
    <d v="2023-05-15T17:09:5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39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49"/>
    <d v="2023-05-15T17:09:5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50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40"/>
    <d v="2023-05-15T17:09:54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80"/>
    <d v="2023-04-18T14:10:16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42"/>
    <d v="2023-04-18T14:10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30"/>
    <d v="2023-04-18T14:10:16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32"/>
    <d v="2023-04-18T14:10:1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37"/>
    <d v="2023-04-18T14:10:1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39"/>
    <d v="2023-04-18T14:10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48"/>
    <d v="2023-04-18T14:10:1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30"/>
    <d v="2023-04-18T13:44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36"/>
    <d v="2023-04-18T13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37"/>
    <d v="2023-04-18T13:44:4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38"/>
    <d v="2023-04-18T13:4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49"/>
    <d v="2023-04-18T13:44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50"/>
    <d v="2023-04-18T13:4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40"/>
    <d v="2023-04-18T13:4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4"/>
    <d v="2023-06-22T12:34:42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99"/>
    <d v="2023-06-22T12:5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21"/>
    <d v="2023-06-22T12:5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169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206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171"/>
    <d v="2023-06-22T12:50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80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112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51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40"/>
    <d v="2023-06-22T12:56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0"/>
    <d v="2023-06-22T12:56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71"/>
    <x v="10"/>
    <x v="3"/>
    <d v="2023-06-22T12:5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70"/>
    <x v="10"/>
    <x v="80"/>
    <d v="2023-06-22T12:56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6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7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96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9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11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1"/>
    <x v="9"/>
    <x v="14"/>
    <d v="2023-06-22T12:50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4"/>
    <x v="2"/>
    <x v="38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200"/>
    <d v="2023-04-18T13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69"/>
    <d v="2023-04-18T13:4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6"/>
    <d v="2023-04-18T13:43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7"/>
    <d v="2023-04-18T13:43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96"/>
    <d v="2023-04-18T13:4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0"/>
    <d v="2023-04-18T14:08:32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"/>
    <d v="2023-04-18T14:08:3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2"/>
    <d v="2023-04-18T14:08:32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95"/>
    <d v="2023-04-18T14:0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61"/>
    <d v="2023-04-18T14:08:51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62"/>
    <d v="2023-04-18T14:08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63"/>
    <d v="2023-04-18T14:0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90"/>
    <d v="2023-04-18T14:08:5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66"/>
    <d v="2023-04-18T14:08:51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69"/>
    <d v="2023-04-18T14:08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4"/>
    <d v="2023-04-18T14:08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6"/>
    <d v="2023-04-18T14:08:51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7"/>
    <d v="2023-04-18T14:08:51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96"/>
    <d v="2023-04-18T14:08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9"/>
    <d v="2023-04-18T14:08:51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0"/>
    <d v="2023-04-18T14:08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1"/>
    <d v="2023-04-18T14:08:5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2"/>
    <d v="2023-04-18T14:08:51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5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0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1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6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7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2"/>
    <d v="2023-05-15T16:36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9"/>
    <d v="2023-05-15T16:36:50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11"/>
    <d v="2023-04-18T12:07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125"/>
    <d v="2023-04-18T12:07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14"/>
    <d v="2023-04-18T12:07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15"/>
    <d v="2023-04-18T12:07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99"/>
    <d v="2023-04-18T12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20"/>
    <d v="2023-04-18T12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74"/>
    <d v="2023-04-18T12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24"/>
    <d v="2023-04-18T12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29"/>
    <d v="2023-04-18T12:0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30"/>
    <d v="2023-04-18T12:07:3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32"/>
    <d v="2023-04-18T12:07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37"/>
    <d v="2023-04-18T12:07:3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241"/>
    <d v="2023-04-18T12:07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48"/>
    <d v="2023-04-18T12:07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49"/>
    <d v="2023-04-18T12:07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50"/>
    <d v="2023-04-18T12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0"/>
    <d v="2023-04-18T14:1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41"/>
    <d v="2023-04-18T14:12:3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6"/>
    <d v="2023-04-18T13:22:5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7"/>
    <d v="2023-04-18T13:2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93"/>
    <d v="2023-04-18T13:22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8"/>
    <d v="2023-04-18T13:2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9"/>
    <d v="2023-04-18T13:22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0"/>
    <d v="2023-04-18T13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1"/>
    <d v="2023-04-18T13:22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88"/>
    <d v="2023-07-17T11:4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40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6"/>
    <d v="2023-07-17T11:44:15"/>
    <n v="3825"/>
    <n v="0"/>
    <n v="3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7"/>
    <d v="2023-07-17T11:44:15"/>
    <n v="17130"/>
    <n v="0"/>
    <n v="17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8"/>
    <d v="2023-07-17T11:44:15"/>
    <n v="3143"/>
    <n v="0"/>
    <n v="3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49"/>
    <d v="2023-07-17T11:44:1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0"/>
    <d v="2023-07-17T11:44:15"/>
    <n v="1222"/>
    <n v="0"/>
    <n v="1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1"/>
    <d v="2023-07-17T11:44:1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2"/>
    <d v="2023-07-17T11:44:15"/>
    <n v="5770"/>
    <n v="0"/>
    <n v="5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3"/>
    <d v="2023-07-17T11:44:15"/>
    <n v="224"/>
    <n v="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2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13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5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56"/>
    <d v="2023-07-17T11:44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4"/>
    <d v="2023-07-17T11:44:15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17"/>
    <d v="2023-07-17T11:44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5"/>
    <d v="2023-07-17T11:4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58"/>
    <d v="2023-07-17T11:44:15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0"/>
    <d v="2023-07-17T11:44:15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"/>
    <d v="2023-07-17T11:44:15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2"/>
    <d v="2023-07-17T11:44:15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6"/>
    <d v="2023-07-17T11:44:1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83"/>
    <d v="2023-07-17T11:44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3"/>
    <d v="2023-07-17T11:44:15"/>
    <n v="74"/>
    <n v="2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9"/>
    <d v="2023-04-18T13:43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8"/>
    <d v="2023-04-18T13:21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9"/>
    <d v="2023-04-18T13:21:4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0"/>
    <d v="2023-04-18T13:21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1"/>
    <d v="2023-04-18T13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2"/>
    <d v="2023-04-18T13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41"/>
    <d v="2023-04-18T13:21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3"/>
    <d v="2023-04-18T13:21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4"/>
    <d v="2023-04-18T13:21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0"/>
    <d v="2023-04-18T13:04:3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1"/>
    <d v="2023-04-18T13:0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2"/>
    <d v="2023-04-18T13:0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41"/>
    <d v="2023-04-18T13:04:33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3"/>
    <d v="2023-04-18T13:04:3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4"/>
    <d v="2023-04-18T13:04:33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5"/>
    <d v="2023-04-18T13:04:3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6"/>
    <d v="2023-04-18T13:04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8"/>
    <d v="2023-04-18T13:0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9"/>
    <d v="2023-04-18T13:04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20"/>
    <d v="2023-04-18T13:0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21"/>
    <d v="2023-04-18T13:04:3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22"/>
    <d v="2023-04-18T13:0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23"/>
    <d v="2023-04-18T13:0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24"/>
    <d v="2023-04-18T13:04:3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77"/>
    <d v="2023-04-18T13:0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54"/>
    <d v="2023-04-18T13:23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56"/>
    <d v="2023-04-18T13:23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7"/>
    <d v="2023-04-18T13:58:10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05"/>
    <d v="2023-04-18T13:59:0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80"/>
    <d v="2023-04-18T13:59:01"/>
    <n v="272"/>
    <n v="272"/>
    <m/>
    <m/>
    <n v="2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08"/>
    <d v="2023-04-18T13:59:01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84"/>
    <d v="2023-04-18T13:59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5"/>
    <d v="2023-04-18T13:59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09"/>
    <d v="2023-04-18T13:59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6"/>
    <d v="2023-04-18T13:59:0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7"/>
    <d v="2023-04-18T13:59:01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9"/>
    <d v="2023-04-18T13:59:01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69"/>
    <d v="2023-04-18T14:02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70"/>
    <d v="2023-04-18T14:02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4"/>
    <d v="2023-04-18T14:02:2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5"/>
    <d v="2023-04-18T14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42"/>
    <d v="2023-04-18T14:03:16"/>
    <n v="42"/>
    <n v="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19"/>
    <d v="2023-04-18T14:03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21"/>
    <d v="2023-04-18T14:03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0"/>
    <d v="2023-04-18T14:03:1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1"/>
    <d v="2023-04-18T14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2"/>
    <d v="2023-04-18T14:03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3"/>
    <d v="2023-04-18T14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22"/>
    <d v="2023-04-18T14:03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0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9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0"/>
    <d v="2023-07-19T14:51:4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1"/>
    <d v="2023-07-19T14:51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2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3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50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4"/>
    <d v="2023-07-19T14:51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1"/>
    <d v="2023-07-19T14:51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2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77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4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80"/>
    <d v="2023-07-19T14:51:44"/>
    <n v="277"/>
    <m/>
    <n v="277"/>
    <m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6"/>
    <d v="2023-07-19T14:51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8"/>
    <d v="2023-07-19T14:51:4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5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09"/>
    <d v="2023-07-19T14:51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2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5"/>
    <d v="2023-07-19T14:51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0"/>
    <d v="2023-07-19T14:51:44"/>
    <n v="590"/>
    <m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7"/>
    <d v="2023-07-19T14:5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2"/>
    <d v="2023-07-19T14:51:44"/>
    <n v="701"/>
    <m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5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6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0"/>
    <d v="2023-05-15T17:0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1"/>
    <d v="2023-05-15T17:08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2"/>
    <d v="2023-05-15T17:08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3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90"/>
    <d v="2023-05-15T17:08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6"/>
    <d v="2023-05-15T17:08:5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21"/>
    <d v="2023-05-15T17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91"/>
    <d v="2023-04-20T13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43"/>
    <d v="2023-04-20T13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02"/>
    <d v="2023-04-20T13:27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42"/>
    <d v="2023-04-20T13:2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19"/>
    <d v="2023-04-20T13:27:3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42"/>
    <d v="2023-05-15T17:04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69"/>
    <d v="2023-05-15T17:04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57"/>
    <d v="2023-04-18T12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58"/>
    <d v="2023-04-18T12:15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0"/>
    <d v="2023-04-18T12:15:0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195"/>
    <d v="2023-04-18T12:15:02"/>
    <n v="26"/>
    <n v="1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80"/>
    <d v="2023-04-18T12:15:1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30"/>
    <d v="2023-04-18T12:15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34"/>
    <d v="2023-04-18T12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35"/>
    <d v="2023-04-18T12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39"/>
    <d v="2023-04-18T12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48"/>
    <d v="2023-04-18T12:1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40"/>
    <d v="2023-04-18T12:1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115"/>
    <d v="2023-04-18T13:4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56"/>
    <d v="2023-04-18T13:4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57"/>
    <d v="2023-04-18T13:4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83"/>
    <x v="4"/>
    <x v="0"/>
    <d v="2023-04-18T13:44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80"/>
    <d v="2023-04-18T13:45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82"/>
    <d v="2023-04-18T13:45:0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25"/>
    <d v="2023-04-18T13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28"/>
    <d v="2023-04-18T13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29"/>
    <d v="2023-04-18T13:4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30"/>
    <d v="2023-04-18T13:45:05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216"/>
    <d v="2023-04-18T13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36"/>
    <d v="2023-04-18T13:4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37"/>
    <d v="2023-04-18T13:45:05"/>
    <n v="391"/>
    <m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38"/>
    <d v="2023-04-18T13:45:0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86"/>
    <d v="2023-04-18T13:34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0"/>
    <d v="2023-04-18T12:22:31"/>
    <n v="27"/>
    <m/>
    <n v="27"/>
    <m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2"/>
    <d v="2023-04-18T12:22:31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90"/>
    <d v="2023-04-18T12:30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6"/>
    <d v="2023-04-18T12:30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7"/>
    <d v="2023-04-18T12:30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93"/>
    <d v="2023-04-18T12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9"/>
    <d v="2023-04-18T12:30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70"/>
    <d v="2023-04-18T12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4"/>
    <d v="2023-04-18T12:30:3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5"/>
    <d v="2023-04-18T12:30:3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"/>
    <d v="2023-04-18T12:30:3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7"/>
    <d v="2023-04-18T12:30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8"/>
    <d v="2023-04-18T12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9"/>
    <d v="2023-04-18T12:30:3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10"/>
    <d v="2023-04-18T12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11"/>
    <d v="2023-04-18T12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41"/>
    <d v="2023-04-18T12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13"/>
    <d v="2023-04-18T12:30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14"/>
    <d v="2023-04-18T12:30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0"/>
    <d v="2023-04-19T15:42:04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2"/>
    <d v="2023-04-19T15:42:0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02"/>
    <d v="2023-04-18T12:39:1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42"/>
    <d v="2023-04-18T12:39:1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19"/>
    <d v="2023-04-18T12:39:1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20"/>
    <d v="2023-04-18T12:39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21"/>
    <d v="2023-04-18T12:39:1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30"/>
    <d v="2023-04-18T12:39:1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80"/>
    <d v="2023-06-22T13:22:13"/>
    <n v="68"/>
    <n v="68"/>
    <m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108"/>
    <d v="2023-06-22T13:22:13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28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29"/>
    <d v="2023-06-22T13:22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0"/>
    <d v="2023-06-22T13:22:13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1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2"/>
    <d v="2023-06-22T13:22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7"/>
    <d v="2023-07-19T14:51:44"/>
    <n v="469"/>
    <m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8"/>
    <d v="2023-07-19T14:51:4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12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9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8"/>
    <d v="2023-07-19T14:51:4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9"/>
    <d v="2023-07-19T14:51:44"/>
    <n v="548"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0"/>
    <d v="2023-07-19T14:51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1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84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40"/>
    <d v="2023-07-19T14:51:4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13"/>
    <d v="2023-07-19T14:51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14"/>
    <d v="2023-07-19T14:51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16"/>
    <d v="2023-07-19T14:51:4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4"/>
    <d v="2023-07-19T14:51:44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17"/>
    <d v="2023-07-19T14:51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5"/>
    <d v="2023-07-19T14:51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6"/>
    <d v="2023-07-19T14:51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7"/>
    <d v="2023-07-19T14:51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58"/>
    <d v="2023-07-19T14:51:44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0"/>
    <d v="2023-07-19T14:51:44"/>
    <n v="590"/>
    <n v="0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1"/>
    <d v="2023-07-19T14:51:4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2"/>
    <d v="2023-07-19T14:51:44"/>
    <n v="701"/>
    <n v="0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5"/>
    <x v="3"/>
    <x v="3"/>
    <d v="2023-07-19T14:51:44"/>
    <n v="150"/>
    <n v="27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0"/>
    <d v="2023-08-21T15:42:2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70"/>
    <d v="2023-05-15T16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4"/>
    <d v="2023-05-15T16:36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4"/>
    <d v="2023-05-15T16:36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"/>
    <d v="2023-05-15T16:36:50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5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96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23"/>
    <d v="2023-05-15T16:36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7"/>
    <d v="2023-05-15T16:36:5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7"/>
    <d v="2023-05-15T16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8"/>
    <d v="2023-05-15T16:36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8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63"/>
    <d v="2023-05-15T16:3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9"/>
    <d v="2023-05-15T16:36:5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0"/>
    <d v="2023-05-15T16:36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1"/>
    <d v="2023-05-15T16:36:5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71"/>
    <d v="2023-05-15T16:36:5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41"/>
    <d v="2023-05-15T16:36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40"/>
    <d v="2023-04-18T14:3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54"/>
    <d v="2023-04-18T14:3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58"/>
    <d v="2023-04-18T14:39:0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0"/>
    <d v="2023-04-18T14:39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15"/>
    <d v="2023-07-17T09:50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16"/>
    <d v="2023-07-17T09:50:13"/>
    <n v="154"/>
    <n v="1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54"/>
    <d v="2023-07-17T09:50:13"/>
    <n v="390"/>
    <n v="3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0"/>
    <d v="2023-08-21T15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4"/>
    <d v="2023-08-21T15:42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"/>
    <d v="2023-08-21T15:42:2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"/>
    <d v="2023-08-21T15:42:2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"/>
    <d v="2023-08-21T15:42:2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5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96"/>
    <d v="2023-08-21T15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23"/>
    <d v="2023-08-21T15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"/>
    <d v="2023-08-21T15:42:2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6"/>
    <d v="2023-08-21T15:42:2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"/>
    <d v="2023-08-21T15:42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63"/>
    <d v="2023-08-21T15:42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"/>
    <d v="2023-08-21T15:42:2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"/>
    <d v="2023-08-21T15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1"/>
    <d v="2023-08-21T15:42:2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1"/>
    <d v="2023-08-21T15:42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25"/>
    <d v="2023-08-21T15:42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1"/>
    <d v="2023-08-21T15:42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3"/>
    <d v="2023-08-21T15:42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4"/>
    <d v="2023-08-21T15:42:27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5"/>
    <d v="2023-08-21T15:42:2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9"/>
    <d v="2023-08-21T15:42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6"/>
    <d v="2023-08-21T15:42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0"/>
    <d v="2023-08-21T15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40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4"/>
    <d v="2023-04-18T14:03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29"/>
    <d v="2023-04-18T13:58:10"/>
    <n v="270"/>
    <n v="27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90"/>
    <d v="2023-04-18T14:02:4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66"/>
    <d v="2023-04-18T14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7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8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9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70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4"/>
    <d v="2023-05-15T16:36:3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69"/>
    <d v="2023-04-19T14:03:3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70"/>
    <d v="2023-04-19T14:03:3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4"/>
    <d v="2023-04-19T14:03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"/>
    <d v="2023-04-19T14:03:37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36"/>
    <d v="2023-04-18T14:2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37"/>
    <d v="2023-04-18T14:24:4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38"/>
    <d v="2023-04-18T14:2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39"/>
    <d v="2023-04-18T14:24:4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63"/>
    <d v="2023-04-18T14:5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66"/>
    <d v="2023-04-18T14:54:0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69"/>
    <d v="2023-04-18T14:54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6"/>
    <d v="2023-04-18T14:54:1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9"/>
    <d v="2023-04-18T14:5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70"/>
    <d v="2023-04-18T14:5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"/>
    <d v="2023-04-18T14:54:1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7"/>
    <d v="2023-04-18T14:54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96"/>
    <d v="2023-04-18T14:54:1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8"/>
    <d v="2023-04-18T14:5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9"/>
    <d v="2023-04-18T14:54:1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10"/>
    <d v="2023-04-18T14:54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14"/>
    <d v="2023-04-18T14:54:1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15"/>
    <d v="2023-04-18T14:5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21"/>
    <d v="2023-04-18T14:54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81"/>
    <d v="2023-04-18T14:54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30"/>
    <d v="2023-04-18T14:54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37"/>
    <d v="2023-04-18T14:54:1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54"/>
    <d v="2023-04-18T14:54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0"/>
    <d v="2023-04-18T14:54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7"/>
    <d v="2023-05-15T17:03:40"/>
    <n v="0"/>
    <m/>
    <m/>
    <n v="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54"/>
    <d v="2023-05-15T17:07:1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56"/>
    <d v="2023-05-15T17:07:1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217"/>
    <d v="2023-05-15T17:07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0"/>
    <d v="2023-05-15T17:07:16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2"/>
    <d v="2023-05-15T17:07:16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124"/>
    <x v="8"/>
    <x v="195"/>
    <d v="2023-05-15T17:07:16"/>
    <n v="57"/>
    <n v="15"/>
    <n v="3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88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9"/>
    <d v="2023-05-15T17:07:36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80"/>
    <d v="2023-04-18T14:57:2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25"/>
    <d v="2023-04-18T14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29"/>
    <d v="2023-04-18T14:57:2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3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5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6"/>
    <d v="2023-06-22T13:22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7"/>
    <d v="2023-06-22T13:22:13"/>
    <n v="1665"/>
    <n v="1665"/>
    <m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38"/>
    <d v="2023-06-22T13:22:13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40"/>
    <d v="2023-06-22T13:22:13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116"/>
    <d v="2023-06-22T13:22:13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54"/>
    <d v="2023-06-22T13:22:13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56"/>
    <d v="2023-06-22T13:22:1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217"/>
    <d v="2023-06-22T13:22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0"/>
    <d v="2023-06-22T13:22:13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2"/>
    <d v="2023-06-22T13:22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168"/>
    <d v="2023-06-22T13:22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44"/>
    <x v="3"/>
    <x v="174"/>
    <d v="2023-06-22T13:22:13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80"/>
    <d v="2023-06-22T13:22:32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108"/>
    <d v="2023-06-22T13:22:32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28"/>
    <d v="2023-06-22T13:22:3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38"/>
    <d v="2023-04-20T16:11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48"/>
    <d v="2023-04-20T16:11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49"/>
    <d v="2023-04-20T16:11:39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50"/>
    <d v="2023-04-20T16:11:3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51"/>
    <d v="2023-04-20T16:11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84"/>
    <d v="2023-04-20T16:1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54"/>
    <d v="2023-04-20T16:11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77"/>
    <d v="2023-04-18T13:04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0"/>
    <d v="2023-04-18T13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1"/>
    <d v="2023-04-18T13:43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25"/>
    <d v="2023-04-18T13:4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4"/>
    <d v="2023-04-18T13:43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37"/>
    <d v="2023-04-18T11:53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7"/>
    <d v="2023-04-18T11:49:57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8"/>
    <d v="2023-04-18T11:49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112"/>
    <d v="2023-04-18T11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49"/>
    <d v="2023-04-18T11:49:5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84"/>
    <d v="2023-04-18T11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40"/>
    <d v="2023-04-18T11:4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54"/>
    <d v="2023-04-18T11:49:5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55"/>
    <d v="2023-04-18T11:4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0"/>
    <d v="2023-04-18T11:49:5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2"/>
    <d v="2023-04-18T11:4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44"/>
    <x v="2"/>
    <x v="3"/>
    <d v="2023-04-18T11:49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81"/>
    <d v="2023-04-18T11:50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30"/>
    <d v="2023-04-18T11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37"/>
    <d v="2023-04-18T11:50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49"/>
    <d v="2023-04-18T11:50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54"/>
    <d v="2023-04-18T11:50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0"/>
    <d v="2023-04-18T11:5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45"/>
    <x v="2"/>
    <x v="87"/>
    <d v="2023-04-18T11:50: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87"/>
    <d v="2023-07-17T11:44:1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7"/>
    <x v="8"/>
    <x v="195"/>
    <d v="2023-07-17T11:44:15"/>
    <n v="71"/>
    <n v="3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80"/>
    <d v="2023-07-17T11:45:0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81"/>
    <d v="2023-07-17T11:45:00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42"/>
    <d v="2023-07-17T11:45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0"/>
    <d v="2023-07-17T11:45:0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2"/>
    <d v="2023-07-17T11:45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3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7"/>
    <d v="2023-07-17T11:45:00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8"/>
    <d v="2023-07-17T11:45:0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9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48"/>
    <d v="2023-07-17T11:45:0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49"/>
    <d v="2023-07-17T11:45:00"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50"/>
    <d v="2023-07-17T11:45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51"/>
    <d v="2023-07-17T11:45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84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40"/>
    <d v="2023-07-17T11:45:0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54"/>
    <d v="2023-07-17T11:45:00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55"/>
    <d v="2023-07-17T11:4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58"/>
    <d v="2023-07-17T11:45:0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0"/>
    <d v="2023-07-17T11:45:0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2"/>
    <d v="2023-07-17T11:45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3"/>
    <d v="2023-07-17T11:45:00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87"/>
    <d v="2023-07-17T11:45:0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58"/>
    <d v="2023-04-20T16:11:3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0"/>
    <d v="2023-04-20T16:11:3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94"/>
    <x v="9"/>
    <x v="2"/>
    <d v="2023-04-20T16:11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61"/>
    <d v="2023-04-20T16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62"/>
    <d v="2023-04-20T16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65"/>
    <d v="2023-04-20T16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205"/>
    <d v="2023-04-20T16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69"/>
    <d v="2023-04-20T16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6"/>
    <d v="2023-04-20T16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7"/>
    <d v="2023-04-20T16:1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96"/>
    <d v="2023-04-20T16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9"/>
    <d v="2023-04-20T16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11"/>
    <d v="2023-04-20T16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125"/>
    <d v="2023-04-20T16:1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14"/>
    <d v="2023-04-20T16:12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19"/>
    <d v="2023-04-20T16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20"/>
    <d v="2023-04-20T16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80"/>
    <d v="2023-04-20T16:12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08"/>
    <d v="2023-05-15T15:35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29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0"/>
    <d v="2023-05-15T15:35:0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2"/>
    <d v="2023-05-15T15:35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3"/>
    <d v="2023-05-15T15:35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6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7"/>
    <d v="2023-05-15T15:35:05"/>
    <n v="310"/>
    <m/>
    <n v="310"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54"/>
    <d v="2023-04-18T12:15:1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58"/>
    <d v="2023-04-18T12:1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0"/>
    <d v="2023-04-18T12:15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99"/>
    <x v="11"/>
    <x v="195"/>
    <d v="2023-04-18T12:1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0"/>
    <x v="6"/>
    <x v="81"/>
    <d v="2023-04-18T12:16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0"/>
    <x v="6"/>
    <x v="30"/>
    <d v="2023-04-18T12:1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0"/>
    <x v="6"/>
    <x v="37"/>
    <d v="2023-04-18T12:16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0"/>
    <x v="6"/>
    <x v="40"/>
    <d v="2023-04-18T12:1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0"/>
    <x v="6"/>
    <x v="54"/>
    <d v="2023-04-18T12:16:2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00"/>
    <x v="6"/>
    <x v="0"/>
    <d v="2023-04-18T12:16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81"/>
    <d v="2023-04-18T12:21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30"/>
    <d v="2023-04-18T12:2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46"/>
    <d v="2023-04-18T12:2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30"/>
    <d v="2023-04-18T14:52:1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46"/>
    <d v="2023-04-18T14:52:1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34"/>
    <d v="2023-04-18T14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36"/>
    <d v="2023-04-18T14:52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37"/>
    <d v="2023-04-18T14:52:1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38"/>
    <d v="2023-04-18T14:52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49"/>
    <d v="2023-04-18T14:52:1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40"/>
    <d v="2023-04-18T14:52:1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54"/>
    <d v="2023-04-18T14:52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56"/>
    <d v="2023-04-18T14:5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57"/>
    <d v="2023-04-18T14:5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8"/>
    <d v="2023-05-15T15:35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12"/>
    <d v="2023-05-15T15:35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9"/>
    <d v="2023-05-15T15:35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48"/>
    <d v="2023-05-15T15:35:05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49"/>
    <d v="2023-05-15T15:35:05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50"/>
    <d v="2023-05-15T15:35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40"/>
    <d v="2023-05-15T15:35:0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45"/>
    <d v="2023-05-15T15:35:0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53"/>
    <d v="2023-05-15T15:35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16"/>
    <d v="2023-05-15T15:35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54"/>
    <d v="2023-05-15T15:35:0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56"/>
    <d v="2023-05-15T15:35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57"/>
    <d v="2023-05-15T15:35:0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58"/>
    <d v="2023-05-15T15:35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0"/>
    <d v="2023-05-15T15:35:0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2"/>
    <d v="2023-05-15T15:35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3"/>
    <d v="2023-05-15T15:3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87"/>
    <d v="2023-05-15T15:35:05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1"/>
    <x v="2"/>
    <x v="195"/>
    <d v="2023-05-15T15:35:05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88"/>
    <d v="2023-05-15T15:3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9"/>
    <d v="2023-05-15T15:35:24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0"/>
    <d v="2023-05-15T15:35:24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1"/>
    <d v="2023-05-15T15:35:2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2"/>
    <d v="2023-05-15T15:35:2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0"/>
    <d v="2023-04-18T14:52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86"/>
    <d v="2023-04-18T14:52:1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12"/>
    <x v="13"/>
    <x v="3"/>
    <d v="2023-04-18T14:5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59"/>
    <d v="2023-04-18T14:53:1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0"/>
    <d v="2023-04-18T14:53:1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1"/>
    <d v="2023-04-18T14:53:1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2"/>
    <d v="2023-04-18T14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5"/>
    <d v="2023-04-18T14:53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90"/>
    <d v="2023-04-18T14:53:1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6"/>
    <d v="2023-04-18T14:53:1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7"/>
    <d v="2023-04-18T14:53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68"/>
    <d v="2023-04-18T14:5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92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43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20"/>
    <d v="2023-04-20T13:27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21"/>
    <d v="2023-04-20T13:27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30"/>
    <d v="2023-04-20T13:27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32"/>
    <d v="2023-04-20T13:27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22"/>
    <d v="2023-04-20T13:27:3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34"/>
    <d v="2023-04-20T13:27:3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77"/>
    <d v="2023-04-20T13:27:3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70"/>
    <d v="2023-04-20T13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35"/>
    <d v="2023-04-20T13:27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23"/>
    <d v="2023-04-20T13:27:34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36"/>
    <d v="2023-04-20T13:27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3"/>
    <d v="2023-05-15T15:3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5"/>
    <d v="2023-05-15T15:35:24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90"/>
    <d v="2023-05-15T15:35:2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6"/>
    <d v="2023-05-15T15:35:24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93"/>
    <d v="2023-05-15T15:35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8"/>
    <d v="2023-05-15T15:35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9"/>
    <d v="2023-05-15T15:35:24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70"/>
    <d v="2023-05-15T15:35:2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4"/>
    <d v="2023-05-15T15:35:24"/>
    <n v="0"/>
    <m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"/>
    <d v="2023-05-15T15:35:24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6"/>
    <d v="2023-05-15T15:35:24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7"/>
    <d v="2023-05-15T15:35:24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8"/>
    <d v="2023-05-15T15:35:2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9"/>
    <d v="2023-05-15T15:35:24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0"/>
    <d v="2023-05-15T15:35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1"/>
    <d v="2023-05-15T15:35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2"/>
    <d v="2023-05-15T15:35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41"/>
    <d v="2023-05-15T15:35:24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66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69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6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7"/>
    <d v="2023-05-15T15:4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96"/>
    <d v="2023-05-15T15:4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9"/>
    <d v="2023-05-15T15:4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11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2"/>
    <d v="2023-05-15T15:26:1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65"/>
    <d v="2023-05-15T15:26:17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90"/>
    <d v="2023-05-15T15:26:1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44"/>
    <d v="2023-05-15T15:26: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72"/>
    <d v="2023-05-15T15:26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79"/>
    <d v="2023-05-15T15:26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80"/>
    <d v="2023-05-15T15:26:17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42"/>
    <d v="2023-05-15T15:26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73"/>
    <d v="2023-05-15T15:26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32"/>
    <d v="2023-05-15T15:26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45"/>
    <d v="2023-05-15T15:26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30"/>
    <d v="2023-05-15T15:26:1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32"/>
    <d v="2023-05-15T15:26:17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35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37"/>
    <d v="2023-05-15T15:26:17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48"/>
    <d v="2023-05-15T15:26:1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14"/>
    <d v="2023-04-20T13:5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99"/>
    <d v="2023-04-20T13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20"/>
    <d v="2023-04-20T13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21"/>
    <d v="2023-04-20T13:5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169"/>
    <d v="2023-04-20T13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206"/>
    <d v="2023-04-20T13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80"/>
    <d v="2023-04-20T13:54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82"/>
    <d v="2023-04-20T13:54:3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30"/>
    <d v="2023-04-20T13:54:3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32"/>
    <d v="2023-04-20T13:5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37"/>
    <d v="2023-04-20T13:54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38"/>
    <d v="2023-04-20T13:54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48"/>
    <d v="2023-04-20T13:54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49"/>
    <d v="2023-04-20T13:54:39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40"/>
    <d v="2023-04-20T13:54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54"/>
    <d v="2023-04-20T13:54:3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58"/>
    <d v="2023-04-20T13:54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0"/>
    <d v="2023-04-20T13:54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92"/>
    <x v="9"/>
    <x v="2"/>
    <d v="2023-04-20T13:54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14"/>
    <d v="2023-04-20T13:55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21"/>
    <d v="2023-04-20T13:55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169"/>
    <d v="2023-04-20T13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206"/>
    <d v="2023-04-20T13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82"/>
    <d v="2023-04-20T13:55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86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9"/>
    <d v="2023-05-24T15:33:4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56"/>
    <d v="2023-04-18T13:45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57"/>
    <d v="2023-04-18T13:45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0"/>
    <d v="2023-04-18T13:45:0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88"/>
    <d v="2023-04-18T13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59"/>
    <d v="2023-04-18T13:45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87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6"/>
    <d v="2023-05-24T15:3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108"/>
    <d v="2023-04-20T09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42"/>
    <d v="2023-04-20T09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0"/>
    <d v="2023-04-20T09:13:52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2"/>
    <d v="2023-04-20T09:13:5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6"/>
    <d v="2023-04-20T09:1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7"/>
    <d v="2023-04-20T09:13:5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8"/>
    <d v="2023-04-20T09:13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112"/>
    <d v="2023-04-20T09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9"/>
    <d v="2023-04-20T09:1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48"/>
    <d v="2023-04-20T09:13:5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49"/>
    <d v="2023-04-20T09:13:52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80"/>
    <d v="2023-04-21T10:08:1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82"/>
    <d v="2023-04-21T10:08:11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30"/>
    <d v="2023-04-21T10:08:1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32"/>
    <d v="2023-04-21T10:08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77"/>
    <d v="2023-06-22T12:40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78"/>
    <d v="2023-06-22T12:40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31"/>
    <d v="2023-06-22T12:40:3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80"/>
    <d v="2023-06-22T12:40:39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42"/>
    <d v="2023-06-22T12:40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87"/>
    <d v="2023-06-22T12:40:3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10"/>
    <d v="2023-06-22T12:40:39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32"/>
    <d v="2023-06-22T12:40:39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45"/>
    <d v="2023-06-22T12:40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8"/>
    <d v="2023-05-15T17:03:4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9"/>
    <d v="2023-05-15T17:03:40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0"/>
    <d v="2023-05-15T17:03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1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2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0"/>
    <d v="2023-04-18T14:57:2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2"/>
    <d v="2023-04-18T14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3"/>
    <d v="2023-04-18T14:57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248"/>
    <d v="2023-04-18T14:57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6"/>
    <d v="2023-04-18T14:57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7"/>
    <d v="2023-04-18T14:57:29"/>
    <n v="497"/>
    <n v="497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8"/>
    <d v="2023-04-18T14:57:29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112"/>
    <d v="2023-04-18T14:57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39"/>
    <d v="2023-04-18T14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40"/>
    <d v="2023-04-18T14:57:2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54"/>
    <d v="2023-04-18T14:57:2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117"/>
    <d v="2023-04-18T14:57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56"/>
    <d v="2023-04-18T14:57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217"/>
    <d v="2023-04-18T14:57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0"/>
    <d v="2023-04-18T14:57:2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2"/>
    <d v="2023-04-18T14:57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119"/>
    <x v="0"/>
    <x v="174"/>
    <d v="2023-04-18T14:57:29"/>
    <n v="3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80"/>
    <d v="2023-04-18T14:57:56"/>
    <n v="48"/>
    <m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108"/>
    <d v="2023-04-18T14:57:5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85"/>
    <d v="2023-07-17T09:50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17"/>
    <d v="2023-07-17T09:50:1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56"/>
    <d v="2023-07-17T09:50:1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17"/>
    <d v="2023-07-17T09:50:13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80"/>
    <d v="2023-04-19T16:07:39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81"/>
    <d v="2023-04-19T16:07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30"/>
    <d v="2023-04-19T16:07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37"/>
    <d v="2023-04-19T16:07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48"/>
    <d v="2023-04-19T16:07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54"/>
    <d v="2023-04-19T16:0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58"/>
    <d v="2023-04-19T16:07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71"/>
    <d v="2023-04-18T14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25"/>
    <d v="2023-04-18T14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4"/>
    <d v="2023-04-18T14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5"/>
    <d v="2023-04-18T14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6"/>
    <d v="2023-04-18T14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26"/>
    <d v="2023-04-18T14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92"/>
    <d v="2023-04-18T14:42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87"/>
    <x v="13"/>
    <x v="69"/>
    <d v="2023-04-18T14:42:2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57"/>
    <x v="3"/>
    <x v="0"/>
    <d v="2023-04-19T16:07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62"/>
    <x v="11"/>
    <x v="88"/>
    <d v="2023-04-19T16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66"/>
    <x v="10"/>
    <x v="3"/>
    <d v="2023-06-22T12:55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61"/>
    <d v="2023-06-22T12:55:2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90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0"/>
    <d v="2023-04-18T14:57:56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1"/>
    <d v="2023-04-18T14:57:56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2"/>
    <d v="2023-04-18T14:57:5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70"/>
    <d v="2023-04-18T14:54:0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4"/>
    <d v="2023-04-18T14:54:0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5"/>
    <d v="2023-04-18T14:54:0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6"/>
    <d v="2023-04-18T14:54:0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7"/>
    <d v="2023-04-18T14:54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8"/>
    <d v="2023-04-18T14:5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9"/>
    <d v="2023-04-18T14:54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41"/>
    <d v="2023-04-18T14:54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13"/>
    <d v="2023-04-18T14:54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14"/>
    <d v="2023-04-18T14:54:0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15"/>
    <d v="2023-04-18T14:5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16"/>
    <d v="2023-04-18T14:5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21"/>
    <d v="2023-04-18T14:5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80"/>
    <d v="2023-04-18T14:54:04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30"/>
    <d v="2023-04-18T14:54:04"/>
    <n v="0"/>
    <m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47"/>
    <d v="2023-04-18T14:54:04"/>
    <n v="0"/>
    <m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37"/>
    <d v="2023-04-18T14:54:04"/>
    <n v="0"/>
    <m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49"/>
    <d v="2023-04-18T14:54:0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14"/>
    <x v="0"/>
    <x v="50"/>
    <d v="2023-04-18T14:5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59"/>
    <d v="2023-04-18T14:54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0"/>
    <d v="2023-04-18T14:54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1"/>
    <d v="2023-04-18T14:54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6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67"/>
    <x v="10"/>
    <x v="80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58"/>
    <d v="2023-06-22T13:00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0"/>
    <d v="2023-06-22T13:00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3"/>
    <d v="2023-06-22T13:00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84"/>
    <x v="4"/>
    <x v="48"/>
    <d v="2023-06-22T13:01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84"/>
    <x v="4"/>
    <x v="145"/>
    <d v="2023-06-22T13:01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84"/>
    <x v="4"/>
    <x v="58"/>
    <d v="2023-06-22T13:01:0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84"/>
    <x v="4"/>
    <x v="3"/>
    <d v="2023-06-22T13:01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85"/>
    <x v="13"/>
    <x v="7"/>
    <d v="2023-07-20T15:33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59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61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62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88"/>
    <x v="13"/>
    <x v="63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10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169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206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17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172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80"/>
    <d v="2023-06-22T12:50:0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30"/>
    <d v="2023-06-22T12:50:0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32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33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36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81"/>
    <d v="2023-05-15T16:12:1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30"/>
    <d v="2023-05-15T16:12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46"/>
    <d v="2023-05-15T16:12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33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34"/>
    <d v="2023-05-15T16:1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36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37"/>
    <d v="2023-05-15T16:12:1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38"/>
    <d v="2023-05-15T16:12:1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48"/>
    <d v="2023-05-15T16:1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40"/>
    <d v="2023-05-15T16:12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89"/>
    <x v="6"/>
    <x v="54"/>
    <d v="2023-05-15T16:12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"/>
    <d v="2023-04-18T13:19:3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7"/>
    <d v="2023-04-18T13:19:35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8"/>
    <d v="2023-04-18T13:19:3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9"/>
    <d v="2023-04-18T13:19:35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0"/>
    <d v="2023-04-18T13:19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2"/>
    <d v="2023-04-18T13:19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41"/>
    <d v="2023-04-18T13:19:3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3"/>
    <d v="2023-04-18T13:19:35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4"/>
    <d v="2023-04-18T13:19:35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5"/>
    <d v="2023-04-18T13:19:3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16"/>
    <d v="2023-04-18T13:19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73"/>
    <d v="2023-04-18T13:19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0"/>
    <d v="2023-04-18T13:19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9"/>
    <d v="2023-04-18T14:07:36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0"/>
    <d v="2023-04-18T14:07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93"/>
    <d v="2023-04-18T14:08:32"/>
    <n v="950"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9"/>
    <d v="2023-04-18T14:08:32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30"/>
    <d v="2023-04-18T12:48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31"/>
    <d v="2023-04-18T12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32"/>
    <d v="2023-04-18T12:48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22"/>
    <d v="2023-04-18T12:48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34"/>
    <d v="2023-04-18T12:48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77"/>
    <d v="2023-04-18T12:48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43"/>
    <d v="2023-04-18T12:48:0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35"/>
    <d v="2023-04-18T12:48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23"/>
    <d v="2023-04-18T12:48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25"/>
    <d v="2023-04-18T12:48:0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78"/>
    <d v="2023-04-18T12:48:0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37"/>
    <d v="2023-04-18T12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113"/>
    <d v="2023-04-18T12:53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85"/>
    <d v="2023-04-18T12:53:1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54"/>
    <d v="2023-04-18T12:53:13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55"/>
    <d v="2023-04-18T12:53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58"/>
    <d v="2023-04-18T12:53:13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0"/>
    <d v="2023-04-18T12:53:13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2"/>
    <d v="2023-04-18T12:53:13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3"/>
    <d v="2023-04-18T12:53:13"/>
    <n v="69"/>
    <n v="3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87"/>
    <d v="2023-04-18T12:53:13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59"/>
    <d v="2023-04-18T12:53:4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30"/>
    <d v="2023-06-22T12:40:39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32"/>
    <d v="2023-06-22T12:40:3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37"/>
    <d v="2023-06-22T12:40:39"/>
    <n v="549"/>
    <m/>
    <n v="549"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39"/>
    <d v="2023-06-22T12:40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48"/>
    <d v="2023-06-22T12:40:39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49"/>
    <d v="2023-06-22T12:40:39"/>
    <n v="746"/>
    <m/>
    <n v="746"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0"/>
    <d v="2023-06-22T12:40:3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1"/>
    <d v="2023-06-22T12:40:3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84"/>
    <d v="2023-06-22T12:40:3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2"/>
    <d v="2023-06-22T12:40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13"/>
    <d v="2023-06-22T12:40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55"/>
    <d v="2023-06-22T12:40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4"/>
    <d v="2023-06-22T12:40:39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5"/>
    <d v="2023-06-22T12:40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6"/>
    <d v="2023-06-22T12:40:3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7"/>
    <d v="2023-06-22T12:40:39"/>
    <n v="39"/>
    <n v="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8"/>
    <d v="2023-06-22T12:40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0"/>
    <d v="2023-06-22T12:40:39"/>
    <n v="326"/>
    <n v="0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"/>
    <d v="2023-06-22T12:40:3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3"/>
    <d v="2023-06-22T12:40:39"/>
    <n v="47"/>
    <n v="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87"/>
    <d v="2023-06-22T12:40:39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88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59"/>
    <d v="2023-06-22T12:40:5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61"/>
    <d v="2023-06-22T12:40:5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19"/>
    <x v="8"/>
    <x v="134"/>
    <d v="2023-07-17T11:45:00"/>
    <n v="5"/>
    <m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30"/>
    <d v="2023-07-17T11:45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7"/>
    <d v="2023-07-14T15:59:01"/>
    <n v="5089"/>
    <n v="0"/>
    <n v="5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8"/>
    <d v="2023-07-14T15:59:01"/>
    <n v="1216"/>
    <n v="0"/>
    <n v="1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49"/>
    <d v="2023-07-14T15:59:01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0"/>
    <d v="2023-07-14T15:59:01"/>
    <n v="427"/>
    <n v="0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1"/>
    <d v="2023-07-14T15:59:0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2"/>
    <d v="2023-07-14T15:59:01"/>
    <n v="2320"/>
    <n v="0"/>
    <n v="2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3"/>
    <d v="2023-07-14T15:59:0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4"/>
    <d v="2023-07-14T15:59:0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2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13"/>
    <d v="2023-07-14T15:59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5"/>
    <d v="2023-07-14T15:59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56"/>
    <d v="2023-07-14T15:59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14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3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85"/>
    <d v="2023-07-14T15:59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4"/>
    <d v="2023-07-14T15:59:01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17"/>
    <d v="2023-07-14T15:59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5"/>
    <d v="2023-07-14T15:59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58"/>
    <d v="2023-07-14T15:59:0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0"/>
    <d v="2023-07-14T15:59:01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1"/>
    <d v="2023-07-14T15:59:0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"/>
    <x v="2"/>
    <x v="2"/>
    <d v="2023-07-14T15:59:0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6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61"/>
    <d v="2023-04-18T13:4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62"/>
    <d v="2023-04-18T13:4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90"/>
    <d v="2023-04-18T13:45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66"/>
    <d v="2023-04-18T13:45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61"/>
    <d v="2023-04-18T13:46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257"/>
    <d v="2023-04-18T13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62"/>
    <d v="2023-04-18T13:4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40"/>
    <d v="2023-04-18T13:39:1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54"/>
    <d v="2023-04-18T13:39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58"/>
    <d v="2023-04-18T13:39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0"/>
    <d v="2023-04-18T13:39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70"/>
    <x v="10"/>
    <x v="1"/>
    <d v="2023-04-18T13:39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80"/>
    <d v="2023-04-18T13:39:30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30"/>
    <d v="2023-04-18T13:39:30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33"/>
    <d v="2023-04-18T13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37"/>
    <d v="2023-04-18T13:39:30"/>
    <n v="43"/>
    <m/>
    <n v="4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38"/>
    <d v="2023-04-18T13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48"/>
    <d v="2023-04-18T13:39:30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40"/>
    <d v="2023-04-18T13:39:30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54"/>
    <d v="2023-04-18T13:39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58"/>
    <d v="2023-04-18T13:3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0"/>
    <d v="2023-04-18T13:39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71"/>
    <x v="10"/>
    <x v="183"/>
    <d v="2023-04-18T13:39:30"/>
    <n v="13"/>
    <m/>
    <m/>
    <m/>
    <m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21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24"/>
    <d v="2023-07-17T15:0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101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169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206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171"/>
    <d v="2023-07-17T15:0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80"/>
    <d v="2023-07-17T15:05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82"/>
    <d v="2023-07-17T15:05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30"/>
    <d v="2023-07-17T15:05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35"/>
    <d v="2023-07-17T15:05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37"/>
    <d v="2023-07-17T15:05:10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48"/>
    <d v="2023-07-17T15:05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49"/>
    <d v="2023-07-17T15:05:10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54"/>
    <d v="2023-07-17T15:05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58"/>
    <d v="2023-07-17T15:05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5"/>
    <x v="9"/>
    <x v="0"/>
    <d v="2023-07-17T15:05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88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61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62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65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205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69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95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96"/>
    <d v="2023-07-17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9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11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125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14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99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21"/>
    <d v="2023-07-17T15:0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169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206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82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30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37"/>
    <d v="2023-07-17T15:06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49"/>
    <d v="2023-07-17T15:06:0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54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6"/>
    <x v="9"/>
    <x v="0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59"/>
    <d v="2023-07-17T15:07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61"/>
    <d v="2023-07-17T15:07:0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62"/>
    <d v="2023-07-17T15:07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65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205"/>
    <d v="2023-07-17T15:07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200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69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6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7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96"/>
    <d v="2023-07-17T15:07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9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11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62"/>
    <d v="2023-06-22T12:40:55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90"/>
    <d v="2023-06-22T12:40:5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66"/>
    <d v="2023-06-22T12:40:55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69"/>
    <d v="2023-06-22T12:40:55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4"/>
    <d v="2023-06-22T12:40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6"/>
    <d v="2023-06-22T12:40:5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38"/>
    <d v="2023-06-22T12:43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12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49"/>
    <d v="2023-06-22T12:4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40"/>
    <d v="2023-06-22T12:43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54"/>
    <d v="2023-06-22T12:4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17"/>
    <d v="2023-06-22T12:43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168"/>
    <d v="2023-06-22T12:43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8"/>
    <x v="7"/>
    <x v="3"/>
    <d v="2023-06-22T12:43:08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88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6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62"/>
    <d v="2023-06-22T12:4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90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66"/>
    <d v="2023-06-22T12:43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69"/>
    <d v="2023-06-22T12:43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6"/>
    <d v="2023-06-22T12:43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7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96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9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1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2"/>
    <d v="2023-04-18T14:5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15"/>
    <x v="0"/>
    <x v="63"/>
    <d v="2023-04-18T14:5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6"/>
    <d v="2023-04-18T14:57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7"/>
    <d v="2023-04-18T14:57:56"/>
    <n v="443"/>
    <n v="443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8"/>
    <d v="2023-04-18T14:57:5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39"/>
    <d v="2023-04-18T14:57:5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40"/>
    <d v="2023-04-18T14:57:56"/>
    <n v="104"/>
    <n v="104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116"/>
    <d v="2023-04-18T14:57:5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54"/>
    <d v="2023-04-18T14:57:5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0"/>
    <d v="2023-04-18T14:57:56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2"/>
    <d v="2023-04-18T14:57:5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168"/>
    <d v="2023-04-18T14:57:56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120"/>
    <x v="3"/>
    <x v="174"/>
    <d v="2023-04-18T14:57:56"/>
    <n v="1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05"/>
    <d v="2023-04-18T14:58:17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297"/>
    <d v="2023-04-18T14:58:17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80"/>
    <d v="2023-04-18T14:58:17"/>
    <n v="72"/>
    <n v="72"/>
    <n v="0"/>
    <n v="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108"/>
    <d v="2023-04-18T14:58:17"/>
    <n v="4"/>
    <n v="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25"/>
    <d v="2023-04-18T14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29"/>
    <d v="2023-04-18T14:58:17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43"/>
    <d v="2023-04-18T14:58:17"/>
    <n v="28"/>
    <n v="28"/>
    <n v="0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0"/>
    <d v="2023-04-18T14:58:17"/>
    <n v="94"/>
    <n v="94"/>
    <n v="0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2"/>
    <d v="2023-04-18T14:58:1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3"/>
    <d v="2023-04-18T14:58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4"/>
    <d v="2023-04-18T14:58:17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0"/>
    <d v="2023-04-18T12:53:4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1"/>
    <d v="2023-04-18T12:53:42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2"/>
    <d v="2023-04-18T12:53:4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3"/>
    <d v="2023-04-18T12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4"/>
    <d v="2023-04-18T12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5"/>
    <d v="2023-04-18T12:53:4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6"/>
    <d v="2023-04-18T12:53:42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7"/>
    <d v="2023-04-18T12:53:4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93"/>
    <d v="2023-04-18T12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8"/>
    <d v="2023-04-18T12:53:4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9"/>
    <d v="2023-04-18T12:53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75"/>
    <d v="2023-04-18T12:53:4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4"/>
    <d v="2023-04-18T12:53:42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5"/>
    <d v="2023-04-18T12:53:42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6"/>
    <d v="2023-04-18T12:53:4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"/>
    <d v="2023-04-18T12:53:42"/>
    <n v="0"/>
    <m/>
    <m/>
    <n v="1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8"/>
    <d v="2023-04-18T12:53:4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9"/>
    <d v="2023-04-18T12:53:42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0"/>
    <d v="2023-04-18T12:53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1"/>
    <d v="2023-04-18T12:5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2"/>
    <d v="2023-04-18T12:53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71"/>
    <d v="2023-04-18T12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41"/>
    <d v="2023-04-18T12:53:4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3"/>
    <d v="2023-04-18T12:53:42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0"/>
    <x v="0"/>
    <x v="14"/>
    <d v="2023-04-18T12:53:42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61"/>
    <d v="2023-04-18T13:39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90"/>
    <d v="2023-04-18T13:39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6"/>
    <d v="2023-04-18T13:39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30"/>
    <d v="2023-04-18T13:39:5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32"/>
    <d v="2023-04-18T13:39:51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37"/>
    <d v="2023-04-18T13:39:51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49"/>
    <d v="2023-04-18T13:39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199"/>
    <d v="2023-04-18T13:39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40"/>
    <d v="2023-04-18T13:39:5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0"/>
    <d v="2023-04-18T13:3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2"/>
    <d v="2023-04-18T13:39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72"/>
    <x v="10"/>
    <x v="183"/>
    <d v="2023-04-18T13:39:51"/>
    <n v="5"/>
    <m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73"/>
    <x v="10"/>
    <x v="80"/>
    <d v="2023-04-18T13:40:35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73"/>
    <x v="10"/>
    <x v="30"/>
    <d v="2023-04-18T13:40:35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73"/>
    <x v="10"/>
    <x v="35"/>
    <d v="2023-04-18T13:40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73"/>
    <x v="10"/>
    <x v="37"/>
    <d v="2023-04-18T13:40:35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30"/>
    <d v="2023-04-20T13:55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35"/>
    <d v="2023-04-20T13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37"/>
    <d v="2023-04-20T13:55:04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38"/>
    <d v="2023-04-20T13:5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48"/>
    <d v="2023-04-20T13:55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49"/>
    <d v="2023-04-20T13:55:04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50"/>
    <d v="2023-04-20T13:55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40"/>
    <d v="2023-04-20T13:55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14"/>
    <d v="2023-07-17T15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20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21"/>
    <d v="2023-07-17T15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169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206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171"/>
    <d v="2023-07-17T15:0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80"/>
    <d v="2023-07-17T15:07:0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82"/>
    <d v="2023-07-17T15:07:04"/>
    <n v="36"/>
    <m/>
    <n v="36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30"/>
    <d v="2023-07-17T15:07:0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32"/>
    <d v="2023-07-17T15:07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37"/>
    <d v="2023-07-17T15:07:0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38"/>
    <d v="2023-07-17T15:07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48"/>
    <d v="2023-07-17T15:07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49"/>
    <d v="2023-07-17T15:07:04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50"/>
    <d v="2023-07-17T15:07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188"/>
    <d v="2023-07-17T15:07:0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54"/>
    <d v="2023-07-17T15:07:0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58"/>
    <d v="2023-07-17T15:07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0"/>
    <d v="2023-07-17T15:07:0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92"/>
    <x v="9"/>
    <x v="2"/>
    <d v="2023-07-17T15:07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62"/>
    <d v="2023-07-17T15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90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66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69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14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15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21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24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101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80"/>
    <d v="2023-06-22T12:4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82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37"/>
    <d v="2023-06-22T12:43:2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38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49"/>
    <d v="2023-06-22T12:43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40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54"/>
    <d v="2023-06-22T12:43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7"/>
    <x v="7"/>
    <x v="3"/>
    <d v="2023-06-22T12:43:26"/>
    <n v="28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205"/>
    <d v="2023-06-22T12:4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7"/>
    <x v="80"/>
    <d v="2023-06-22T12:43:4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7"/>
    <x v="87"/>
    <d v="2023-06-22T12:44:0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8"/>
    <x v="30"/>
    <d v="2023-06-22T12:44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8"/>
    <x v="32"/>
    <d v="2023-06-22T12:44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8"/>
    <x v="37"/>
    <d v="2023-06-22T12:44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8"/>
    <x v="40"/>
    <d v="2023-06-22T12:44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8"/>
    <x v="0"/>
    <d v="2023-06-22T12:44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8"/>
    <x v="2"/>
    <d v="2023-06-22T12:44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30"/>
    <d v="2023-06-22T12:44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32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58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42"/>
    <d v="2023-05-15T17:1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69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38"/>
    <d v="2023-04-19T15:44:41"/>
    <n v="120"/>
    <n v="12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112"/>
    <d v="2023-04-19T15:4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40"/>
    <d v="2023-04-19T15:44:41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115"/>
    <d v="2023-04-19T15:44:4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54"/>
    <d v="2023-04-19T15:44:41"/>
    <n v="224"/>
    <n v="2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0"/>
    <d v="2023-04-19T15:44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2"/>
    <d v="2023-04-19T15:44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174"/>
    <d v="2023-04-19T15:44:41"/>
    <n v="2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80"/>
    <d v="2023-04-19T15:45:06"/>
    <n v="52"/>
    <n v="52"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108"/>
    <d v="2023-04-19T15:45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28"/>
    <d v="2023-04-19T15:45:06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29"/>
    <d v="2023-04-19T15:45:0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30"/>
    <d v="2023-04-19T15:45:06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32"/>
    <d v="2023-04-19T15:45:0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36"/>
    <d v="2023-04-19T15:45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37"/>
    <d v="2023-04-19T15:45:06"/>
    <n v="1158"/>
    <n v="1158"/>
    <m/>
    <m/>
    <n v="1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38"/>
    <d v="2023-04-19T15:45:0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112"/>
    <d v="2023-04-19T15:45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39"/>
    <d v="2023-04-19T15:45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40"/>
    <d v="2023-04-19T15:45:06"/>
    <n v="96"/>
    <n v="96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116"/>
    <d v="2023-04-19T15:45:0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240"/>
    <d v="2023-04-18T14:58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121"/>
    <x v="3"/>
    <x v="36"/>
    <d v="2023-04-18T14:58:17"/>
    <n v="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74"/>
    <d v="2023-04-18T14:59:31"/>
    <n v="6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02"/>
    <d v="2023-04-18T15:00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42"/>
    <d v="2023-04-18T15:00:5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19"/>
    <d v="2023-04-18T15:00:5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20"/>
    <d v="2023-04-18T15:0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21"/>
    <d v="2023-04-18T15:00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0"/>
    <d v="2023-04-18T15:00:5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1"/>
    <d v="2023-04-18T15:00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2"/>
    <d v="2023-04-18T15:00:5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3"/>
    <d v="2023-04-18T15:00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22"/>
    <d v="2023-04-18T15:00:5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4"/>
    <d v="2023-04-18T15:00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77"/>
    <d v="2023-04-18T15:00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70"/>
    <d v="2023-04-18T15:0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5"/>
    <d v="2023-04-18T15:00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23"/>
    <d v="2023-04-18T15:00:55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6"/>
    <d v="2023-04-18T15:00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78"/>
    <d v="2023-04-18T15:00:5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37"/>
    <d v="2023-04-18T15:00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05"/>
    <d v="2023-04-18T15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80"/>
    <d v="2023-04-18T15:00:55"/>
    <n v="567"/>
    <n v="567"/>
    <m/>
    <m/>
    <n v="56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08"/>
    <d v="2023-04-18T15:00:55"/>
    <n v="166"/>
    <n v="166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84"/>
    <d v="2023-04-18T15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25"/>
    <d v="2023-04-20T13:27:3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78"/>
    <d v="2023-04-20T13:27:34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80"/>
    <d v="2023-04-20T13:27:34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184"/>
    <d v="2023-04-20T13:2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26"/>
    <x v="8"/>
    <x v="25"/>
    <d v="2023-04-20T13:27:3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92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9"/>
    <d v="2023-05-15T17:08:5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70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4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5"/>
    <d v="2023-05-15T17:08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6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95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96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37"/>
    <d v="2023-04-18T12:21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38"/>
    <d v="2023-04-18T12:2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02"/>
    <x v="6"/>
    <x v="40"/>
    <d v="2023-04-18T12:2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3"/>
    <d v="2023-04-18T11:38:2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87"/>
    <d v="2023-04-18T11:38:2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95"/>
    <d v="2023-04-18T11:38:28"/>
    <n v="29"/>
    <m/>
    <n v="2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43"/>
    <d v="2023-04-18T11:39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31"/>
    <d v="2023-04-18T11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80"/>
    <d v="2023-04-18T11:39:1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82"/>
    <d v="2023-04-18T11:39:10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0"/>
    <d v="2023-04-18T11:39:1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2"/>
    <d v="2023-04-18T11:39:1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54"/>
    <d v="2023-04-20T13:55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58"/>
    <d v="2023-04-20T13:55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0"/>
    <d v="2023-04-20T13:55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30"/>
    <d v="2023-04-20T13:55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37"/>
    <d v="2023-04-20T13:55:3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38"/>
    <d v="2023-04-20T13:55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112"/>
    <d v="2023-04-20T13:5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69"/>
    <d v="2023-04-18T13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4"/>
    <d v="2023-04-18T13:4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6"/>
    <d v="2023-04-18T13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7"/>
    <d v="2023-04-18T13:48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96"/>
    <d v="2023-04-18T13:4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9"/>
    <d v="2023-04-18T13:48:5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11"/>
    <d v="2023-04-18T13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125"/>
    <d v="2023-04-18T13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14"/>
    <d v="2023-04-18T13:48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99"/>
    <d v="2023-04-18T13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20"/>
    <d v="2023-04-18T13:4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21"/>
    <d v="2023-04-18T13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24"/>
    <d v="2023-04-18T13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169"/>
    <d v="2023-04-18T13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206"/>
    <d v="2023-04-18T13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80"/>
    <d v="2023-04-18T13:4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82"/>
    <d v="2023-04-18T13:48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0"/>
    <d v="2023-04-18T13:48:5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33"/>
    <d v="2023-06-22T12:4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36"/>
    <d v="2023-06-22T12:4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37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0"/>
    <d v="2023-06-22T12:44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8"/>
    <x v="2"/>
    <d v="2023-06-22T12:44:3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30"/>
    <d v="2023-06-22T12:44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32"/>
    <d v="2023-06-22T12:44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37"/>
    <d v="2023-06-22T12:44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48"/>
    <d v="2023-06-22T12:44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58"/>
    <d v="2023-06-22T12:44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0"/>
    <d v="2023-06-22T12:44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3"/>
    <x v="8"/>
    <x v="2"/>
    <d v="2023-06-22T12:4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81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30"/>
    <d v="2023-06-22T12:45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36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37"/>
    <d v="2023-06-22T12:45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38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48"/>
    <d v="2023-06-22T12:45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40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54"/>
    <d v="2023-06-22T12:45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58"/>
    <d v="2023-06-22T12:45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4"/>
    <x v="8"/>
    <x v="0"/>
    <d v="2023-06-22T12:4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5"/>
    <x v="8"/>
    <x v="30"/>
    <d v="2023-06-22T12:45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5"/>
    <x v="8"/>
    <x v="32"/>
    <d v="2023-06-22T12:45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5"/>
    <d v="2023-04-18T15:00:5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09"/>
    <d v="2023-04-18T15:00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7"/>
    <d v="2023-04-18T15:00:55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9"/>
    <d v="2023-04-18T15:00:55"/>
    <n v="6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32"/>
    <d v="2023-04-18T15:00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0"/>
    <d v="2023-04-18T15:00:55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2"/>
    <d v="2023-04-18T15:00:5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48"/>
    <d v="2023-04-18T15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5"/>
    <d v="2023-04-18T15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6"/>
    <d v="2023-04-18T15:00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7"/>
    <d v="2023-04-18T15:00:55"/>
    <n v="799"/>
    <n v="799"/>
    <m/>
    <m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8"/>
    <d v="2023-04-18T15:00:55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12"/>
    <d v="2023-04-18T15:00:55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41"/>
    <d v="2023-04-18T15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39"/>
    <d v="2023-04-18T15:00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40"/>
    <d v="2023-04-18T15:00:55"/>
    <n v="1420"/>
    <n v="1420"/>
    <m/>
    <m/>
    <n v="1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28"/>
    <d v="2023-04-18T15:00:55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29"/>
    <d v="2023-04-18T15:00:55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53"/>
    <d v="2023-04-18T15:00:55"/>
    <n v="743"/>
    <n v="7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15"/>
    <d v="2023-04-18T15:00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16"/>
    <d v="2023-04-18T15:00:55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54"/>
    <d v="2023-04-18T15:00:55"/>
    <n v="567"/>
    <n v="5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85"/>
    <d v="2023-04-18T15:00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17"/>
    <d v="2023-04-18T15:00:5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42"/>
    <d v="2023-04-18T15:00:55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56"/>
    <d v="2023-04-18T15:00:55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17"/>
    <d v="2023-04-18T15:00:55"/>
    <n v="71"/>
    <n v="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0"/>
    <d v="2023-04-18T15:00:5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2"/>
    <d v="2023-04-18T15:00:5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74"/>
    <d v="2023-04-18T15:00:55"/>
    <n v="51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125"/>
    <x v="0"/>
    <x v="195"/>
    <d v="2023-04-18T15:00:55"/>
    <n v="885"/>
    <n v="405"/>
    <n v="37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27"/>
    <x v="3"/>
    <x v="80"/>
    <d v="2023-05-24T15:40:46"/>
    <n v="50"/>
    <n v="50"/>
    <m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205"/>
    <d v="2023-04-18T15:02:1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80"/>
    <d v="2023-04-18T15:02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29"/>
    <d v="2023-04-18T15:02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132"/>
    <d v="2023-04-18T15:02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133"/>
    <d v="2023-04-18T15:02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30"/>
    <d v="2023-04-18T15:02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27"/>
    <x v="3"/>
    <x v="37"/>
    <d v="2023-05-24T15:40:46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127"/>
    <x v="3"/>
    <x v="54"/>
    <d v="2023-05-24T15:40:46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32"/>
    <d v="2023-04-18T15:02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36"/>
    <d v="2023-04-18T15:02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37"/>
    <d v="2023-04-18T15:02:11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38"/>
    <d v="2023-04-18T15:02:1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112"/>
    <d v="2023-04-18T15:02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39"/>
    <d v="2023-04-18T15:02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40"/>
    <d v="2023-04-18T15:02:11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152"/>
    <d v="2023-04-18T15:02:1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54"/>
    <d v="2023-04-18T15:02:11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42"/>
    <d v="2023-07-14T15:59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43"/>
    <d v="2023-07-14T15:59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80"/>
    <d v="2023-07-14T15:59:57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81"/>
    <d v="2023-07-14T15:59:57"/>
    <n v="940"/>
    <m/>
    <n v="940"/>
    <m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82"/>
    <d v="2023-07-14T15:59:5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08"/>
    <d v="2023-07-14T15:59:5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25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42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29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0"/>
    <d v="2023-07-14T15:59:5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47"/>
    <d v="2023-07-14T15:5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2"/>
    <d v="2023-07-14T15:59:5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6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7"/>
    <d v="2023-07-14T15:59:57"/>
    <n v="949"/>
    <m/>
    <n v="949"/>
    <m/>
    <n v="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8"/>
    <d v="2023-07-14T15:59:5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12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39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48"/>
    <d v="2023-07-14T15:59:57"/>
    <n v="45"/>
    <m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49"/>
    <d v="2023-07-14T15:59:57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0"/>
    <d v="2023-07-14T15:59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1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40"/>
    <d v="2023-07-14T15:59:57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45"/>
    <d v="2023-07-14T15:59:57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53"/>
    <d v="2023-07-14T15:59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928"/>
    <x v="145"/>
    <x v="3"/>
    <x v="54"/>
    <d v="2023-04-19T15:45:06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30"/>
    <d v="2023-04-20T16:12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32"/>
    <d v="2023-04-20T16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0"/>
    <d v="2023-04-19T16:23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1"/>
    <d v="2023-04-19T16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84"/>
    <d v="2023-04-19T16:23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0"/>
    <d v="2023-04-19T16:23:46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13"/>
    <d v="2023-04-19T16:23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14"/>
    <d v="2023-04-19T16:23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16"/>
    <d v="2023-04-19T16:23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4"/>
    <d v="2023-04-19T16:23:4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5"/>
    <d v="2023-04-19T16:23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6"/>
    <d v="2023-04-19T16:23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7"/>
    <d v="2023-04-19T16:23:4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8"/>
    <d v="2023-04-19T16:23:4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0"/>
    <d v="2023-04-19T16:23:46"/>
    <n v="508"/>
    <n v="0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"/>
    <d v="2023-04-19T16:23:46"/>
    <n v="307"/>
    <n v="0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88"/>
    <d v="2023-04-19T16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9"/>
    <d v="2023-04-19T16:24:0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0"/>
    <d v="2023-04-19T16:24:0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1"/>
    <d v="2023-04-19T16:24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2"/>
    <d v="2023-04-19T16:24:0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3"/>
    <d v="2023-04-19T16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91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37"/>
    <d v="2023-06-22T12:50:0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48"/>
    <d v="2023-06-22T12:50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49"/>
    <d v="2023-06-22T12:50:02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51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54"/>
    <d v="2023-06-22T12:50:0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58"/>
    <d v="2023-06-22T12:50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0"/>
    <x v="9"/>
    <x v="0"/>
    <d v="2023-06-22T12:50:0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71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1"/>
    <d v="2023-06-22T12:34:5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3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4"/>
    <d v="2023-06-22T12:34:5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5"/>
    <d v="2023-06-22T12:34:5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9"/>
    <d v="2023-06-22T12:34:5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6"/>
    <d v="2023-06-22T12:34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0"/>
    <d v="2023-06-22T12:34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9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0"/>
    <d v="2023-06-22T12:3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1"/>
    <d v="2023-06-22T12:34:5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2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3"/>
    <d v="2023-06-22T12:3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4"/>
    <d v="2023-06-22T12:34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1"/>
    <d v="2023-06-22T12:34:5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2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78"/>
    <d v="2023-06-22T13:16:35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40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2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71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25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65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4"/>
    <d v="2023-05-15T16:02:4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5"/>
    <d v="2023-05-15T16:02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99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20"/>
    <d v="2023-05-15T16:02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0"/>
    <d v="2023-04-18T14:17:2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88"/>
    <d v="2023-04-18T14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62"/>
    <d v="2023-04-18T14:17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90"/>
    <d v="2023-04-18T14:1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15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16"/>
    <d v="2023-06-22T13:15:25"/>
    <n v="600"/>
    <n v="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54"/>
    <d v="2023-06-22T13:15:25"/>
    <n v="481"/>
    <n v="4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85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17"/>
    <d v="2023-06-22T13:15:2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42"/>
    <d v="2023-06-22T13:15:2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56"/>
    <d v="2023-06-22T13:15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17"/>
    <d v="2023-06-22T13:15:25"/>
    <n v="57"/>
    <n v="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0"/>
    <d v="2023-06-22T13:15:25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"/>
    <d v="2023-06-22T13:15:2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74"/>
    <d v="2023-06-22T13:15:25"/>
    <n v="42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95"/>
    <d v="2023-06-22T13:15:25"/>
    <n v="344"/>
    <n v="257"/>
    <n v="4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2"/>
    <d v="2023-04-18T13:48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3"/>
    <d v="2023-04-18T13:4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4"/>
    <d v="2023-04-18T13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6"/>
    <d v="2023-04-18T13:4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7"/>
    <d v="2023-04-18T13:48:53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38"/>
    <d v="2023-04-18T13:48:5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241"/>
    <d v="2023-04-18T13:42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48"/>
    <d v="2023-04-20T13:55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49"/>
    <d v="2023-04-20T13:55:3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54"/>
    <d v="2023-04-20T13:5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58"/>
    <d v="2023-04-20T13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0"/>
    <d v="2023-04-20T13:55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59"/>
    <d v="2023-04-20T14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61"/>
    <d v="2023-04-20T14:15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62"/>
    <d v="2023-04-20T14:15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65"/>
    <d v="2023-04-20T14:15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205"/>
    <d v="2023-04-20T14:15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69"/>
    <d v="2023-04-20T14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0"/>
    <d v="2023-04-19T16:21:0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7"/>
    <d v="2023-04-19T16:21:0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2"/>
    <d v="2023-04-19T16:21:02"/>
    <n v="189"/>
    <n v="1"/>
    <n v="188"/>
    <n v="1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5"/>
    <d v="2023-04-19T16:21:02"/>
    <n v="8"/>
    <n v="0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6"/>
    <d v="2023-04-19T16:21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7"/>
    <d v="2023-04-19T16:21:02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125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14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15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20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80"/>
    <d v="2023-05-15T15:45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30"/>
    <d v="2023-05-15T15:45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36"/>
    <d v="2023-05-15T15:4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7"/>
    <x v="37"/>
    <d v="2023-05-15T15:45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97"/>
    <d v="2023-05-15T15:30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1"/>
    <d v="2023-05-15T15:30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4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5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0"/>
    <d v="2023-05-15T15:30:42"/>
    <n v="493"/>
    <m/>
    <n v="493"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1"/>
    <d v="2023-05-15T15:30:42"/>
    <n v="195"/>
    <m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32"/>
    <d v="2023-05-15T15:30:42"/>
    <n v="340"/>
    <m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0"/>
    <d v="2023-04-18T14:01:29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"/>
    <d v="2023-04-18T14:01:2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96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53"/>
    <d v="2023-04-18T15:06:59"/>
    <n v="361"/>
    <n v="3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15"/>
    <d v="2023-04-18T15:06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16"/>
    <d v="2023-04-18T15:06:59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54"/>
    <d v="2023-04-18T15:06:59"/>
    <n v="376"/>
    <n v="3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85"/>
    <d v="2023-04-18T15:06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17"/>
    <d v="2023-04-18T15:06:5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56"/>
    <d v="2023-04-18T15:02:1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217"/>
    <d v="2023-04-18T15:02:11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0"/>
    <d v="2023-04-18T15:02:1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2"/>
    <d v="2023-04-18T15:02:1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174"/>
    <d v="2023-04-18T15:02:11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128"/>
    <x v="0"/>
    <x v="195"/>
    <d v="2023-04-18T15:02:11"/>
    <n v="54"/>
    <n v="9"/>
    <n v="36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02"/>
    <d v="2023-04-18T15:02:2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42"/>
    <d v="2023-04-18T15:02:29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19"/>
    <d v="2023-04-18T15:02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45"/>
    <d v="2023-04-18T15:0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21"/>
    <d v="2023-04-18T15:02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0"/>
    <d v="2023-04-18T15:02:2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1"/>
    <d v="2023-04-18T15:02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2"/>
    <d v="2023-04-18T15:02:2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3"/>
    <d v="2023-04-18T15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22"/>
    <d v="2023-04-18T15:02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77"/>
    <d v="2023-04-18T15:02:2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70"/>
    <d v="2023-04-18T15:02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5"/>
    <d v="2023-04-18T15:0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23"/>
    <d v="2023-04-18T15:02:29"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6"/>
    <d v="2023-04-18T15:02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00"/>
    <d v="2023-04-18T15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25"/>
    <d v="2023-04-18T15:02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78"/>
    <d v="2023-04-18T15:02:2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37"/>
    <d v="2023-04-18T15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5"/>
    <x v="8"/>
    <x v="0"/>
    <d v="2023-06-22T12:45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5"/>
    <x v="8"/>
    <x v="2"/>
    <d v="2023-06-22T12:4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82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30"/>
    <d v="2023-06-22T12:45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32"/>
    <d v="2023-06-22T12:45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37"/>
    <d v="2023-06-22T12:45:4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38"/>
    <d v="2023-06-22T12:45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112"/>
    <d v="2023-06-22T12:4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49"/>
    <d v="2023-06-22T12:45:4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40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54"/>
    <d v="2023-06-22T12:45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0"/>
    <d v="2023-06-22T12:45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6"/>
    <x v="2"/>
    <x v="2"/>
    <d v="2023-06-22T12:45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79"/>
    <d v="2023-06-22T12:4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82"/>
    <d v="2023-06-22T12:46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30"/>
    <d v="2023-06-22T12:46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36"/>
    <d v="2023-06-22T12:46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49"/>
    <d v="2023-06-22T12:46:0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51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84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85"/>
    <d v="2023-06-22T12:46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54"/>
    <d v="2023-06-22T12:46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7"/>
    <x v="2"/>
    <x v="0"/>
    <d v="2023-06-22T12:46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81"/>
    <d v="2023-06-22T12:46:15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0"/>
    <d v="2023-08-21T15:42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1"/>
    <d v="2023-08-21T15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2"/>
    <d v="2023-08-21T15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3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50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24"/>
    <d v="2023-08-21T15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1"/>
    <d v="2023-08-21T15:42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2"/>
    <d v="2023-08-21T15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3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77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4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69"/>
    <d v="2023-08-21T15:42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71"/>
    <d v="2023-08-21T15:42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0"/>
    <d v="2023-08-21T15:42:27"/>
    <n v="177"/>
    <n v="0"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1"/>
    <d v="2023-08-21T15:42:27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06"/>
    <d v="2023-08-21T15:42:27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87"/>
    <d v="2023-08-21T15:42:27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3"/>
    <d v="2023-08-21T15:42:27"/>
    <n v="12"/>
    <n v="0"/>
    <n v="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0"/>
    <d v="2023-08-21T15:42:27"/>
    <n v="265"/>
    <n v="0"/>
    <n v="265"/>
    <n v="0"/>
    <n v="2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2"/>
    <d v="2023-08-21T15:42:27"/>
    <n v="247"/>
    <n v="0"/>
    <n v="247"/>
    <n v="3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7"/>
    <d v="2023-08-21T15:42:27"/>
    <n v="767"/>
    <n v="0"/>
    <n v="767"/>
    <n v="0"/>
    <n v="7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39"/>
    <d v="2023-08-21T15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8"/>
    <d v="2023-08-21T15:42:27"/>
    <n v="120"/>
    <n v="0"/>
    <n v="120"/>
    <n v="0"/>
    <n v="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9"/>
    <d v="2023-08-21T15:42:2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0"/>
    <d v="2023-04-19T16:24:0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6"/>
    <d v="2023-04-19T16:24:0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21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28"/>
    <d v="2023-04-20T09:16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35"/>
    <d v="2023-04-20T16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36"/>
    <d v="2023-04-20T16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37"/>
    <d v="2023-04-20T16:12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38"/>
    <d v="2023-04-20T16:12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112"/>
    <d v="2023-04-20T16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48"/>
    <d v="2023-04-20T16:12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49"/>
    <d v="2023-04-20T16:12:3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54"/>
    <d v="2023-04-20T16:12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58"/>
    <d v="2023-04-20T16:12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0"/>
    <d v="2023-04-20T16:1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2"/>
    <d v="2023-04-20T16:1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160"/>
    <x v="5"/>
    <x v="37"/>
    <d v="2023-04-20T16:12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49"/>
    <x v="5"/>
    <x v="37"/>
    <d v="2023-04-20T16:1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61"/>
    <d v="2023-04-20T16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62"/>
    <d v="2023-04-20T16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90"/>
    <d v="2023-04-20T16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66"/>
    <d v="2023-04-20T16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6"/>
    <d v="2023-04-20T16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7"/>
    <d v="2023-04-20T16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96"/>
    <d v="2023-04-20T16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6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7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96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9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125"/>
    <d v="2023-07-17T15:0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14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20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21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24"/>
    <d v="2023-07-17T15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80"/>
    <d v="2023-07-17T15:08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30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37"/>
    <d v="2023-07-17T15:08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38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0"/>
    <d v="2023-07-17T09:50:13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"/>
    <d v="2023-07-17T09:50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74"/>
    <d v="2023-07-17T09:50:13"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87"/>
    <d v="2023-07-17T09:50:1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95"/>
    <d v="2023-07-17T09:50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49"/>
    <d v="2023-07-17T09:50:13"/>
    <n v="18"/>
    <n v="7"/>
    <n v="8"/>
    <n v="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80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108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29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30"/>
    <d v="2023-07-17T09:50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36"/>
    <d v="2023-07-17T09:5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8"/>
    <d v="2023-04-19T16:21:02"/>
    <n v="41"/>
    <n v="19"/>
    <n v="22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39"/>
    <d v="2023-04-19T16:21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8"/>
    <d v="2023-04-19T16:21:02"/>
    <n v="84"/>
    <n v="0"/>
    <n v="84"/>
    <n v="0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9"/>
    <d v="2023-04-19T16:21:02"/>
    <n v="559"/>
    <n v="0"/>
    <n v="5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0"/>
    <d v="2023-04-19T16:21:02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1"/>
    <d v="2023-04-19T16:21:0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84"/>
    <d v="2023-04-19T16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48"/>
    <d v="2023-04-18T13:42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49"/>
    <d v="2023-04-18T13:42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40"/>
    <d v="2023-04-18T13:42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54"/>
    <d v="2023-04-18T13:42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58"/>
    <d v="2023-04-18T13:42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0"/>
    <d v="2023-04-18T13:42:0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2"/>
    <d v="2023-04-18T13:42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3"/>
    <d v="2023-04-18T13:42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61"/>
    <d v="2023-04-20T13:5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62"/>
    <d v="2023-04-20T13:55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65"/>
    <d v="2023-04-20T13:55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205"/>
    <d v="2023-04-20T13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69"/>
    <d v="2023-04-20T13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6"/>
    <d v="2023-04-20T13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7"/>
    <d v="2023-04-20T13:55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96"/>
    <d v="2023-04-20T13:55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9"/>
    <d v="2023-04-20T13:55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3"/>
    <d v="2023-04-18T11:3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152"/>
    <x v="1"/>
    <x v="3"/>
    <d v="2023-04-19T14:01:2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4"/>
    <d v="2023-04-18T11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248"/>
    <d v="2023-04-18T11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6"/>
    <d v="2023-04-18T11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7"/>
    <d v="2023-04-18T11:39:10"/>
    <n v="433"/>
    <m/>
    <n v="433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8"/>
    <d v="2023-04-18T11:39:1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12"/>
    <d v="2023-04-18T11:3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4"/>
    <d v="2023-04-18T11:40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75"/>
    <d v="2023-04-18T11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69"/>
    <d v="2023-04-18T11:40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80"/>
    <d v="2023-04-18T11:40:5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0"/>
    <d v="2023-04-20T13:0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27"/>
    <d v="2023-04-20T13:04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28"/>
    <d v="2023-04-20T13:0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20"/>
    <d v="2023-04-20T13:04:41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93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94"/>
    <d v="2023-04-20T13:04:4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74"/>
    <d v="2023-04-20T13:04:41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22"/>
    <d v="2023-04-20T13:04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23"/>
    <d v="2023-04-20T13:04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82"/>
    <d v="2023-04-20T13:04:41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3"/>
    <d v="2023-04-20T13:04:41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31"/>
    <d v="2023-04-20T13:0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0"/>
    <d v="2023-04-20T13:04:4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05"/>
    <d v="2023-06-22T13:15:4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43"/>
    <d v="2023-06-22T13:1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02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42"/>
    <d v="2023-06-22T13:15:43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19"/>
    <d v="2023-06-22T13:15:4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21"/>
    <d v="2023-06-22T13:15:4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49"/>
    <d v="2023-06-22T12:50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54"/>
    <d v="2023-06-22T12:50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58"/>
    <d v="2023-06-22T12:50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0"/>
    <d v="2023-06-22T12:50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2"/>
    <d v="2023-06-22T12:50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62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205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69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6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7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96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9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11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99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20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21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171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80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82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05"/>
    <d v="2023-04-18T15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97"/>
    <d v="2023-04-18T15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80"/>
    <d v="2023-04-18T15:02:29"/>
    <n v="329"/>
    <n v="329"/>
    <m/>
    <m/>
    <n v="30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84"/>
    <d v="2023-04-18T15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5"/>
    <d v="2023-04-18T15:02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09"/>
    <d v="2023-04-18T15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6"/>
    <d v="2023-04-18T15:02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7"/>
    <d v="2023-04-18T15:02:2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9"/>
    <d v="2023-04-18T15:02:29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32"/>
    <d v="2023-04-18T15:02:29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0"/>
    <d v="2023-04-18T15:02:29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2"/>
    <d v="2023-04-18T15:02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4"/>
    <d v="2023-04-18T15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6"/>
    <d v="2023-04-18T15:02:2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7"/>
    <d v="2023-04-18T15:02:29"/>
    <n v="600"/>
    <n v="60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8"/>
    <d v="2023-04-18T15:02:29"/>
    <n v="454"/>
    <n v="454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12"/>
    <d v="2023-04-18T15:02:2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41"/>
    <d v="2023-04-18T15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39"/>
    <d v="2023-04-18T15:02:2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40"/>
    <d v="2023-04-18T15:02:29"/>
    <n v="329"/>
    <n v="329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28"/>
    <d v="2023-04-18T15:02:2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29"/>
    <d v="2023-04-18T15:02:29"/>
    <n v="218"/>
    <n v="218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53"/>
    <d v="2023-04-18T15:02:29"/>
    <n v="858"/>
    <n v="8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15"/>
    <d v="2023-04-18T15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82"/>
    <d v="2023-06-22T12:46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30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37"/>
    <d v="2023-06-22T12:46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38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49"/>
    <d v="2023-06-22T12:46:1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50"/>
    <d v="2023-06-22T12:46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40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54"/>
    <d v="2023-06-22T12:46:15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8"/>
    <x v="2"/>
    <x v="0"/>
    <d v="2023-06-22T12:46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82"/>
    <d v="2023-06-22T12:46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30"/>
    <d v="2023-06-22T12:46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32"/>
    <d v="2023-06-22T12:4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37"/>
    <d v="2023-06-22T12:46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38"/>
    <d v="2023-06-22T12:46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49"/>
    <d v="2023-06-22T12:46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50"/>
    <d v="2023-06-22T12:4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199"/>
    <d v="2023-06-22T12:4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40"/>
    <d v="2023-06-22T12:46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54"/>
    <d v="2023-06-22T12:4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0"/>
    <d v="2023-06-22T12:46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9"/>
    <x v="2"/>
    <x v="2"/>
    <d v="2023-06-22T12:4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82"/>
    <d v="2023-06-22T12:46:5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30"/>
    <d v="2023-06-22T12:46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36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9"/>
    <d v="2023-04-20T16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11"/>
    <d v="2023-04-20T16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7"/>
    <d v="2023-04-19T16:36:17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8"/>
    <d v="2023-04-19T16:36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70"/>
    <d v="2023-04-18T14:0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4"/>
    <d v="2023-04-18T14:08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"/>
    <d v="2023-04-18T14:08:32"/>
    <n v="882"/>
    <m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7"/>
    <d v="2023-04-18T14:0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90"/>
    <d v="2023-04-18T13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91"/>
    <d v="2023-04-18T13:52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6"/>
    <d v="2023-04-18T13:52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7"/>
    <d v="2023-04-18T13:5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93"/>
    <d v="2023-04-18T13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70"/>
    <d v="2023-04-18T13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4"/>
    <d v="2023-04-18T13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5"/>
    <d v="2023-04-18T13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"/>
    <d v="2023-04-18T13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7"/>
    <d v="2023-04-18T13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9"/>
    <d v="2023-04-18T13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41"/>
    <d v="2023-04-18T13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13"/>
    <d v="2023-04-18T13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14"/>
    <d v="2023-04-18T13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15"/>
    <d v="2023-04-18T13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21"/>
    <d v="2023-04-18T13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80"/>
    <d v="2023-04-18T13:52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11"/>
    <d v="2023-04-20T13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14"/>
    <d v="2023-04-20T13:55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20"/>
    <d v="2023-04-20T13:55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21"/>
    <d v="2023-04-20T13:5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24"/>
    <d v="2023-04-20T13:5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3"/>
    <d v="2023-05-15T16:37:0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4"/>
    <d v="2023-05-15T16:37:0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5"/>
    <d v="2023-05-15T16:37:0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99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6"/>
    <d v="2023-05-15T16:37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0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1"/>
    <d v="2023-05-15T16:37:0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3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01"/>
    <d v="2023-05-15T16:3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77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04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97"/>
    <d v="2023-05-15T16:37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80"/>
    <d v="2023-05-15T16:37:07"/>
    <n v="93"/>
    <n v="10"/>
    <n v="83"/>
    <m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81"/>
    <d v="2023-05-15T16:37:07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06"/>
    <d v="2023-05-15T16:37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07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08"/>
    <d v="2023-05-15T16:37:0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2"/>
    <d v="2023-05-15T16:3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8"/>
    <d v="2023-05-15T16:37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0"/>
    <d v="2023-05-15T16:37:07"/>
    <n v="124"/>
    <n v="31"/>
    <n v="93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56"/>
    <d v="2023-04-18T15:06:5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17"/>
    <d v="2023-04-18T15:06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0"/>
    <d v="2023-04-18T15:06:5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"/>
    <d v="2023-04-18T15:06:5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74"/>
    <d v="2023-04-18T15:06:59"/>
    <n v="1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87"/>
    <d v="2023-04-18T15:06:5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80"/>
    <d v="2023-04-18T15:0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28"/>
    <d v="2023-04-18T15:07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30"/>
    <d v="2023-04-18T15:07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37"/>
    <d v="2023-04-18T15:07:23"/>
    <n v="116"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38"/>
    <d v="2023-04-18T15:07:23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112"/>
    <d v="2023-04-18T15:0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54"/>
    <d v="2023-04-18T15:07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56"/>
    <d v="2023-04-18T15:07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217"/>
    <d v="2023-04-18T15:0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41"/>
    <x v="4"/>
    <x v="0"/>
    <d v="2023-04-18T15:07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42"/>
    <d v="2023-05-15T17:03:4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43"/>
    <d v="2023-05-15T17:03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88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59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0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1"/>
    <d v="2023-05-15T17:09:19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2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3"/>
    <d v="2023-05-15T17:09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90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54"/>
    <d v="2023-06-22T12:4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3"/>
    <d v="2023-06-22T12:42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7"/>
    <x v="87"/>
    <d v="2023-06-22T12:42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59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61"/>
    <d v="2023-06-22T12:5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62"/>
    <d v="2023-06-22T12:5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65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205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69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6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7"/>
    <d v="2023-06-22T12:50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96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9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11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14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20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252"/>
    <d v="2023-08-21T15:46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06"/>
    <d v="2023-08-21T15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07"/>
    <d v="2023-08-21T15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59"/>
    <d v="2023-08-21T15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0"/>
    <d v="2023-08-21T15:46:3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2"/>
    <d v="2023-04-18T14:3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3"/>
    <d v="2023-04-18T14:39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59"/>
    <d v="2023-04-18T14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61"/>
    <d v="2023-04-18T14:3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37"/>
    <d v="2023-07-17T09:50:54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38"/>
    <d v="2023-07-17T09:50:54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112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116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54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41"/>
    <x v="4"/>
    <x v="56"/>
    <d v="2023-07-17T09:50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88"/>
    <d v="2023-07-17T09:53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59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0"/>
    <d v="2023-07-17T09:53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1"/>
    <d v="2023-07-17T09:53:0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2"/>
    <d v="2023-07-17T09:53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3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62"/>
    <x v="11"/>
    <x v="65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29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77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30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131"/>
    <d v="2023-07-14T15:57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80"/>
    <d v="2023-07-14T15:57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82"/>
    <d v="2023-07-14T15:57:5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25"/>
    <d v="2023-05-15T15:33:3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3"/>
    <d v="2023-05-15T15:3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5"/>
    <d v="2023-04-20T09:12:5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30"/>
    <d v="2023-04-20T16:12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32"/>
    <d v="2023-04-20T16:1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37"/>
    <d v="2023-04-20T16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48"/>
    <d v="2023-04-20T16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49"/>
    <d v="2023-04-20T16:1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54"/>
    <d v="2023-04-20T16:1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58"/>
    <d v="2023-04-20T16:12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0"/>
    <d v="2023-04-20T16:12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01"/>
    <x v="9"/>
    <x v="2"/>
    <d v="2023-04-20T16:1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59"/>
    <d v="2023-04-20T16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61"/>
    <d v="2023-04-20T16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62"/>
    <d v="2023-04-20T16:12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65"/>
    <d v="2023-04-20T16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205"/>
    <d v="2023-04-20T16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6"/>
    <d v="2023-04-20T16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07"/>
    <x v="9"/>
    <x v="7"/>
    <d v="2023-04-20T16:12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112"/>
    <d v="2023-07-17T15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49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54"/>
    <d v="2023-07-17T15:08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06"/>
    <x v="7"/>
    <x v="0"/>
    <d v="2023-07-17T15:0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62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205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69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6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7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96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9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11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30"/>
    <d v="2023-06-22T12:50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34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35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36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37"/>
    <d v="2023-06-22T12:50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30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32"/>
    <d v="2023-06-22T13:15:4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22"/>
    <d v="2023-06-22T13:1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34"/>
    <d v="2023-06-22T13:15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77"/>
    <d v="2023-06-22T13:15:4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170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35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23"/>
    <d v="2023-06-22T13:15:43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36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26"/>
    <x v="8"/>
    <x v="225"/>
    <d v="2023-06-22T13:15:43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6"/>
    <d v="2023-06-22T13:17:5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7"/>
    <d v="2023-06-22T13:17:55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96"/>
    <d v="2023-06-22T13:17:55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8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9"/>
    <d v="2023-06-22T13:17:55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0"/>
    <d v="2023-06-22T13:17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1"/>
    <d v="2023-06-22T13:17:55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71"/>
    <d v="2023-06-22T13:17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25"/>
    <d v="2023-06-22T13:17:5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4"/>
    <d v="2023-06-22T13:17:55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54"/>
    <d v="2023-04-18T15:02:29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85"/>
    <d v="2023-04-18T15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17"/>
    <d v="2023-04-18T15:02:2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42"/>
    <d v="2023-04-18T15:02:29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56"/>
    <d v="2023-04-18T15:02:2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17"/>
    <d v="2023-04-18T15:02:29"/>
    <n v="46"/>
    <n v="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0"/>
    <d v="2023-04-18T15:02:29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2"/>
    <d v="2023-04-18T15:02:2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74"/>
    <d v="2023-04-18T15:02:29"/>
    <n v="29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129"/>
    <x v="0"/>
    <x v="195"/>
    <d v="2023-04-18T15:02:29"/>
    <n v="888"/>
    <n v="403"/>
    <n v="376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30"/>
    <d v="2023-04-18T15:02:4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33"/>
    <d v="2023-04-18T15:0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216"/>
    <d v="2023-04-18T15:0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36"/>
    <d v="2023-04-18T15:02:4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130"/>
    <x v="0"/>
    <x v="37"/>
    <d v="2023-04-18T15:02:48"/>
    <n v="421"/>
    <n v="421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80"/>
    <d v="2023-05-15T16:03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29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08"/>
    <d v="2023-04-18T15:03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30"/>
    <d v="2023-04-18T15:03:0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32"/>
    <d v="2023-04-18T15:03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37"/>
    <d v="2023-04-18T15:03:0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38"/>
    <d v="2023-04-18T15:03:0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39"/>
    <d v="2023-04-18T15:03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49"/>
    <d v="2023-04-18T15:03:0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39"/>
    <d v="2023-05-15T17:10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48"/>
    <d v="2023-05-15T17:10:41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44"/>
    <d v="2023-04-18T13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80"/>
    <d v="2023-04-18T13:04:33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42"/>
    <d v="2023-04-18T13:04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30"/>
    <d v="2023-04-18T13:04:33"/>
    <n v="281"/>
    <m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32"/>
    <d v="2023-04-18T13:04:33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37"/>
    <d v="2023-04-18T13:04:33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39"/>
    <d v="2023-04-18T13:04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06"/>
    <d v="2023-05-15T17:0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48"/>
    <d v="2023-04-18T13:04:3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49"/>
    <d v="2023-04-18T13:04:33"/>
    <n v="7449"/>
    <m/>
    <n v="7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0"/>
    <d v="2023-04-18T13:04:33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1"/>
    <d v="2023-04-18T13:04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84"/>
    <d v="2023-04-18T13:04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40"/>
    <d v="2023-04-18T13:04:3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54"/>
    <d v="2023-04-18T13:04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78"/>
    <d v="2023-04-18T13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79"/>
    <d v="2023-04-18T13:04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80"/>
    <d v="2023-04-18T13:04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81"/>
    <d v="2023-04-18T13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4"/>
    <d v="2023-04-18T13:04:33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5"/>
    <d v="2023-04-18T13:04:3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58"/>
    <d v="2023-04-18T13:04:3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6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7"/>
    <d v="2023-05-15T16:37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2"/>
    <d v="2023-05-15T16:37:07"/>
    <n v="193"/>
    <n v="9"/>
    <n v="184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3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9"/>
    <d v="2023-04-18T14:49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70"/>
    <d v="2023-04-18T14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4"/>
    <d v="2023-04-18T14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5"/>
    <d v="2023-04-18T14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6"/>
    <d v="2023-04-18T14:49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7"/>
    <d v="2023-04-18T14:49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8"/>
    <d v="2023-04-18T14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9"/>
    <d v="2023-04-18T14:49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41"/>
    <d v="2023-04-18T14:49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0"/>
    <d v="2023-04-18T13:58:10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32"/>
    <d v="2023-04-18T13:58:1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61"/>
    <d v="2023-04-18T13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62"/>
    <d v="2023-04-18T13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66"/>
    <d v="2023-04-18T13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121"/>
    <d v="2023-04-18T13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69"/>
    <d v="2023-04-18T13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6"/>
    <d v="2023-04-18T13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7"/>
    <d v="2023-04-18T13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96"/>
    <d v="2023-04-18T13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9"/>
    <d v="2023-04-18T13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11"/>
    <d v="2023-04-18T13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37"/>
    <d v="2023-06-22T12:46:5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38"/>
    <d v="2023-06-22T12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112"/>
    <d v="2023-06-22T12:46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0"/>
    <x v="2"/>
    <x v="39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7"/>
    <d v="2023-06-22T12:40:55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96"/>
    <d v="2023-06-22T12:40:5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9"/>
    <d v="2023-06-22T12:40:5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0"/>
    <d v="2023-06-22T12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1"/>
    <d v="2023-06-22T12:40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71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25"/>
    <d v="2023-06-22T12:40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3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4"/>
    <d v="2023-06-22T12:40:5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38"/>
    <d v="2023-06-22T12:40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99"/>
    <d v="2023-06-22T12:4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6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00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9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27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20"/>
    <d v="2023-06-22T12:40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57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21"/>
    <d v="2023-06-22T12:40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8"/>
    <d v="2023-04-19T15:55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9"/>
    <d v="2023-04-19T15:55:35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70"/>
    <d v="2023-04-19T15:5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0"/>
    <d v="2023-08-21T15:42:27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99"/>
    <d v="2023-08-21T15:42:2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1"/>
    <d v="2023-08-21T15:42:2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4"/>
    <d v="2023-08-21T15:42:27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40"/>
    <d v="2023-08-21T15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88"/>
    <d v="2023-08-21T15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59"/>
    <d v="2023-08-21T15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0"/>
    <d v="2023-08-21T15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1"/>
    <d v="2023-08-21T15:42:2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2"/>
    <d v="2023-08-21T15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3"/>
    <d v="2023-08-21T15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91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0"/>
    <d v="2023-08-21T15:42:2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6"/>
    <d v="2023-08-21T15:42:2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21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56"/>
    <d v="2023-05-15T15:39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4"/>
    <d v="2023-05-15T15:39:09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6"/>
    <d v="2023-08-21T15:42:2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121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7"/>
    <d v="2023-08-21T15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2"/>
    <d v="2023-08-21T15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93"/>
    <d v="2023-08-21T15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50"/>
    <x v="3"/>
    <x v="68"/>
    <d v="2023-08-21T15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17"/>
    <d v="2023-05-15T15:3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5"/>
    <d v="2023-06-22T13:17:5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99"/>
    <d v="2023-06-22T13:17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6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00"/>
    <d v="2023-06-22T13:17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73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27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28"/>
    <d v="2023-06-22T13:1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54"/>
    <d v="2023-06-22T13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0"/>
    <d v="2023-06-22T13:12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89"/>
    <d v="2023-06-22T13:12:3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182"/>
    <d v="2023-06-22T13:12:33"/>
    <n v="29"/>
    <n v="0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80"/>
    <d v="2023-06-22T13:12:3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82"/>
    <d v="2023-06-22T13:12:3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42"/>
    <d v="2023-06-22T13:12:3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30"/>
    <d v="2023-06-22T13:12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32"/>
    <d v="2023-06-22T13:12:33"/>
    <n v="46"/>
    <m/>
    <n v="46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37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39"/>
    <d v="2023-06-22T13:12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48"/>
    <d v="2023-06-22T13:12:3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49"/>
    <d v="2023-06-22T13:12:33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50"/>
    <d v="2023-06-22T13:12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199"/>
    <d v="2023-06-22T13:12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51"/>
    <d v="2023-06-22T13:12:33"/>
    <n v="7"/>
    <m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84"/>
    <d v="2023-06-22T13:12:33"/>
    <n v="2"/>
    <m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257"/>
    <d v="2023-04-18T14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62"/>
    <d v="2023-04-18T14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1"/>
    <d v="2023-08-21T15:46:3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62"/>
    <d v="2023-08-21T15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90"/>
    <d v="2023-04-18T14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66"/>
    <d v="2023-04-18T14:39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0"/>
    <d v="2023-05-15T15:3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1"/>
    <d v="2023-05-15T15:31:2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2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3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5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24"/>
    <d v="2023-05-15T15:31:2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01"/>
    <d v="2023-05-15T15:31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02"/>
    <d v="2023-05-15T15:3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63"/>
    <d v="2023-04-20T13:09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"/>
    <d v="2023-04-20T13:09:50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"/>
    <d v="2023-04-20T13:09:5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1"/>
    <d v="2023-04-20T13:09:50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71"/>
    <d v="2023-04-20T13:09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25"/>
    <d v="2023-04-20T13:09:5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1"/>
    <d v="2023-04-20T13:09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4"/>
    <d v="2023-04-20T13:09:50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5"/>
    <d v="2023-04-20T13:09:50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99"/>
    <d v="2023-04-20T13:09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6"/>
    <d v="2023-04-20T13:09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1"/>
    <d v="2023-04-18T13:19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2"/>
    <d v="2023-04-18T13:19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3"/>
    <d v="2023-04-18T13:19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24"/>
    <d v="2023-04-18T13:19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38"/>
    <d v="2023-04-18T13:3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54"/>
    <d v="2023-04-18T13:30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0"/>
    <d v="2023-04-18T13:30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1"/>
    <d v="2023-04-18T13:30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34"/>
    <d v="2023-04-18T13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35"/>
    <d v="2023-04-18T13:3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36"/>
    <d v="2023-04-18T13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38"/>
    <d v="2023-04-18T13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48"/>
    <d v="2023-04-18T13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7"/>
    <d v="2023-04-18T13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96"/>
    <d v="2023-04-18T13:33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9"/>
    <d v="2023-04-18T13:33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11"/>
    <d v="2023-04-18T13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14"/>
    <d v="2023-04-18T13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24"/>
    <d v="2023-04-18T13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169"/>
    <d v="2023-04-18T13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206"/>
    <d v="2023-04-18T13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30"/>
    <d v="2023-04-18T13:33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37"/>
    <d v="2023-04-18T13:33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49"/>
    <d v="2023-04-18T13:33:2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6"/>
    <x v="9"/>
    <x v="0"/>
    <d v="2023-04-18T13:33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37"/>
    <d v="2023-04-18T12:08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38"/>
    <d v="2023-04-18T12:0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49"/>
    <d v="2023-04-18T12:08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54"/>
    <d v="2023-04-18T12:0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77"/>
    <x v="12"/>
    <x v="0"/>
    <d v="2023-04-18T12:08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36"/>
    <d v="2023-04-18T12:14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37"/>
    <d v="2023-04-18T12:14:42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199"/>
    <d v="2023-04-18T12:14:42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40"/>
    <d v="2023-04-18T12:14:4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54"/>
    <d v="2023-04-18T12:14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0"/>
    <d v="2023-04-18T12:1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183"/>
    <d v="2023-04-18T12:14:42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97"/>
    <x v="10"/>
    <x v="3"/>
    <d v="2023-04-18T12:1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80"/>
    <d v="2023-04-18T12:15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29"/>
    <d v="2023-04-18T12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30"/>
    <d v="2023-04-18T12:15:0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35"/>
    <d v="2023-04-18T12:1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38"/>
    <d v="2023-04-18T12:1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39"/>
    <d v="2023-04-18T12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48"/>
    <d v="2023-04-18T12:1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40"/>
    <d v="2023-04-18T12:15:02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98"/>
    <x v="11"/>
    <x v="54"/>
    <d v="2023-04-18T12:15:0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1"/>
    <d v="2023-04-18T12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125"/>
    <d v="2023-04-18T12:0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16"/>
    <d v="2023-07-14T15:59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4"/>
    <d v="2023-07-14T15:59:57"/>
    <n v="1108"/>
    <n v="0"/>
    <n v="1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117"/>
    <d v="2023-07-14T15:59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5"/>
    <d v="2023-07-14T15:59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"/>
    <x v="2"/>
    <x v="56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96"/>
    <d v="2023-08-21T15:46:3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8"/>
    <d v="2023-08-21T15:4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9"/>
    <d v="2023-08-21T15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0"/>
    <d v="2023-08-21T15:46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1"/>
    <d v="2023-08-21T15:46:3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2"/>
    <d v="2023-08-21T15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71"/>
    <d v="2023-08-21T15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42"/>
    <d v="2023-07-14T16:02:2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43"/>
    <d v="2023-07-14T16:02:2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31"/>
    <d v="2023-07-14T16:02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44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4"/>
    <d v="2023-08-21T15:46:34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19"/>
    <d v="2023-08-21T15:4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20"/>
    <d v="2023-08-21T15:46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2"/>
    <x v="1"/>
    <x v="21"/>
    <d v="2023-08-21T15:4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80"/>
    <d v="2023-07-14T16:02:2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81"/>
    <d v="2023-07-14T16:02:21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82"/>
    <d v="2023-07-14T16:0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30"/>
    <d v="2023-07-14T16:02:2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32"/>
    <d v="2023-07-14T16:02:2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14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99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20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169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206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80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81"/>
    <d v="2023-07-17T15:17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82"/>
    <d v="2023-07-17T15:17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30"/>
    <d v="2023-07-17T15:17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33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36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37"/>
    <d v="2023-07-17T15:17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38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49"/>
    <d v="2023-07-17T15:17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40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54"/>
    <d v="2023-07-17T15:17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93"/>
    <x v="9"/>
    <x v="0"/>
    <d v="2023-07-17T15:17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88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59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61"/>
    <d v="2023-07-17T15:18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62"/>
    <d v="2023-07-17T15:18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65"/>
    <d v="2023-07-17T15:18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05"/>
    <d v="2023-07-17T15:18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00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4"/>
    <d v="2023-04-19T15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"/>
    <d v="2023-04-19T15:55:35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"/>
    <d v="2023-04-19T15:55:35"/>
    <n v="0"/>
    <m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9"/>
    <d v="2023-06-22T12:36:06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6"/>
    <d v="2023-06-22T12:36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0"/>
    <d v="2023-06-22T12:36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0"/>
    <d v="2023-06-22T12:36:06"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74"/>
    <d v="2023-06-22T12:36:06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2"/>
    <d v="2023-06-22T12:36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3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4"/>
    <d v="2023-06-22T12:36:0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1"/>
    <d v="2023-06-22T12:36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77"/>
    <d v="2023-06-22T12:36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04"/>
    <d v="2023-06-22T12:36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3"/>
    <d v="2023-06-22T12:36:0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47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4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79"/>
    <d v="2023-06-22T12:36:0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80"/>
    <d v="2023-06-22T12:36:06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82"/>
    <d v="2023-06-22T12:36:0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0"/>
    <d v="2023-06-22T12:36:06"/>
    <n v="463"/>
    <n v="0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1"/>
    <d v="2023-06-22T12:36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2"/>
    <d v="2023-06-22T12:36:06"/>
    <n v="3189"/>
    <n v="0"/>
    <n v="3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3"/>
    <d v="2023-06-22T12:36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4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25"/>
    <d v="2023-04-20T13:04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30"/>
    <d v="2023-04-20T13:04:41"/>
    <n v="406"/>
    <m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46"/>
    <d v="2023-04-20T13:04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32"/>
    <d v="2023-04-20T13:04:41"/>
    <n v="359"/>
    <m/>
    <n v="359"/>
    <n v="167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37"/>
    <d v="2023-04-20T13:04:41"/>
    <n v="444"/>
    <m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39"/>
    <d v="2023-04-20T13:04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48"/>
    <d v="2023-04-20T13:04:4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49"/>
    <d v="2023-04-20T13:04:41"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0"/>
    <d v="2023-04-20T13:04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1"/>
    <d v="2023-04-20T13:0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4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38"/>
    <d v="2023-04-18T14:08:51"/>
    <n v="76"/>
    <n v="7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82"/>
    <d v="2023-04-18T11:40:55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08"/>
    <d v="2023-04-18T11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5"/>
    <d v="2023-04-18T11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42"/>
    <d v="2023-04-18T11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9"/>
    <d v="2023-04-18T11:40:55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30"/>
    <d v="2023-04-18T11:40:55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47"/>
    <d v="2023-04-18T11:40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32"/>
    <d v="2023-04-18T11:40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37"/>
    <d v="2023-04-18T11:40:55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38"/>
    <d v="2023-04-18T11:40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39"/>
    <d v="2023-04-18T11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48"/>
    <d v="2023-04-18T11:40:55"/>
    <n v="59"/>
    <m/>
    <n v="59"/>
    <n v="45"/>
    <n v="5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51"/>
    <d v="2023-04-18T15:03:07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84"/>
    <d v="2023-04-18T15:03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16"/>
    <d v="2023-04-18T15:03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96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23"/>
    <d v="2023-05-15T17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7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6"/>
    <d v="2023-05-15T17:07:3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8"/>
    <d v="2023-05-15T17:07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63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"/>
    <d v="2023-05-15T17:07:36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"/>
    <d v="2023-05-15T17:07:3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1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71"/>
    <d v="2023-05-15T17:07:3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25"/>
    <d v="2023-05-15T17:07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41"/>
    <d v="2023-05-15T17:07:3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3"/>
    <d v="2023-05-15T17:07:3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4"/>
    <d v="2023-05-15T17:07:36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30"/>
    <d v="2023-05-15T16:03:4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34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35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38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48"/>
    <d v="2023-05-15T16:03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40"/>
    <d v="2023-05-15T16:03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54"/>
    <d v="2023-05-15T16:03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56"/>
    <d v="2023-05-15T16:03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40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145"/>
    <d v="2023-06-22T13:12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151"/>
    <d v="2023-06-22T13:12:3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54"/>
    <d v="2023-06-22T13:12:33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55"/>
    <d v="2023-06-22T13:12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58"/>
    <d v="2023-06-22T13:12:3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0"/>
    <d v="2023-06-22T13:12:3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2"/>
    <d v="2023-06-22T13:12:3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3"/>
    <d v="2023-06-22T13:12:33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16"/>
    <x v="8"/>
    <x v="87"/>
    <d v="2023-06-22T13:12:3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79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80"/>
    <d v="2023-06-22T13:12:52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81"/>
    <d v="2023-06-22T13:12:5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30"/>
    <d v="2023-06-22T13:12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47"/>
    <d v="2023-06-22T13:12:5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32"/>
    <d v="2023-06-22T13:12:52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37"/>
    <d v="2023-06-22T13:12:5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39"/>
    <d v="2023-06-22T13:1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48"/>
    <d v="2023-06-22T13:12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49"/>
    <d v="2023-06-22T13:12:5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50"/>
    <d v="2023-06-22T13:1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51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85"/>
    <d v="2023-06-22T13:12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54"/>
    <d v="2023-06-22T13:12:5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81"/>
    <d v="2023-04-18T13:34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30"/>
    <d v="2023-04-18T13:34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46"/>
    <d v="2023-04-18T13:34:0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31"/>
    <d v="2023-04-18T13:3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6"/>
    <d v="2023-04-18T12:34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7"/>
    <d v="2023-04-18T12:34:09"/>
    <n v="625"/>
    <n v="625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8"/>
    <d v="2023-04-18T12:34:09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112"/>
    <d v="2023-04-18T12:34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9"/>
    <d v="2023-04-18T12:34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40"/>
    <d v="2023-04-18T12:34:09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0"/>
    <d v="2023-04-18T12:34:09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2"/>
    <d v="2023-04-18T12:34:0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174"/>
    <d v="2023-04-18T12:34:09"/>
    <n v="3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80"/>
    <d v="2023-04-19T15:41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25"/>
    <d v="2023-04-19T15:41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109"/>
    <d v="2023-04-19T15:41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29"/>
    <d v="2023-04-19T15:41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30"/>
    <d v="2023-04-19T15:41:3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33"/>
    <d v="2023-04-19T15:41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36"/>
    <d v="2023-04-19T15:41:3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9"/>
    <x v="123"/>
    <x v="6"/>
    <x v="37"/>
    <d v="2023-04-19T15:41:37"/>
    <n v="158"/>
    <n v="158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42"/>
    <d v="2023-04-19T15:42:0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7"/>
    <d v="2023-04-18T13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96"/>
    <d v="2023-04-18T13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7"/>
    <d v="2023-05-15T17:04:4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96"/>
    <d v="2023-05-15T17:04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8"/>
    <d v="2023-05-15T17:04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63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145"/>
    <d v="2023-05-15T17:09:54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54"/>
    <d v="2023-05-15T17:09:54"/>
    <n v="105"/>
    <n v="2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56"/>
    <d v="2023-05-15T17:09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217"/>
    <d v="2023-05-15T17:0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0"/>
    <d v="2023-04-19T16:21:02"/>
    <n v="166"/>
    <n v="150"/>
    <n v="16"/>
    <n v="1"/>
    <n v="1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16"/>
    <d v="2023-04-19T16:21:02"/>
    <n v="40"/>
    <n v="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4"/>
    <d v="2023-04-19T16:21:02"/>
    <n v="266"/>
    <n v="1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6"/>
    <d v="2023-04-19T16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7"/>
    <d v="2023-04-19T16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8"/>
    <d v="2023-04-19T16:21:02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2"/>
    <d v="2023-04-18T15:05:03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3"/>
    <d v="2023-04-18T15:05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5"/>
    <d v="2023-04-18T15:05:0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0"/>
    <d v="2023-04-18T15:05:0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6"/>
    <d v="2023-04-18T15:05:03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2"/>
    <d v="2023-04-18T15:05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8"/>
    <d v="2023-04-18T15:0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9"/>
    <d v="2023-04-18T15:05:03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70"/>
    <d v="2023-04-18T15:05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4"/>
    <d v="2023-04-18T15:05:0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"/>
    <d v="2023-04-18T15:05:0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7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96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9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11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125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14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169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206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80"/>
    <d v="2023-06-22T12:52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30"/>
    <d v="2023-06-22T12:5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37"/>
    <d v="2023-06-22T12:52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49"/>
    <d v="2023-06-22T12:52:0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54"/>
    <d v="2023-06-22T12:52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6"/>
    <x v="9"/>
    <x v="0"/>
    <d v="2023-06-22T12:52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81"/>
    <d v="2023-06-22T12:52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29"/>
    <d v="2023-06-22T12:5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30"/>
    <d v="2023-06-22T12:52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46"/>
    <d v="2023-06-22T12:52:2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31"/>
    <d v="2023-06-22T12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32"/>
    <d v="2023-06-22T12:52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36"/>
    <d v="2023-06-22T12:52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37"/>
    <d v="2023-06-22T12:52:26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38"/>
    <d v="2023-06-22T12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112"/>
    <d v="2023-06-22T12:5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91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0"/>
    <d v="2023-05-15T17:09:19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1"/>
    <d v="2023-05-15T17:09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6"/>
    <d v="2023-05-15T17:09:19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21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7"/>
    <d v="2023-05-15T17:09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2"/>
    <d v="2023-05-15T17:09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3"/>
    <d v="2023-05-15T17:09:19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8"/>
    <d v="2023-05-15T17:09:1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9"/>
    <d v="2023-05-15T17:09:1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70"/>
    <d v="2023-05-15T17:09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4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4"/>
    <d v="2023-05-15T17:09:19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5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6"/>
    <d v="2023-05-15T17:09:19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5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61"/>
    <d v="2023-04-20T13:53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4"/>
    <x v="9"/>
    <x v="62"/>
    <d v="2023-04-20T13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29"/>
    <d v="2023-06-22T13:22:32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0"/>
    <d v="2023-06-22T13:22:32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2"/>
    <d v="2023-06-22T13:22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3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4"/>
    <d v="2023-06-22T13:22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6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7"/>
    <d v="2023-06-22T13:22:32"/>
    <n v="1586"/>
    <n v="1586"/>
    <m/>
    <m/>
    <n v="1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57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58"/>
    <d v="2023-05-15T16:03:4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65"/>
    <x v="11"/>
    <x v="0"/>
    <d v="2023-05-15T16:03:4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80"/>
    <d v="2023-05-15T16:03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0"/>
    <d v="2023-05-15T16:03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2"/>
    <d v="2023-05-15T16:03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3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5"/>
    <d v="2023-05-15T16:0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6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7"/>
    <d v="2023-05-15T16:03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38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49"/>
    <d v="2023-05-15T16:0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199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54"/>
    <d v="2023-05-15T16:03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0"/>
    <d v="2023-05-15T16:03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66"/>
    <x v="10"/>
    <x v="2"/>
    <d v="2023-05-15T16:03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5"/>
    <d v="2023-05-15T17:07:3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9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6"/>
    <d v="2023-05-15T17:07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80"/>
    <d v="2023-04-18T15:06:59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81"/>
    <d v="2023-04-18T15:06:59"/>
    <n v="298"/>
    <n v="298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08"/>
    <d v="2023-04-18T15:06:5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84"/>
    <d v="2023-04-18T15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5"/>
    <d v="2023-04-18T15:06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59"/>
    <d v="2023-04-20T13:09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0"/>
    <d v="2023-04-20T13:09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9"/>
    <d v="2023-04-20T13:0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0"/>
    <d v="2023-04-20T13:09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1"/>
    <d v="2023-04-20T13:09:50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2"/>
    <d v="2023-04-20T13:09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60"/>
    <d v="2023-04-24T08:49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81"/>
    <d v="2023-04-24T08:49:5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08"/>
    <d v="2023-04-24T08:49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09"/>
    <d v="2023-04-24T08:49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5"/>
    <d v="2023-05-15T17:04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7"/>
    <d v="2023-05-15T17:04:23"/>
    <n v="37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8"/>
    <d v="2023-05-15T17:04:2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9"/>
    <d v="2023-04-18T11:40:28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0"/>
    <d v="2023-04-18T11:40:28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1"/>
    <d v="2023-04-18T11:40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2"/>
    <d v="2023-04-18T11:40:2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3"/>
    <d v="2023-04-18T11:40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90"/>
    <d v="2023-04-18T11:40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0"/>
    <d v="2023-05-15T17:04:23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2"/>
    <d v="2023-05-15T17:04:2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6"/>
    <d v="2023-04-18T11:40:28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8"/>
    <d v="2023-04-18T11:4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8"/>
    <d v="2023-04-18T11:40:55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0"/>
    <d v="2023-04-18T11:40:5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58"/>
    <d v="2023-06-22T13:12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0"/>
    <d v="2023-06-22T13:1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1"/>
    <d v="2023-06-22T13:12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17"/>
    <x v="8"/>
    <x v="2"/>
    <d v="2023-06-22T13:12:52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80"/>
    <d v="2023-06-22T13:13:10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29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30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32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37"/>
    <d v="2023-06-22T13:13:10"/>
    <n v="269"/>
    <n v="269"/>
    <n v="0"/>
    <n v="26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38"/>
    <d v="2023-06-22T13:13:10"/>
    <n v="11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39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54"/>
    <d v="2023-06-22T13:13:1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56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217"/>
    <d v="2023-06-22T13:1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0"/>
    <d v="2023-06-22T13:13:1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2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118"/>
    <x v="0"/>
    <x v="174"/>
    <d v="2023-06-22T13:13:10"/>
    <n v="1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80"/>
    <d v="2023-06-22T13:13:28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109"/>
    <d v="2023-06-22T13:13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29"/>
    <d v="2023-06-22T13:13:2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30"/>
    <d v="2023-06-22T13:13:2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32"/>
    <d v="2023-06-22T13:13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33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36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"/>
    <d v="2023-04-18T15:0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6"/>
    <d v="2023-04-18T15:05:03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5"/>
    <d v="2023-04-18T15:0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96"/>
    <d v="2023-04-18T15:0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23"/>
    <d v="2023-04-18T15:0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74"/>
    <d v="2023-04-18T12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20"/>
    <d v="2023-04-18T13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21"/>
    <d v="2023-04-18T13:56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158"/>
    <d v="2023-04-18T13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80"/>
    <d v="2023-04-18T13:56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81"/>
    <d v="2023-04-18T13:56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30"/>
    <d v="2023-04-18T13:56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37"/>
    <d v="2023-04-18T13:56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15"/>
    <x v="0"/>
    <x v="49"/>
    <d v="2023-04-18T13:56:0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0"/>
    <d v="2023-04-19T16:21:02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"/>
    <d v="2023-04-19T16:21:0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2"/>
    <d v="2023-04-19T16:21:02"/>
    <n v="189"/>
    <n v="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29"/>
    <d v="2023-04-20T16:1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30"/>
    <d v="2023-04-20T16:13:5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37"/>
    <d v="2023-04-20T16:13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38"/>
    <d v="2023-04-20T16:1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56"/>
    <d v="2023-04-20T16:13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57"/>
    <d v="2023-04-20T16:13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09"/>
    <x v="5"/>
    <x v="0"/>
    <d v="2023-04-20T16:1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88"/>
    <d v="2023-04-21T08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9"/>
    <d v="2023-04-18T13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11"/>
    <d v="2023-04-18T13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125"/>
    <d v="2023-04-18T13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14"/>
    <d v="2023-04-18T13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43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71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72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30"/>
    <d v="2023-05-15T17:10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32"/>
    <d v="2023-05-15T17:10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36"/>
    <d v="2023-05-15T17:10:1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37"/>
    <d v="2023-05-15T17:10:1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38"/>
    <d v="2023-05-15T17:10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39"/>
    <d v="2023-05-15T17:1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49"/>
    <d v="2023-05-15T17:10:11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50"/>
    <d v="2023-05-15T17:10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40"/>
    <d v="2023-05-15T17:10:1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0"/>
    <d v="2023-05-15T17:10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2"/>
    <d v="2023-05-15T17:10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88"/>
    <d v="2023-05-15T17:10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88"/>
    <d v="2023-04-18T14:13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59"/>
    <d v="2023-04-18T14:13:1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0"/>
    <d v="2023-04-18T14:13:1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1"/>
    <d v="2023-04-18T14:13:1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2"/>
    <d v="2023-04-18T14:13:16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3"/>
    <d v="2023-04-18T14:13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40"/>
    <d v="2023-06-22T12:52:2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54"/>
    <d v="2023-06-22T12:52:2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56"/>
    <d v="2023-06-22T12:52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57"/>
    <d v="2023-06-22T12:5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0"/>
    <d v="2023-06-22T12:52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2"/>
    <d v="2023-06-22T12:52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86"/>
    <d v="2023-06-22T12:52:2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57"/>
    <x v="6"/>
    <x v="168"/>
    <d v="2023-06-22T12:5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82"/>
    <d v="2023-06-22T12:52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30"/>
    <d v="2023-06-22T12:52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46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34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37"/>
    <d v="2023-06-22T12:52:4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38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40"/>
    <d v="2023-06-22T12:52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54"/>
    <d v="2023-06-22T12:52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0"/>
    <d v="2023-06-22T12:52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58"/>
    <x v="6"/>
    <x v="86"/>
    <d v="2023-06-22T12:52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80"/>
    <d v="2023-06-22T12:5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29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30"/>
    <d v="2023-06-22T12:53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35"/>
    <d v="2023-06-22T12:5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39"/>
    <d v="2023-06-22T12:5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48"/>
    <d v="2023-06-22T12:53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5"/>
    <d v="2023-05-15T15:39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8"/>
    <d v="2023-05-15T15:39:09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0"/>
    <d v="2023-05-15T15:39:09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"/>
    <d v="2023-05-15T15:39:09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2"/>
    <d v="2023-05-15T15:39:0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6"/>
    <d v="2023-05-15T15:39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83"/>
    <d v="2023-05-15T15:39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7"/>
    <d v="2023-05-15T15:39:0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95"/>
    <d v="2023-05-15T15:39:09"/>
    <n v="110"/>
    <n v="6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7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1"/>
    <d v="2023-08-21T15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6"/>
    <d v="2023-08-21T15:48:2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7"/>
    <d v="2023-08-21T15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92"/>
    <d v="2023-08-21T15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8"/>
    <x v="3"/>
    <x v="68"/>
    <d v="2023-08-21T15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2"/>
    <d v="2023-07-19T14:51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8"/>
    <d v="2023-07-19T14:51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9"/>
    <d v="2023-07-19T14:51:46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70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4"/>
    <d v="2023-07-19T14:51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"/>
    <d v="2023-07-19T14:51:46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6"/>
    <d v="2023-07-19T14:51:46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5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96"/>
    <d v="2023-07-19T14:51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23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09"/>
    <d v="2023-04-18T15:06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8"/>
    <d v="2023-04-18T15:06:5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0"/>
    <d v="2023-04-18T15:06:5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2"/>
    <d v="2023-04-18T15:06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3"/>
    <d v="2023-04-18T15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16"/>
    <d v="2023-04-18T15:0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40"/>
    <d v="2023-04-18T15:0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6"/>
    <d v="2023-04-18T15:06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37"/>
    <d v="2023-04-18T15:06:59"/>
    <n v="676"/>
    <n v="676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49"/>
    <d v="2023-05-15T16:04:2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199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54"/>
    <d v="2023-05-15T16:0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58"/>
    <d v="2023-05-15T16:0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0"/>
    <d v="2023-05-15T16:04:2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2"/>
    <d v="2023-05-15T16:04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183"/>
    <d v="2023-05-15T16:04:20"/>
    <n v="3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67"/>
    <x v="10"/>
    <x v="3"/>
    <d v="2023-05-15T16:04:2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68"/>
    <x v="10"/>
    <x v="30"/>
    <d v="2023-05-15T16:0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68"/>
    <x v="10"/>
    <x v="37"/>
    <d v="2023-05-15T16:04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68"/>
    <x v="10"/>
    <x v="0"/>
    <d v="2023-05-15T16:0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68"/>
    <x v="10"/>
    <x v="3"/>
    <d v="2023-05-15T16:0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80"/>
    <d v="2023-05-15T16:05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0"/>
    <d v="2023-05-15T16:05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0"/>
    <d v="2023-04-18T14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37"/>
    <d v="2023-06-22T13:13:28"/>
    <n v="594"/>
    <n v="594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38"/>
    <d v="2023-06-22T13:13:28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54"/>
    <d v="2023-06-22T13:13:28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117"/>
    <d v="2023-06-22T13:13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56"/>
    <d v="2023-06-22T13:13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38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48"/>
    <d v="2023-06-22T12:50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49"/>
    <d v="2023-06-22T12:50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40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54"/>
    <d v="2023-06-22T12:50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58"/>
    <d v="2023-06-22T12:50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3"/>
    <x v="9"/>
    <x v="0"/>
    <d v="2023-06-22T12:50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59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61"/>
    <d v="2023-06-22T12:5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62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65"/>
    <d v="2023-06-22T12:51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205"/>
    <d v="2023-06-22T12:51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69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6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7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96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9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11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14"/>
    <d v="2023-06-22T12:5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37"/>
    <d v="2023-07-14T16:02:2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48"/>
    <d v="2023-07-14T16:02:21"/>
    <n v="64"/>
    <m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49"/>
    <d v="2023-07-14T16:02:21"/>
    <n v="397"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50"/>
    <d v="2023-07-14T16:02:2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40"/>
    <d v="2023-07-14T16:02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45"/>
    <d v="2023-07-14T16:02:21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53"/>
    <d v="2023-07-14T16:02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54"/>
    <d v="2023-07-14T16:02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52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13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56"/>
    <d v="2023-07-14T16:02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114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53"/>
    <d v="2023-07-14T16:02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5"/>
    <x v="2"/>
    <x v="54"/>
    <d v="2023-07-14T16:02:21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32"/>
    <d v="2023-07-17T11:45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37"/>
    <d v="2023-07-17T11:45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48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40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58"/>
    <d v="2023-07-17T11:45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0"/>
    <d v="2023-07-17T11:45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8"/>
    <x v="2"/>
    <d v="2023-07-17T11:45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8"/>
    <x v="30"/>
    <d v="2023-07-17T11:46:5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8"/>
    <x v="37"/>
    <d v="2023-07-17T11:46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8"/>
    <x v="48"/>
    <d v="2023-07-17T11:46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1180"/>
    <x v="149"/>
    <x v="2"/>
    <x v="37"/>
    <d v="2023-04-21T10:08:11"/>
    <n v="177"/>
    <n v="177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108"/>
    <d v="2023-04-19T16:23:1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304"/>
    <d v="2023-04-19T16:23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28"/>
    <d v="2023-04-19T16:23:16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45"/>
    <d v="2023-04-19T16:23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30"/>
    <d v="2023-04-19T16:23:16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6"/>
    <d v="2023-04-20T14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7"/>
    <d v="2023-04-20T14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96"/>
    <d v="2023-04-20T14:15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9"/>
    <d v="2023-04-20T14:15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11"/>
    <d v="2023-04-20T14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14"/>
    <d v="2023-04-20T14:15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169"/>
    <d v="2023-04-20T14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80"/>
    <d v="2023-06-22T13:03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82"/>
    <d v="2023-06-22T13:03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30"/>
    <d v="2023-06-22T13:03:2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32"/>
    <d v="2023-06-22T13:03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37"/>
    <d v="2023-06-22T13:03:2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38"/>
    <d v="2023-06-22T13:0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48"/>
    <d v="2023-06-22T13:03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49"/>
    <d v="2023-06-22T13:03:2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40"/>
    <d v="2023-06-22T13:03:2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54"/>
    <d v="2023-06-22T13:03:2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58"/>
    <d v="2023-06-22T13:03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49"/>
    <d v="2023-04-18T11:40:55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1"/>
    <d v="2023-04-18T11:41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257"/>
    <d v="2023-04-18T11:41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2"/>
    <d v="2023-04-18T11:41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3"/>
    <d v="2023-04-18T11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5"/>
    <d v="2023-04-18T11:41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6"/>
    <d v="2023-04-18T11:41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7"/>
    <d v="2023-04-18T11:41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8"/>
    <d v="2023-04-18T11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9"/>
    <d v="2023-04-18T11:41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70"/>
    <d v="2023-04-18T11:41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4"/>
    <d v="2023-04-18T11:41:1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7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96"/>
    <d v="2023-05-15T17:08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8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9"/>
    <d v="2023-05-15T17:08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0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1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71"/>
    <d v="2023-05-15T17:08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25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81"/>
    <d v="2023-04-19T15:26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30"/>
    <d v="2023-04-19T15:26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37"/>
    <d v="2023-04-19T15:26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48"/>
    <d v="2023-04-19T15:26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54"/>
    <d v="2023-04-19T15:26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0"/>
    <d v="2023-04-18T14:13:16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25"/>
    <d v="2023-05-15T17:0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1"/>
    <d v="2023-04-18T14:1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6"/>
    <d v="2023-04-18T14:13:16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5"/>
    <d v="2023-04-18T13:43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48"/>
    <d v="2023-04-18T13:4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49"/>
    <d v="2023-04-18T13:48:53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50"/>
    <d v="2023-04-18T13:4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40"/>
    <d v="2023-04-18T13:48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54"/>
    <d v="2023-04-18T13:48:5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94"/>
    <x v="9"/>
    <x v="58"/>
    <d v="2023-04-18T13:48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9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11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14"/>
    <d v="2023-04-18T13:51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19"/>
    <d v="2023-04-18T13:51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21"/>
    <d v="2023-04-18T13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169"/>
    <d v="2023-04-18T13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206"/>
    <d v="2023-04-18T13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80"/>
    <d v="2023-04-18T13:51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30"/>
    <d v="2023-04-18T13:51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37"/>
    <d v="2023-04-18T13:51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49"/>
    <d v="2023-04-18T13:51:3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3"/>
    <d v="2023-04-18T13:43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61"/>
    <d v="2023-04-18T13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81"/>
    <x v="12"/>
    <x v="62"/>
    <d v="2023-04-18T13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40"/>
    <d v="2023-06-22T12:53:08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54"/>
    <d v="2023-06-22T12:5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56"/>
    <d v="2023-06-22T12:5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57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58"/>
    <d v="2023-06-22T12:53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0"/>
    <d v="2023-06-22T12:53:0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9"/>
    <x v="11"/>
    <x v="3"/>
    <d v="2023-06-22T12:53:0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30"/>
    <d v="2023-06-22T12:53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33"/>
    <d v="2023-06-22T12:5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34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35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38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48"/>
    <d v="2023-06-22T12:53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40"/>
    <d v="2023-06-22T12:53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58"/>
    <d v="2023-06-22T12:53:2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0"/>
    <d v="2023-06-22T12:53:2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60"/>
    <x v="11"/>
    <x v="3"/>
    <d v="2023-06-22T12:53:24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80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30"/>
    <d v="2023-06-22T12:53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39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48"/>
    <d v="2023-06-22T12:53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40"/>
    <d v="2023-06-22T12:5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54"/>
    <d v="2023-06-22T12:5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58"/>
    <d v="2023-06-22T12:53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61"/>
    <x v="11"/>
    <x v="0"/>
    <d v="2023-06-22T12:53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99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21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24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101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169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206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217"/>
    <d v="2023-06-22T13:1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0"/>
    <d v="2023-06-22T13:13:2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2"/>
    <d v="2023-06-22T13:13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119"/>
    <x v="0"/>
    <x v="174"/>
    <d v="2023-06-22T13:13:28"/>
    <n v="4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80"/>
    <d v="2023-06-22T13:13:45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108"/>
    <d v="2023-06-22T13:13:4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0"/>
    <d v="2023-06-22T13:13:45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1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2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5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6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7"/>
    <d v="2023-06-22T13:13:45"/>
    <n v="591"/>
    <n v="591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8"/>
    <d v="2023-06-22T13:13:45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39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40"/>
    <d v="2023-06-22T13:13:4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116"/>
    <d v="2023-06-22T13:13:45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54"/>
    <d v="2023-06-22T13:13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0"/>
    <d v="2023-06-22T13:13:45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80"/>
    <d v="2023-04-18T14:2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81"/>
    <d v="2023-04-18T14:26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29"/>
    <d v="2023-04-18T14:26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30"/>
    <d v="2023-04-18T14:26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32"/>
    <d v="2023-04-18T14:26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36"/>
    <d v="2023-04-18T14:2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37"/>
    <d v="2023-04-18T14:26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38"/>
    <d v="2023-04-18T14:26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112"/>
    <d v="2023-04-18T14:26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49"/>
    <d v="2023-04-18T14:26:0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50"/>
    <d v="2023-04-18T14:26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40"/>
    <d v="2023-04-18T14:26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54"/>
    <d v="2023-04-18T14:26:05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56"/>
    <d v="2023-04-18T14:26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57"/>
    <d v="2023-04-18T14:26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0"/>
    <d v="2023-04-18T14:26:0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1"/>
    <x v="2"/>
    <x v="2"/>
    <d v="2023-04-18T14:26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42"/>
    <x v="10"/>
    <x v="37"/>
    <d v="2023-04-18T14:26:3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42"/>
    <x v="10"/>
    <x v="112"/>
    <d v="2023-04-18T14:26:3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42"/>
    <x v="10"/>
    <x v="49"/>
    <d v="2023-04-18T14:2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42"/>
    <x v="10"/>
    <x v="40"/>
    <d v="2023-04-18T14:26:32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42"/>
    <x v="10"/>
    <x v="183"/>
    <d v="2023-04-18T14:26:32"/>
    <n v="9"/>
    <m/>
    <m/>
    <m/>
    <m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61"/>
    <d v="2023-04-18T14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2"/>
    <d v="2023-05-15T16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0"/>
    <d v="2023-06-22T13:03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2"/>
    <d v="2023-06-22T13:03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59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61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183"/>
    <d v="2023-05-15T16:36:34"/>
    <n v="96"/>
    <m/>
    <m/>
    <m/>
    <m/>
    <n v="7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3"/>
    <d v="2023-05-15T16:36:34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88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9"/>
    <d v="2023-05-15T16:36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1"/>
    <d v="2023-05-15T16:36:5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57"/>
    <d v="2023-05-15T16:36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2"/>
    <d v="2023-05-15T16:36:5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63"/>
    <d v="2023-05-15T16:36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90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6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80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30"/>
    <d v="2023-05-15T15:50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32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37"/>
    <d v="2023-05-15T15:50:4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49"/>
    <d v="2023-05-15T15:50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4"/>
    <d v="2023-05-15T15:32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4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5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3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7"/>
    <d v="2023-05-15T15:32:50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6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69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6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7"/>
    <d v="2023-07-17T15:1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96"/>
    <d v="2023-07-17T15:18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9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11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125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14"/>
    <d v="2023-07-17T15:18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99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0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1"/>
    <d v="2023-07-17T15:1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4"/>
    <d v="2023-07-17T15:1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101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169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06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171"/>
    <d v="2023-07-17T15:18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80"/>
    <d v="2023-07-17T15:18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82"/>
    <d v="2023-07-17T15:18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30"/>
    <d v="2023-07-17T15:18:5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32"/>
    <d v="2023-07-17T15:18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35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37"/>
    <d v="2023-07-17T15:18:55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38"/>
    <d v="2023-07-17T15:18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48"/>
    <d v="2023-07-17T15:18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49"/>
    <d v="2023-07-17T15:18:55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8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"/>
    <d v="2023-05-15T15:32:5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0"/>
    <d v="2023-05-15T15:3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212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4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71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5"/>
    <d v="2023-05-15T15:32:5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3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4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5"/>
    <d v="2023-05-15T15:32:5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99"/>
    <d v="2023-05-15T15:3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6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6"/>
    <d v="2023-05-15T15:32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49"/>
    <d v="2023-05-15T16:02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50"/>
    <d v="2023-05-15T16:02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52"/>
    <d v="2023-05-15T16:02:48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32"/>
    <d v="2023-04-18T11:37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37"/>
    <d v="2023-04-18T11:37:2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15"/>
    <d v="2023-04-18T14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21"/>
    <d v="2023-04-18T14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24"/>
    <d v="2023-04-18T14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101"/>
    <d v="2023-04-18T14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80"/>
    <d v="2023-04-18T14:17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81"/>
    <d v="2023-04-18T14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30"/>
    <d v="2023-04-18T14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8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59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0"/>
    <d v="2023-06-22T12:53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1"/>
    <d v="2023-06-22T12:53:5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2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3"/>
    <d v="2023-06-22T12:53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90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91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5"/>
    <d v="2023-06-22T12:53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90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6"/>
    <d v="2023-06-22T12:53:5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92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9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4"/>
    <d v="2023-06-22T12:53:5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6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7"/>
    <d v="2023-06-22T12:53:5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96"/>
    <d v="2023-06-22T12:53:5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9"/>
    <d v="2023-06-22T12:53:57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0"/>
    <d v="2023-06-22T12:53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1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2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71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25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65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4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58"/>
    <d v="2023-04-19T15:26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71"/>
    <d v="2023-05-15T17:0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72"/>
    <d v="2023-05-15T17:0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157"/>
    <x v="3"/>
    <x v="0"/>
    <d v="2023-04-19T15:26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88"/>
    <d v="2023-04-19T15:3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59"/>
    <d v="2023-04-19T15:3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60"/>
    <d v="2023-04-19T15:3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61"/>
    <d v="2023-04-19T15:3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90"/>
    <d v="2023-04-19T15:33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66"/>
    <d v="2023-04-19T15:33:0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6"/>
    <d v="2023-04-19T15:33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7"/>
    <d v="2023-04-19T15:33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49"/>
    <d v="2023-04-18T14:08:51"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50"/>
    <d v="2023-04-18T14:08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40"/>
    <d v="2023-04-18T14:08:51"/>
    <n v="67"/>
    <n v="7"/>
    <n v="60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54"/>
    <d v="2023-04-18T14:08:51"/>
    <n v="182"/>
    <n v="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55"/>
    <d v="2023-04-18T14:08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56"/>
    <d v="2023-04-18T14:08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217"/>
    <d v="2023-04-18T14:0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0"/>
    <d v="2023-04-18T14:08:51"/>
    <n v="145"/>
    <n v="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"/>
    <d v="2023-04-18T14:08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2"/>
    <d v="2023-04-18T14:08:5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64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44"/>
    <d v="2023-05-24T15:3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80"/>
    <d v="2023-05-24T15:33:47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33"/>
    <d v="2023-04-20T13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37"/>
    <d v="2023-04-20T13:05:04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38"/>
    <d v="2023-04-20T13:05:0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39"/>
    <d v="2023-04-20T13:0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49"/>
    <d v="2023-04-20T13:05:04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50"/>
    <d v="2023-04-20T13:0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51"/>
    <d v="2023-04-20T13:05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84"/>
    <d v="2023-04-20T13:0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40"/>
    <d v="2023-04-20T13:05:0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54"/>
    <d v="2023-04-20T13:05:04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0"/>
    <d v="2023-04-20T13:05:0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2"/>
    <d v="2023-04-20T13:05:0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87"/>
    <d v="2023-04-20T13:05:0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80"/>
    <d v="2023-04-20T13:05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81"/>
    <d v="2023-04-20T13:05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30"/>
    <d v="2023-04-20T13:05:2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32"/>
    <d v="2023-04-20T13:05:2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36"/>
    <d v="2023-04-20T13:05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37"/>
    <d v="2023-04-20T13:05:2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38"/>
    <d v="2023-04-20T13:0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48"/>
    <d v="2023-04-20T13:05:2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40"/>
    <d v="2023-04-20T13:05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54"/>
    <d v="2023-04-20T13:05:2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58"/>
    <d v="2023-04-20T13:05:2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"/>
    <d v="2023-04-18T11:40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"/>
    <d v="2023-04-18T11:40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95"/>
    <d v="2023-04-18T11:40:55"/>
    <n v="22"/>
    <n v="2"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59"/>
    <d v="2023-04-18T11:41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01"/>
    <d v="2023-05-15T16:37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4"/>
    <d v="2023-05-15T16:37:24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5"/>
    <d v="2023-05-15T16:37:24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50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40"/>
    <d v="2023-05-15T16:39:05"/>
    <n v="293"/>
    <n v="293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45"/>
    <d v="2023-05-15T16:39:05"/>
    <n v="23"/>
    <n v="23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52"/>
    <d v="2023-05-15T16:39:05"/>
    <n v="116"/>
    <n v="1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53"/>
    <d v="2023-05-15T16:39:05"/>
    <n v="354"/>
    <n v="3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16"/>
    <d v="2023-05-15T16:39:0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54"/>
    <d v="2023-05-15T16:39:05"/>
    <n v="281"/>
    <n v="2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85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17"/>
    <d v="2023-05-15T16:39:05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56"/>
    <d v="2023-05-15T16:39:0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17"/>
    <d v="2023-05-15T16:39:05"/>
    <n v="35"/>
    <n v="2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0"/>
    <d v="2023-05-15T16:39:0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"/>
    <d v="2023-05-15T16:39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68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74"/>
    <d v="2023-05-15T16:39:05"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95"/>
    <d v="2023-05-15T16:39:05"/>
    <n v="28"/>
    <n v="7"/>
    <n v="1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49"/>
    <d v="2023-05-15T16:39:05"/>
    <n v="28"/>
    <n v="7"/>
    <n v="17"/>
    <n v="4"/>
    <n v="28"/>
    <n v="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32"/>
    <d v="2023-04-18T14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37"/>
    <d v="2023-04-18T14:17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38"/>
    <d v="2023-04-18T14:17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49"/>
    <d v="2023-04-18T14:17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14"/>
    <d v="2023-04-18T14:48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19"/>
    <d v="2023-04-18T14:4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33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36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37"/>
    <d v="2023-05-15T16:21:4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48"/>
    <d v="2023-05-15T16:21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199"/>
    <d v="2023-05-15T16:2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40"/>
    <d v="2023-05-15T16:2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91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55"/>
    <d v="2023-04-18T11:4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0"/>
    <d v="2023-04-18T11:47:3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80"/>
    <d v="2023-04-18T11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4"/>
    <d v="2023-04-18T11:39:32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5"/>
    <d v="2023-04-18T11:39:3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9"/>
    <d v="2023-04-18T14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49"/>
    <d v="2023-04-18T14:07:59"/>
    <n v="321"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50"/>
    <d v="2023-04-18T14:07:5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16"/>
    <d v="2023-04-18T14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54"/>
    <d v="2023-04-18T14:07:5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56"/>
    <d v="2023-04-18T14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3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5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6"/>
    <d v="2023-05-15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7"/>
    <d v="2023-05-15T16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49"/>
    <d v="2023-05-15T16:0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199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54"/>
    <d v="2023-05-15T16:05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0"/>
    <d v="2023-05-15T16:0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2"/>
    <d v="2023-05-15T16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183"/>
    <d v="2023-05-15T16:05:28"/>
    <n v="4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69"/>
    <x v="10"/>
    <x v="3"/>
    <d v="2023-05-15T16:05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61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90"/>
    <d v="2023-05-15T16:05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6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80"/>
    <d v="2023-05-15T16:0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30"/>
    <d v="2023-05-15T16:0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37"/>
    <d v="2023-05-15T16:05:4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48"/>
    <d v="2023-05-15T16:05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54"/>
    <d v="2023-05-15T16:0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58"/>
    <d v="2023-05-15T16:05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0"/>
    <d v="2023-05-15T16:05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183"/>
    <d v="2023-05-15T16:05:46"/>
    <n v="4"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70"/>
    <x v="10"/>
    <x v="3"/>
    <d v="2023-05-15T16:05:4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90"/>
    <d v="2023-04-18T14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"/>
    <d v="2023-06-22T12:53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99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6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26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20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21"/>
    <d v="2023-06-22T12:53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158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62"/>
    <x v="11"/>
    <x v="208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74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22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24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104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80"/>
    <d v="2023-06-22T12:58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82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30"/>
    <d v="2023-06-22T12:58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32"/>
    <d v="2023-06-22T12:58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36"/>
    <d v="2023-06-22T12:5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37"/>
    <d v="2023-06-22T12:58:3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48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49"/>
    <d v="2023-06-22T12:58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50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40"/>
    <d v="2023-06-22T12:5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54"/>
    <d v="2023-06-22T12:5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58"/>
    <d v="2023-06-22T12:58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0"/>
    <d v="2023-06-22T12:58:3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2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168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120"/>
    <x v="3"/>
    <x v="174"/>
    <d v="2023-06-22T13:13:45"/>
    <n v="1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297"/>
    <d v="2023-06-22T13:14:0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80"/>
    <d v="2023-06-22T13:14:00"/>
    <n v="57"/>
    <n v="57"/>
    <n v="0"/>
    <n v="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121"/>
    <x v="3"/>
    <x v="108"/>
    <d v="2023-06-22T13:14:00"/>
    <n v="100"/>
    <n v="100"/>
    <n v="0"/>
    <n v="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171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172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80"/>
    <d v="2023-06-22T12:51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30"/>
    <d v="2023-06-22T12:51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37"/>
    <d v="2023-06-22T12:51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48"/>
    <d v="2023-06-22T12:5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49"/>
    <d v="2023-06-22T12:51:1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54"/>
    <d v="2023-06-22T12:51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58"/>
    <d v="2023-06-22T12:5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4"/>
    <x v="9"/>
    <x v="0"/>
    <d v="2023-06-22T12:51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59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6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62"/>
    <d v="2023-06-22T12:51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65"/>
    <d v="2023-06-22T12:5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205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5"/>
    <x v="9"/>
    <x v="69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3"/>
    <d v="2023-04-19T15:4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16"/>
    <d v="2023-04-19T15:4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0"/>
    <d v="2023-04-20T13:05:2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8"/>
    <x v="2"/>
    <d v="2023-04-20T13:05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30"/>
    <d v="2023-04-20T13:05:3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7"/>
    <d v="2023-04-18T14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2"/>
    <d v="2023-04-18T14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8"/>
    <d v="2023-04-18T14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9"/>
    <d v="2023-04-18T14:13:16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70"/>
    <d v="2023-04-18T14:13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4"/>
    <d v="2023-04-18T14:13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4"/>
    <d v="2023-04-18T14:1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5"/>
    <d v="2023-04-18T14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6"/>
    <d v="2023-04-18T14:13:16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5"/>
    <d v="2023-04-18T14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23"/>
    <d v="2023-04-18T14:1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16"/>
    <d v="2023-04-18T14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54"/>
    <d v="2023-04-18T14:09:59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56"/>
    <d v="2023-04-18T14:09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57"/>
    <d v="2023-04-18T14:0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0"/>
    <d v="2023-04-18T14:09:5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2"/>
    <d v="2023-04-18T14:09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"/>
    <d v="2023-04-18T14:09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87"/>
    <d v="2023-04-18T14:09:5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95"/>
    <d v="2023-04-18T14:09:59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9"/>
    <d v="2023-05-24T16:22:42"/>
    <n v="139"/>
    <m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49"/>
    <d v="2023-05-16T09:49:51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206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80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30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37"/>
    <d v="2023-05-15T16:16:2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49"/>
    <d v="2023-05-15T16:16:21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54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0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7"/>
    <x v="87"/>
    <d v="2023-05-15T15:46:1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182"/>
    <d v="2023-05-15T15:46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80"/>
    <d v="2023-05-15T15:46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81"/>
    <d v="2023-05-15T15:46:3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30"/>
    <d v="2023-05-15T15:46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32"/>
    <d v="2023-05-15T15:46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36"/>
    <d v="2023-05-15T15:46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8"/>
    <x v="37"/>
    <d v="2023-05-15T15:46:3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53"/>
    <d v="2023-05-15T16:02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54"/>
    <d v="2023-05-15T16:02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85"/>
    <d v="2023-05-15T16:02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54"/>
    <d v="2023-05-15T16:02:4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0"/>
    <d v="2023-05-15T16:02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62"/>
    <x v="11"/>
    <x v="1"/>
    <d v="2023-05-15T16:02:4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3"/>
    <d v="2023-04-18T14:59:31"/>
    <n v="0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4"/>
    <d v="2023-04-18T14:59:31"/>
    <n v="5"/>
    <n v="5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6"/>
    <d v="2023-04-18T14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80"/>
    <d v="2023-04-18T14:26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25"/>
    <d v="2023-04-18T14:2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30"/>
    <d v="2023-04-18T14:26:52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46"/>
    <d v="2023-04-18T14:26:5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37"/>
    <d v="2023-04-18T14:26:5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48"/>
    <d v="2023-04-18T14:26:5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49"/>
    <d v="2023-04-18T14:26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54"/>
    <d v="2023-04-18T14:26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38"/>
    <d v="2023-04-18T14:25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49"/>
    <d v="2023-04-18T14:2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50"/>
    <d v="2023-04-18T14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40"/>
    <d v="2023-04-18T14:25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3"/>
    <d v="2023-04-18T14:26:5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80"/>
    <d v="2023-04-18T14:27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82"/>
    <d v="2023-04-18T14:27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0"/>
    <d v="2023-04-18T14:27:1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3"/>
    <d v="2023-04-18T14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6"/>
    <d v="2023-04-18T14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7"/>
    <d v="2023-04-18T14:27:1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8"/>
    <d v="2023-04-18T14:27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9"/>
    <d v="2023-04-18T14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49"/>
    <d v="2023-04-18T14:27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80"/>
    <d v="2023-05-15T16:06:0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57"/>
    <d v="2023-04-18T14:07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0"/>
    <d v="2023-04-18T14:07:59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2"/>
    <d v="2023-04-18T14:07:5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74"/>
    <d v="2023-04-18T14:07:59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"/>
    <d v="2023-04-18T14:07:59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95"/>
    <d v="2023-04-18T14:07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34"/>
    <d v="2023-04-18T14:07:59"/>
    <n v="125"/>
    <n v="42"/>
    <n v="73"/>
    <n v="10"/>
    <n v="125"/>
    <n v="3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54"/>
    <d v="2023-04-18T14:3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58"/>
    <d v="2023-04-18T14:35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0"/>
    <d v="2023-04-18T14:35:3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2"/>
    <d v="2023-04-18T14:3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183"/>
    <d v="2023-04-18T14:35:39"/>
    <n v="7"/>
    <m/>
    <m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70"/>
    <x v="10"/>
    <x v="3"/>
    <d v="2023-04-18T14:35:3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61"/>
    <d v="2023-04-18T14:3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90"/>
    <d v="2023-04-18T14:36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6"/>
    <d v="2023-04-18T14:3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30"/>
    <d v="2023-04-18T14:36:01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37"/>
    <d v="2023-04-18T14:36:01"/>
    <n v="177"/>
    <m/>
    <n v="17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38"/>
    <d v="2023-04-18T14:3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112"/>
    <d v="2023-04-18T14:3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49"/>
    <d v="2023-04-18T14:36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40"/>
    <d v="2023-04-18T14:36:01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0"/>
    <d v="2023-04-18T14:36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183"/>
    <d v="2023-04-18T14:36:01"/>
    <n v="11"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9"/>
    <d v="2023-07-20T15:32:58"/>
    <n v="0"/>
    <m/>
    <m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0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96"/>
    <d v="2023-04-18T13:41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9"/>
    <d v="2023-04-18T13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1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2"/>
    <d v="2023-07-20T15:32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3"/>
    <d v="2023-07-20T15:32:58"/>
    <n v="0"/>
    <m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4"/>
    <d v="2023-07-20T15:32:58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5"/>
    <d v="2023-07-20T15:32:5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6"/>
    <d v="2023-07-20T15:32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0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1"/>
    <d v="2023-05-24T16:22:42"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2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4"/>
    <d v="2023-05-24T16:22:42"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5"/>
    <d v="2023-05-24T16:22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21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11"/>
    <d v="2023-04-18T13:4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125"/>
    <d v="2023-04-18T13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14"/>
    <d v="2023-04-18T13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15"/>
    <d v="2023-04-18T13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20"/>
    <d v="2023-04-18T13:4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74"/>
    <d v="2023-04-18T13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24"/>
    <d v="2023-04-18T13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101"/>
    <d v="2023-04-18T13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77"/>
    <d v="2023-04-18T13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2"/>
    <d v="2023-06-22T12:58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76"/>
    <x v="12"/>
    <x v="3"/>
    <d v="2023-06-22T12:58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61"/>
    <d v="2023-06-22T12:58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62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90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66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121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69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6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7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96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9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11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125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14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15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30"/>
    <d v="2023-06-22T12:58:5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37"/>
    <d v="2023-06-22T12:58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49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40"/>
    <d v="2023-06-22T12:58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77"/>
    <x v="12"/>
    <x v="0"/>
    <d v="2023-06-22T12:58:5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88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59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61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62"/>
    <d v="2023-06-22T12:59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51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84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40"/>
    <d v="2023-07-17T15:18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54"/>
    <d v="2023-07-17T15:18:5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58"/>
    <d v="2023-07-17T15:18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0"/>
    <d v="2023-07-17T15:18:5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94"/>
    <x v="9"/>
    <x v="2"/>
    <d v="2023-07-17T15:18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62"/>
    <d v="2023-07-17T15:20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65"/>
    <d v="2023-07-17T15:2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205"/>
    <d v="2023-07-17T15:20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69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4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6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7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96"/>
    <d v="2023-07-17T15:2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9"/>
    <d v="2023-07-17T15:20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11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125"/>
    <d v="2023-07-17T15:2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14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21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169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206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171"/>
    <d v="2023-07-17T15:2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82"/>
    <d v="2023-07-17T15:2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0"/>
    <d v="2023-07-17T15:20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2"/>
    <d v="2023-07-17T15:2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3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4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5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6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7"/>
    <d v="2023-07-17T15:20:06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38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48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49"/>
    <d v="2023-07-17T15:20:06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40"/>
    <d v="2023-07-17T15:20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54"/>
    <d v="2023-07-17T15:2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58"/>
    <d v="2023-07-17T15:20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0"/>
    <d v="2023-07-17T15:20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01"/>
    <x v="9"/>
    <x v="2"/>
    <d v="2023-07-17T15:2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59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61"/>
    <d v="2023-07-17T15:21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62"/>
    <d v="2023-07-17T15:21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65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205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69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7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9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9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7"/>
    <d v="2023-07-19T14:51:46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6"/>
    <d v="2023-07-19T14:51:46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7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8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63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"/>
    <d v="2023-07-19T14:51:46"/>
    <n v="0"/>
    <m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0"/>
    <d v="2023-07-19T14:51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1"/>
    <d v="2023-07-19T14:51:4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71"/>
    <d v="2023-07-19T14:51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25"/>
    <d v="2023-07-19T14:51:46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1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4"/>
    <d v="2023-07-19T14:51:46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5"/>
    <d v="2023-07-19T14:51:4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99"/>
    <d v="2023-07-19T14:51:4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6"/>
    <d v="2023-07-19T14:51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00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9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20"/>
    <d v="2023-07-19T14:51:46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21"/>
    <d v="2023-07-19T14:51:46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22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250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24"/>
    <d v="2023-07-19T14:51:4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02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03"/>
    <d v="2023-07-19T14:5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4"/>
    <d v="2023-04-19T15:43:10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6"/>
    <d v="2023-04-19T15:43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7"/>
    <d v="2023-04-19T15:43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8"/>
    <d v="2023-04-19T15:43:1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0"/>
    <d v="2023-04-19T15:43:1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2"/>
    <d v="2023-04-19T15:43:10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3"/>
    <d v="2023-04-19T15:43:10"/>
    <n v="43"/>
    <n v="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88"/>
    <d v="2023-04-19T15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9"/>
    <d v="2023-04-19T15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0"/>
    <d v="2023-04-19T15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1"/>
    <d v="2023-04-19T15:43:29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2"/>
    <d v="2023-04-19T15:43:2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3"/>
    <d v="2023-04-19T15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90"/>
    <d v="2023-04-19T15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0"/>
    <d v="2023-04-19T15:43:29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6"/>
    <d v="2023-04-19T15:43:29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21"/>
    <d v="2023-04-19T15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7"/>
    <d v="2023-04-19T15:4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2"/>
    <d v="2023-04-19T15:43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8"/>
    <d v="2023-04-19T15:43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61"/>
    <d v="2023-07-14T16:03:1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62"/>
    <d v="2023-07-14T16:03:1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90"/>
    <d v="2023-07-14T16:03:1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66"/>
    <d v="2023-07-14T16:03:1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69"/>
    <d v="2023-07-14T16:03:1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48"/>
    <d v="2023-04-18T14:59:31"/>
    <n v="0"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40"/>
    <d v="2023-04-18T14:59:31"/>
    <n v="0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6"/>
    <d v="2023-04-18T14:59:31"/>
    <n v="22"/>
    <n v="22"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7"/>
    <d v="2023-04-18T14:59:31"/>
    <n v="2889"/>
    <n v="2889"/>
    <m/>
    <n v="19"/>
    <n v="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8"/>
    <d v="2023-04-18T14:59:31"/>
    <n v="0"/>
    <m/>
    <m/>
    <n v="1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12"/>
    <d v="2023-04-18T14:59:31"/>
    <n v="0"/>
    <m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39"/>
    <d v="2023-04-18T14:59:31"/>
    <n v="0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49"/>
    <d v="2023-04-18T14:59:3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50"/>
    <d v="2023-04-18T14:5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40"/>
    <d v="2023-04-18T14:59:31"/>
    <n v="72"/>
    <n v="72"/>
    <m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8"/>
    <d v="2023-04-18T14:59:31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229"/>
    <d v="2023-04-18T14:59:31"/>
    <n v="41"/>
    <n v="41"/>
    <m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53"/>
    <d v="2023-04-18T14:59:31"/>
    <n v="1376"/>
    <n v="13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116"/>
    <d v="2023-04-18T14:59:31"/>
    <n v="452"/>
    <n v="4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122"/>
    <x v="3"/>
    <x v="54"/>
    <d v="2023-04-18T14:59:31"/>
    <n v="149"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4"/>
    <d v="2023-04-18T15:03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5"/>
    <d v="2023-04-18T15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99"/>
    <d v="2023-04-18T15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16"/>
    <d v="2023-04-18T15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20"/>
    <d v="2023-04-18T15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21"/>
    <d v="2023-04-18T15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3"/>
    <x v="80"/>
    <d v="2023-04-18T15:03:07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80"/>
    <d v="2023-05-15T16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29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29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30"/>
    <d v="2023-05-15T16:06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37"/>
    <d v="2023-05-15T16:06:0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38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48"/>
    <d v="2023-05-15T16:06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40"/>
    <d v="2023-05-15T16:06:0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54"/>
    <d v="2023-05-15T16:06:0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56"/>
    <d v="2023-05-15T16:0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57"/>
    <d v="2023-05-15T16:0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58"/>
    <d v="2023-05-15T16:06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0"/>
    <d v="2023-05-15T16:06:0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183"/>
    <d v="2023-05-15T16:06:05"/>
    <n v="22"/>
    <m/>
    <m/>
    <m/>
    <n v="3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71"/>
    <x v="10"/>
    <x v="3"/>
    <d v="2023-05-15T16:06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80"/>
    <d v="2023-05-15T16:06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32"/>
    <d v="2023-05-15T16:06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37"/>
    <d v="2023-05-15T16:0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48"/>
    <d v="2023-05-15T16:06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40"/>
    <d v="2023-05-15T16:06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54"/>
    <d v="2023-05-15T16:06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58"/>
    <d v="2023-05-15T16:06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2"/>
    <d v="2023-05-15T16:06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183"/>
    <d v="2023-05-15T16:06:23"/>
    <n v="4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72"/>
    <x v="10"/>
    <x v="3"/>
    <d v="2023-05-15T16:06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81"/>
    <d v="2023-05-15T16:16:43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71"/>
    <x v="10"/>
    <x v="3"/>
    <d v="2023-04-18T14:36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61"/>
    <d v="2023-04-18T14:36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90"/>
    <d v="2023-04-18T14:36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6"/>
    <d v="2023-04-18T14:36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80"/>
    <d v="2023-04-18T14:36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32"/>
    <d v="2023-04-18T14:36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37"/>
    <d v="2023-04-18T14:36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88"/>
    <d v="2023-04-18T14:0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1"/>
    <d v="2023-04-18T14:08:32"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2"/>
    <d v="2023-04-18T14:08:32"/>
    <n v="1079"/>
    <m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3"/>
    <d v="2023-04-18T14:08:32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5"/>
    <d v="2023-04-18T14:08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65"/>
    <d v="2023-04-18T14:08:3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152"/>
    <d v="2023-04-18T13:5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54"/>
    <d v="2023-04-18T13:52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55"/>
    <d v="2023-04-18T13:5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0"/>
    <d v="2023-04-18T13:52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168"/>
    <d v="2023-04-18T13:52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8"/>
    <x v="1"/>
    <x v="3"/>
    <d v="2023-04-18T13:52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80"/>
    <d v="2023-04-18T13:53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29"/>
    <d v="2023-04-18T13:53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30"/>
    <d v="2023-04-18T13:53:0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36"/>
    <d v="2023-04-18T14:36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37"/>
    <d v="2023-04-18T14:36:5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48"/>
    <d v="2023-04-18T14:36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65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90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66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21"/>
    <d v="2023-06-22T12:59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69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4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6"/>
    <d v="2023-06-22T12:59:1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7"/>
    <d v="2023-06-22T12:59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96"/>
    <d v="2023-06-22T12:59:1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9"/>
    <d v="2023-06-22T12:59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0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1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25"/>
    <d v="2023-06-22T12:59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4"/>
    <d v="2023-06-22T12:5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5"/>
    <d v="2023-06-22T12:59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99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20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74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24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101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75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80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81"/>
    <d v="2023-06-22T12:59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30"/>
    <d v="2023-06-22T12:59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32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4"/>
    <d v="2023-07-14T16:03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6"/>
    <d v="2023-07-14T16:03:1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7"/>
    <d v="2023-07-14T16:03:1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96"/>
    <d v="2023-07-14T16:03:18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9"/>
    <d v="2023-07-14T16:03:1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0"/>
    <d v="2023-07-14T16:03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1"/>
    <d v="2023-07-14T16:03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71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25"/>
    <d v="2023-07-14T16:03:1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3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4"/>
    <d v="2023-07-14T16:03:18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1"/>
    <x v="9"/>
    <x v="138"/>
    <d v="2023-07-14T16:03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49"/>
    <d v="2023-06-22T13:00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40"/>
    <d v="2023-06-22T13:00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83"/>
    <x v="4"/>
    <x v="145"/>
    <d v="2023-06-22T13:00:4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77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69"/>
    <d v="2023-05-15T15:26:1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177"/>
    <d v="2023-05-15T15:26:1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0"/>
    <x v="78"/>
    <d v="2023-05-15T15:26:1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70"/>
    <d v="2023-05-15T15:26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9"/>
    <d v="2023-04-19T15:43:2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70"/>
    <d v="2023-04-19T15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4"/>
    <d v="2023-04-19T15:4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"/>
    <d v="2023-04-19T15:43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5"/>
    <d v="2023-04-19T15:43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81"/>
    <d v="2023-04-18T13:4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30"/>
    <d v="2023-04-18T13:41:4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32"/>
    <d v="2023-04-18T13:4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37"/>
    <d v="2023-04-18T13:41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20"/>
    <d v="2023-04-20T09:16:45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94"/>
    <d v="2023-04-20T09:16:45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74"/>
    <d v="2023-04-20T09:16:45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22"/>
    <d v="2023-04-20T09:16:4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23"/>
    <d v="2023-04-20T09:16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3"/>
    <d v="2023-04-20T09:16:4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0"/>
    <d v="2023-04-20T09:16:45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25"/>
    <d v="2023-04-20T09:16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2"/>
    <d v="2023-04-20T09:1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30"/>
    <d v="2023-04-20T09:16:45"/>
    <n v="339"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6"/>
    <d v="2023-04-20T09:16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32"/>
    <d v="2023-04-20T09:16:45"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37"/>
    <d v="2023-04-20T09:16:45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38"/>
    <d v="2023-04-20T09:16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39"/>
    <d v="2023-04-20T09:16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8"/>
    <d v="2023-04-20T09:16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9"/>
    <d v="2023-04-20T09:16:45"/>
    <n v="561"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50"/>
    <d v="2023-04-20T09:16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4"/>
    <d v="2023-04-20T09:1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88"/>
    <d v="2023-04-20T09:16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0"/>
    <d v="2023-04-20T09:16:45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8"/>
    <x v="58"/>
    <d v="2023-07-17T11:46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8"/>
    <x v="0"/>
    <d v="2023-07-17T11:46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3"/>
    <x v="8"/>
    <x v="48"/>
    <d v="2023-07-17T11:4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3"/>
    <x v="8"/>
    <x v="58"/>
    <d v="2023-07-17T11:47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81"/>
    <d v="2023-07-20T16:54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30"/>
    <d v="2023-07-20T16:54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46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34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37"/>
    <d v="2023-07-20T16:54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40"/>
    <d v="2023-07-20T16:54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54"/>
    <d v="2023-07-20T16:54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5"/>
    <x v="8"/>
    <x v="30"/>
    <d v="2023-07-17T11:4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5"/>
    <x v="8"/>
    <x v="34"/>
    <d v="2023-07-17T11:4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5"/>
    <x v="8"/>
    <x v="37"/>
    <d v="2023-07-17T11:49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5"/>
    <x v="8"/>
    <x v="0"/>
    <d v="2023-07-17T11:49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46"/>
    <x v="8"/>
    <x v="30"/>
    <d v="2023-07-17T11:5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46"/>
    <x v="8"/>
    <x v="37"/>
    <d v="2023-07-17T11:50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0"/>
    <d v="2023-07-20T16:5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4"/>
    <x v="8"/>
    <x v="86"/>
    <d v="2023-07-20T16:54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46"/>
    <x v="8"/>
    <x v="48"/>
    <d v="2023-07-17T11:50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46"/>
    <x v="8"/>
    <x v="58"/>
    <d v="2023-07-17T11:50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46"/>
    <x v="8"/>
    <x v="0"/>
    <d v="2023-07-17T11:5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47"/>
    <x v="8"/>
    <x v="30"/>
    <d v="2023-07-17T11:5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47"/>
    <x v="8"/>
    <x v="37"/>
    <d v="2023-07-17T11:50:4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8"/>
    <d v="2023-06-22T13:22:3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112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39"/>
    <d v="2023-06-22T13:22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40"/>
    <d v="2023-06-22T13:22:3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116"/>
    <d v="2023-06-22T13:22:32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54"/>
    <d v="2023-06-22T13:22:32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56"/>
    <d v="2023-06-22T13:22:3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217"/>
    <d v="2023-06-22T13:22:32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0"/>
    <d v="2023-06-22T13:22:32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2"/>
    <d v="2023-06-22T13:22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45"/>
    <x v="3"/>
    <x v="174"/>
    <d v="2023-06-22T13:22:32"/>
    <n v="1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80"/>
    <d v="2023-06-22T13:22:49"/>
    <n v="28"/>
    <n v="28"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108"/>
    <d v="2023-06-22T13:22:4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28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29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0"/>
    <d v="2023-06-22T13:22:4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46"/>
    <x v="3"/>
    <x v="32"/>
    <d v="2023-06-22T13:22:4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0"/>
    <d v="2023-05-15T15:30:4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1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49"/>
    <d v="2023-05-15T16:13:11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40"/>
    <d v="2023-05-15T16:13:1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54"/>
    <d v="2023-05-15T16:13:1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58"/>
    <d v="2023-05-15T16:13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0"/>
    <d v="2023-05-15T16:13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30"/>
    <d v="2023-05-15T16:1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46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37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38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40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25"/>
    <d v="2023-05-15T16:07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4"/>
    <d v="2023-05-15T16:07:0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5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9"/>
    <d v="2023-05-15T16:0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26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20"/>
    <d v="2023-05-15T16:07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74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01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75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80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82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81"/>
    <d v="2023-05-15T15:36:25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42"/>
    <d v="2023-05-15T15:36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30"/>
    <d v="2023-05-15T15:36:25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32"/>
    <d v="2023-05-15T15:36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37"/>
    <d v="2023-05-15T15:36:25"/>
    <n v="240"/>
    <m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38"/>
    <d v="2023-05-15T15:36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48"/>
    <d v="2023-05-15T15:36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49"/>
    <d v="2023-05-15T15:36:25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77"/>
    <d v="2023-07-19T14:51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04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69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43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31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71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79"/>
    <d v="2023-07-19T14:51:4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0"/>
    <d v="2023-07-19T14:51:46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2"/>
    <d v="2023-07-19T14:51:46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07"/>
    <d v="2023-07-19T14:51:4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84"/>
    <d v="2023-07-19T14:51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2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30"/>
    <d v="2023-07-19T14:51:46"/>
    <n v="451"/>
    <m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6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7"/>
    <d v="2023-07-19T14:51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31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32"/>
    <d v="2023-07-19T14:51:46"/>
    <n v="197"/>
    <m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37"/>
    <d v="2023-07-19T14:51:46"/>
    <n v="1113"/>
    <m/>
    <n v="1113"/>
    <m/>
    <n v="1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39"/>
    <d v="2023-07-19T14:51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8"/>
    <d v="2023-07-19T14:51:4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9"/>
    <d v="2023-07-19T14:51:46"/>
    <n v="1470"/>
    <m/>
    <n v="1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50"/>
    <d v="2023-07-19T14:51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99"/>
    <d v="2023-07-19T14:51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51"/>
    <d v="2023-07-19T14:51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4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40"/>
    <d v="2023-07-19T14:51:4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45"/>
    <d v="2023-07-19T14:51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13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16"/>
    <d v="2023-07-19T14:51:4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5"/>
    <d v="2023-07-19T14:51:4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54"/>
    <d v="2023-07-19T14:51:46"/>
    <n v="549"/>
    <n v="0"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85"/>
    <d v="2023-07-19T14:5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55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58"/>
    <d v="2023-07-19T14:51:4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0"/>
    <d v="2023-07-19T14:51:46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"/>
    <d v="2023-07-19T14:51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2"/>
    <d v="2023-07-19T14:51:46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86"/>
    <d v="2023-07-19T14:51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68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183"/>
    <d v="2023-07-19T14:51:46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1"/>
    <x v="3"/>
    <x v="3"/>
    <d v="2023-07-19T14:51:46"/>
    <n v="69"/>
    <n v="1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42"/>
    <d v="2023-07-19T15:25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69"/>
    <d v="2023-07-19T15:25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70"/>
    <d v="2023-07-19T15:2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71"/>
    <d v="2023-07-19T15:25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72"/>
    <d v="2023-07-19T15:25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05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80"/>
    <d v="2023-07-19T15:25:52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35"/>
    <d v="2023-06-22T12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37"/>
    <d v="2023-06-22T12:59:1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48"/>
    <d v="2023-06-22T12:59:1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49"/>
    <d v="2023-06-22T12:59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50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40"/>
    <d v="2023-06-22T12:59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54"/>
    <d v="2023-06-22T12:59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58"/>
    <d v="2023-06-22T12:59:1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0"/>
    <d v="2023-06-22T12:59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2"/>
    <d v="2023-06-22T12:59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78"/>
    <x v="12"/>
    <x v="3"/>
    <d v="2023-06-22T12:5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88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61"/>
    <d v="2023-06-22T12:5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62"/>
    <d v="2023-06-22T12:59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90"/>
    <d v="2023-06-22T12:59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66"/>
    <d v="2023-06-22T12:59:2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21"/>
    <d v="2023-06-22T12:59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69"/>
    <d v="2023-06-22T12:59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6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7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96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9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0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1"/>
    <d v="2023-06-22T12:59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25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6"/>
    <d v="2023-04-20T09:16:45"/>
    <n v="4206"/>
    <n v="0"/>
    <n v="4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7"/>
    <d v="2023-04-20T09:16:45"/>
    <n v="18045"/>
    <n v="0"/>
    <n v="18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8"/>
    <d v="2023-04-20T09:16:45"/>
    <n v="3430"/>
    <n v="0"/>
    <n v="3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7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40"/>
    <d v="2023-04-18T13:35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60"/>
    <x v="11"/>
    <x v="54"/>
    <d v="2023-04-18T13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11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125"/>
    <d v="2023-04-18T13:31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2"/>
    <d v="2023-04-18T13:30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87"/>
    <d v="2023-04-18T13:30:4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61"/>
    <d v="2023-04-18T13:31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62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65"/>
    <d v="2023-04-18T13:31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90"/>
    <d v="2023-04-18T13:31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205"/>
    <d v="2023-04-18T13:31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69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6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7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96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9"/>
    <d v="2023-04-18T13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70"/>
    <d v="2023-04-18T13:22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4"/>
    <d v="2023-04-18T13:22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5"/>
    <d v="2023-04-18T13:22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6"/>
    <d v="2023-04-18T13:22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7"/>
    <d v="2023-04-18T13:22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49"/>
    <d v="2023-04-18T14:36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50"/>
    <d v="2023-04-18T14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40"/>
    <d v="2023-04-18T14:36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54"/>
    <d v="2023-04-18T14:36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58"/>
    <d v="2023-04-18T14:36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0"/>
    <d v="2023-04-18T14:36:5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49"/>
    <d v="2023-04-18T14:36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40"/>
    <d v="2023-04-18T14:36:22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54"/>
    <d v="2023-04-18T14:36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72"/>
    <x v="10"/>
    <x v="2"/>
    <d v="2023-04-18T14:36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30"/>
    <d v="2023-04-18T14:36:39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35"/>
    <d v="2023-04-18T14:36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37"/>
    <d v="2023-04-18T14:36:39"/>
    <n v="17"/>
    <m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38"/>
    <d v="2023-04-18T14:3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48"/>
    <d v="2023-04-18T14:36:39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199"/>
    <d v="2023-04-18T14:3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58"/>
    <d v="2023-04-18T14:36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73"/>
    <x v="10"/>
    <x v="0"/>
    <d v="2023-04-18T14:36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88"/>
    <d v="2023-04-18T14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59"/>
    <d v="2023-04-18T14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61"/>
    <d v="2023-04-18T14:36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257"/>
    <d v="2023-04-18T14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62"/>
    <d v="2023-04-18T14:36:5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90"/>
    <d v="2023-04-18T14:36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6"/>
    <d v="2023-04-19T15:43:29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5"/>
    <d v="2023-04-19T15:4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96"/>
    <d v="2023-04-19T15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23"/>
    <d v="2023-04-19T15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7"/>
    <d v="2023-04-19T15:43:2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6"/>
    <d v="2023-04-19T15:43:29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7"/>
    <d v="2023-04-19T15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32"/>
    <d v="2023-04-19T16:23:1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73"/>
    <x v="10"/>
    <x v="54"/>
    <d v="2023-04-18T13:4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73"/>
    <x v="10"/>
    <x v="0"/>
    <d v="2023-04-18T13:4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61"/>
    <d v="2023-04-18T13:40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62"/>
    <d v="2023-04-18T13:40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7"/>
    <d v="2023-05-24T15:33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8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9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7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8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8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9"/>
    <d v="2023-05-24T15:33:47"/>
    <n v="5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0"/>
    <d v="2023-05-24T15:33:47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6"/>
    <d v="2023-05-15T15:26:48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7"/>
    <d v="2023-05-15T15:26:48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96"/>
    <d v="2023-05-15T15:26:48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8"/>
    <d v="2023-05-15T15:26:4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9"/>
    <d v="2023-05-15T15:26:48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30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34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35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39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48"/>
    <d v="2023-05-15T16:03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63"/>
    <x v="11"/>
    <x v="40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7"/>
    <d v="2023-04-18T15:05:03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6"/>
    <d v="2023-04-18T15:05:03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8"/>
    <d v="2023-04-18T15:05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8"/>
    <d v="2023-04-18T15:05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1"/>
    <d v="2023-04-18T11:38:28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2"/>
    <d v="2023-04-18T11:38:28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3"/>
    <d v="2023-04-18T11:3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5"/>
    <d v="2023-04-18T11:38:28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90"/>
    <d v="2023-04-18T11:38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6"/>
    <d v="2023-04-18T11:38:28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93"/>
    <d v="2023-04-18T11:38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8"/>
    <d v="2023-04-18T11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9"/>
    <d v="2023-04-18T11:38:2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70"/>
    <d v="2023-04-18T11:38:28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4"/>
    <d v="2023-04-18T11:38:28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5"/>
    <d v="2023-04-18T11:38:28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6"/>
    <d v="2023-04-18T11:38:28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7"/>
    <d v="2023-04-18T11:38:28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8"/>
    <d v="2023-04-18T11:38:2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81"/>
    <d v="2023-05-24T15:33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06"/>
    <d v="2023-05-24T15:3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07"/>
    <d v="2023-05-24T15:33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08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5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42"/>
    <d v="2023-05-24T15:3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40"/>
    <d v="2023-04-20T13:04:41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6"/>
    <d v="2023-04-20T13:04:41"/>
    <n v="4227"/>
    <n v="0"/>
    <n v="4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7"/>
    <d v="2023-04-20T13:04:41"/>
    <n v="18336"/>
    <n v="0"/>
    <n v="18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05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1"/>
    <d v="2023-05-24T15:33:4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5"/>
    <d v="2023-04-18T11:41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6"/>
    <d v="2023-04-18T11:41:1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7"/>
    <d v="2023-04-18T11:41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8"/>
    <d v="2023-04-18T11:41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9"/>
    <d v="2023-04-18T11:41:1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22"/>
    <x v="0"/>
    <x v="10"/>
    <d v="2023-04-18T11:41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44"/>
    <d v="2023-05-24T14:54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80"/>
    <d v="2023-05-24T14:54:4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06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07"/>
    <d v="2023-05-24T14:54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42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8"/>
    <d v="2023-05-24T14:54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9"/>
    <d v="2023-05-24T14:54:4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47"/>
    <x v="8"/>
    <x v="0"/>
    <d v="2023-07-17T11:5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30"/>
    <d v="2023-07-17T11:52:08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32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36"/>
    <d v="2023-07-17T11:5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37"/>
    <d v="2023-07-17T11:52:0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38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199"/>
    <d v="2023-07-17T11:52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40"/>
    <d v="2023-07-17T11:52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0"/>
    <d v="2023-07-17T11:52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08"/>
    <x v="8"/>
    <x v="2"/>
    <d v="2023-07-17T11:52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80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30"/>
    <d v="2023-07-17T11:52:5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37"/>
    <d v="2023-07-17T11:52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39"/>
    <d v="2023-07-17T11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48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199"/>
    <d v="2023-07-17T11:52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54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58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11"/>
    <x v="8"/>
    <x v="0"/>
    <d v="2023-07-17T11:52:5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89"/>
    <d v="2023-07-17T11:54:0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182"/>
    <d v="2023-07-17T11:54:0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80"/>
    <d v="2023-07-17T11:54:0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82"/>
    <d v="2023-07-17T11:54:00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42"/>
    <d v="2023-07-17T11:54:0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4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5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99"/>
    <d v="2023-06-2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6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20"/>
    <d v="2023-06-22T12:59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74"/>
    <d v="2023-06-22T12:5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24"/>
    <d v="2023-06-22T12:5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101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80"/>
    <d v="2023-06-22T12:59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82"/>
    <d v="2023-06-22T12:59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30"/>
    <d v="2023-06-22T12:59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32"/>
    <d v="2023-06-22T12:59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37"/>
    <d v="2023-06-22T12:59:2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48"/>
    <d v="2023-06-22T12:59:2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49"/>
    <d v="2023-06-22T12:59:2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50"/>
    <d v="2023-06-2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40"/>
    <d v="2023-06-22T12:59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54"/>
    <d v="2023-06-22T12:59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58"/>
    <d v="2023-06-22T12:59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0"/>
    <d v="2023-06-22T12:59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2"/>
    <d v="2023-06-22T12:59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79"/>
    <x v="12"/>
    <x v="3"/>
    <d v="2023-06-22T12:5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59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61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62"/>
    <d v="2023-06-22T12:59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50"/>
    <d v="2023-05-15T15:36:2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4"/>
    <x v="8"/>
    <x v="51"/>
    <d v="2023-05-15T15:36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80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82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0"/>
    <d v="2023-05-15T16:17:2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47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2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3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4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6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7"/>
    <d v="2023-05-15T16:17:2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8"/>
    <d v="2023-05-15T16:17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39"/>
    <d v="2023-04-19T15:55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8"/>
    <d v="2023-04-19T15:55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9"/>
    <d v="2023-04-19T15:55:35"/>
    <n v="353"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0"/>
    <d v="2023-04-19T15:55:3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1"/>
    <d v="2023-04-19T15:55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84"/>
    <d v="2023-04-19T15:55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0"/>
    <d v="2023-04-19T15:55:35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13"/>
    <d v="2023-04-19T15:55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14"/>
    <d v="2023-04-19T15:5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16"/>
    <d v="2023-04-19T15:5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4"/>
    <d v="2023-04-19T15:55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5"/>
    <d v="2023-04-19T15:55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66"/>
    <d v="2023-04-18T14:36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121"/>
    <d v="2023-04-18T14:3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200"/>
    <d v="2023-04-18T14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0"/>
    <d v="2023-04-19T15:56:16"/>
    <n v="414"/>
    <m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6"/>
    <d v="2023-04-19T15:56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7"/>
    <d v="2023-04-19T15:56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5"/>
    <d v="2023-04-18T14:10:16"/>
    <n v="0"/>
    <m/>
    <m/>
    <n v="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90"/>
    <d v="2023-04-18T14:10:16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6"/>
    <d v="2023-04-18T14:10:16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93"/>
    <d v="2023-04-18T14:10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8"/>
    <d v="2023-04-18T14:10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29"/>
    <d v="2023-04-18T14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30"/>
    <d v="2023-04-18T14:46:5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34"/>
    <d v="2023-04-18T14:4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35"/>
    <d v="2023-04-18T14:4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38"/>
    <d v="2023-04-18T14:46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39"/>
    <d v="2023-04-18T14:46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48"/>
    <d v="2023-04-18T14:46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40"/>
    <d v="2023-04-18T14:46:53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54"/>
    <d v="2023-04-18T14:46:53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56"/>
    <d v="2023-04-18T14:4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57"/>
    <d v="2023-04-18T14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58"/>
    <d v="2023-04-18T14:46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98"/>
    <x v="11"/>
    <x v="0"/>
    <d v="2023-04-18T14:46:53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82"/>
    <d v="2023-05-15T15:52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8"/>
    <d v="2023-04-18T13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9"/>
    <d v="2023-04-18T13:22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10"/>
    <d v="2023-04-18T13:2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12"/>
    <d v="2023-04-18T13:2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15"/>
    <d v="2023-04-18T13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30"/>
    <d v="2023-04-18T13:54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37"/>
    <d v="2023-04-18T13:54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49"/>
    <d v="2023-04-18T13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40"/>
    <d v="2023-04-18T13:5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0"/>
    <d v="2023-04-18T13:54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3"/>
    <d v="2023-04-18T13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59"/>
    <d v="2023-04-18T13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0"/>
    <d v="2023-04-18T13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1"/>
    <d v="2023-04-18T13:5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2"/>
    <d v="2023-04-18T13:55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90"/>
    <d v="2023-04-18T13:55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6"/>
    <d v="2023-04-18T13:55:0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7"/>
    <d v="2023-04-18T13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92"/>
    <d v="2023-04-18T13:5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9"/>
    <d v="2023-04-18T13:5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4"/>
    <d v="2023-04-18T13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6"/>
    <d v="2023-04-18T13:55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7"/>
    <d v="2023-04-18T13:55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43"/>
    <d v="2023-04-19T15:42:04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80"/>
    <d v="2023-04-19T15:42:04"/>
    <n v="62"/>
    <n v="62"/>
    <m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0"/>
    <d v="2023-05-15T15:2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2"/>
    <d v="2023-05-15T15:2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41"/>
    <d v="2023-05-15T15:26:4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3"/>
    <d v="2023-05-15T15:26:48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4"/>
    <d v="2023-05-15T15:26:48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5"/>
    <d v="2023-05-15T15:2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88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9"/>
    <d v="2023-05-24T15:33:4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0"/>
    <d v="2023-05-24T15:33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1"/>
    <d v="2023-05-24T15:33:47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2"/>
    <d v="2023-05-24T15:33:47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3"/>
    <d v="2023-05-24T15:33:4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65"/>
    <d v="2023-05-24T15:33:47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90"/>
    <d v="2023-05-24T15:33:47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38"/>
    <d v="2023-05-24T16:20:24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112"/>
    <d v="2023-05-24T16:20:2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39"/>
    <d v="2023-05-24T16:20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40"/>
    <d v="2023-05-24T16:20:24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54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117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46"/>
    <d v="2023-05-24T15:33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2"/>
    <d v="2023-05-24T15:33:4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5"/>
    <d v="2023-05-24T15:33:4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40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6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58"/>
    <d v="2023-04-19T15:55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0"/>
    <d v="2023-04-19T15:55:35"/>
    <n v="440"/>
    <n v="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"/>
    <d v="2023-04-19T15:55:35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"/>
    <d v="2023-04-19T15:55:35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3"/>
    <d v="2023-04-19T15:55:35"/>
    <n v="103"/>
    <n v="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88"/>
    <d v="2023-04-19T15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59"/>
    <d v="2023-04-19T15:55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0"/>
    <d v="2023-04-19T15:55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1"/>
    <d v="2023-04-19T15:55:5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2"/>
    <d v="2023-04-19T15:55:51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3"/>
    <d v="2023-04-19T15:55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0"/>
    <d v="2023-04-19T15:55:5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8"/>
    <d v="2023-04-19T16:0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9"/>
    <d v="2023-04-19T16:06:46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70"/>
    <d v="2023-04-19T16:06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4"/>
    <d v="2023-04-19T16:06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"/>
    <d v="2023-04-19T16:06:46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5"/>
    <d v="2023-04-19T16:06:4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"/>
    <d v="2023-04-19T16:06:46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5"/>
    <d v="2023-04-19T16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96"/>
    <d v="2023-04-19T16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7"/>
    <d v="2023-04-19T16:06:46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6"/>
    <d v="2023-04-19T16:06:46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7"/>
    <d v="2023-04-19T16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91"/>
    <d v="2023-04-18T13:02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11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14"/>
    <d v="2023-07-17T15:21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169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206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171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80"/>
    <d v="2023-07-17T15:21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82"/>
    <d v="2023-07-17T15:21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30"/>
    <d v="2023-07-17T15:21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07"/>
    <x v="9"/>
    <x v="33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59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60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61"/>
    <d v="2023-05-15T15:35:42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62"/>
    <d v="2023-05-15T15:35:42"/>
    <n v="99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"/>
    <d v="2023-05-24T15:33:47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86"/>
    <d v="2023-05-24T15:33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3"/>
    <d v="2023-05-24T15:33:47"/>
    <n v="40"/>
    <n v="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36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37"/>
    <d v="2023-05-24T16:20:24"/>
    <n v="122"/>
    <n v="122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6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62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65"/>
    <d v="2023-07-20T15:35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90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66"/>
    <d v="2023-07-20T15:35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93"/>
    <d v="2023-07-20T15:3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08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37"/>
    <d v="2023-07-19T15:25:5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38"/>
    <d v="2023-07-19T15:25:5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12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40"/>
    <d v="2023-07-19T15:25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15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116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54"/>
    <d v="2023-07-19T15:25:5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2"/>
    <d v="2023-07-19T15:2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59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0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1"/>
    <d v="2023-07-19T14:5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2"/>
    <d v="2023-07-19T14:53:1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3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32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33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9"/>
    <x v="7"/>
    <x v="36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90"/>
    <d v="2023-07-19T14:53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6"/>
    <d v="2023-07-19T14:53:1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21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7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92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9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70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90"/>
    <d v="2023-06-22T12:59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80"/>
    <x v="12"/>
    <x v="66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7"/>
    <d v="2023-06-22T13:03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9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9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11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125"/>
    <d v="2023-06-22T13:0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14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20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169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92"/>
    <x v="9"/>
    <x v="206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206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71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72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80"/>
    <d v="2023-06-22T13:0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81"/>
    <d v="2023-06-22T13:0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82"/>
    <d v="2023-06-22T13:03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108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30"/>
    <d v="2023-06-22T13:03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6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7"/>
    <d v="2023-06-22T12:35:49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8"/>
    <d v="2023-06-22T12:35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12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9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48"/>
    <d v="2023-06-22T12:35:4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205"/>
    <d v="2023-04-18T13:02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80"/>
    <d v="2023-04-18T13:02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29"/>
    <d v="2023-04-18T13:0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30"/>
    <d v="2023-04-18T13:02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32"/>
    <d v="2023-04-18T13:02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36"/>
    <d v="2023-04-18T13:02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37"/>
    <d v="2023-04-18T13:02:0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38"/>
    <d v="2023-04-18T13:02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112"/>
    <d v="2023-04-18T13:0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49"/>
    <d v="2023-04-18T13:02:0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40"/>
    <d v="2023-04-18T13:0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54"/>
    <d v="2023-04-18T13:02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9"/>
    <d v="2023-04-18T14:10:1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70"/>
    <d v="2023-04-18T14:10:16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4"/>
    <d v="2023-04-18T14:10:16"/>
    <n v="0"/>
    <m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5"/>
    <d v="2023-04-18T14:10:16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6"/>
    <d v="2023-04-18T14:10:16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7"/>
    <d v="2023-04-18T14:10:16"/>
    <n v="0"/>
    <m/>
    <m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22"/>
    <d v="2023-04-18T14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01"/>
    <d v="2023-04-18T14:12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75"/>
    <d v="2023-04-18T14:12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31"/>
    <d v="2023-04-18T14:12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44"/>
    <d v="2023-04-18T14:12:3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125"/>
    <d v="2023-04-18T12:07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82"/>
    <d v="2023-04-18T12:07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108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109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160"/>
    <x v="5"/>
    <x v="28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2"/>
    <d v="2023-05-15T15:3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13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14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2"/>
    <d v="2023-04-18T14:36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3"/>
    <d v="2023-04-18T14:36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88"/>
    <d v="2023-04-18T14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59"/>
    <d v="2023-04-18T14:37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75"/>
    <x v="12"/>
    <x v="61"/>
    <d v="2023-04-18T14:37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50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6"/>
    <d v="2023-04-20T13:04:41"/>
    <n v="2536"/>
    <m/>
    <n v="2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7"/>
    <d v="2023-04-20T13:0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93"/>
    <d v="2023-04-20T13:04:4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32"/>
    <d v="2023-05-15T17:04:23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37"/>
    <d v="2023-05-15T17:04:23"/>
    <n v="497"/>
    <m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39"/>
    <d v="2023-05-15T17:04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48"/>
    <d v="2023-05-15T17:04:2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88"/>
    <d v="2023-04-19T16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1"/>
    <d v="2023-05-15T17:04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84"/>
    <d v="2023-05-15T17:04:2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2"/>
    <d v="2023-05-15T17:04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13"/>
    <d v="2023-05-15T17:04:2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55"/>
    <d v="2023-05-15T17:04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28"/>
    <d v="2023-04-18T12:0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30"/>
    <d v="2023-04-18T12:07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36"/>
    <d v="2023-04-18T12:07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37"/>
    <d v="2023-04-18T12:07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48"/>
    <d v="2023-04-18T12:07:0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40"/>
    <d v="2023-04-18T12:07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36"/>
    <d v="2023-04-18T12:02:2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37"/>
    <d v="2023-04-18T12:02:28"/>
    <n v="67"/>
    <m/>
    <n v="6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38"/>
    <d v="2023-04-18T12:0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48"/>
    <d v="2023-04-18T12:02:2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49"/>
    <d v="2023-04-18T12:02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54"/>
    <d v="2023-04-18T12:02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20"/>
    <d v="2023-04-19T15:3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79"/>
    <d v="2023-04-19T15:33:09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80"/>
    <d v="2023-04-19T15:33:0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81"/>
    <d v="2023-04-19T15:3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32"/>
    <d v="2023-04-19T15:33:0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35"/>
    <d v="2023-04-19T15:3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37"/>
    <d v="2023-04-19T15:33:0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39"/>
    <d v="2023-04-19T15:3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49"/>
    <d v="2023-04-19T15:33:09"/>
    <n v="500"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50"/>
    <d v="2023-04-19T15:33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40"/>
    <d v="2023-04-19T15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46"/>
    <d v="2023-04-19T15:33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92"/>
    <x v="9"/>
    <x v="2"/>
    <d v="2023-05-15T16:13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84"/>
    <d v="2023-05-15T15:30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0"/>
    <d v="2023-05-15T15:30:42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3"/>
    <d v="2023-05-15T15:30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4"/>
    <d v="2023-05-15T15:30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16"/>
    <d v="2023-05-15T15:30:4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54"/>
    <d v="2023-05-15T15:30:42"/>
    <n v="286"/>
    <n v="0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38"/>
    <d v="2023-04-18T12:1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49"/>
    <d v="2023-04-18T12:11:4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145"/>
    <d v="2023-04-18T12:11:4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0"/>
    <d v="2023-04-18T12:11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86"/>
    <x v="13"/>
    <x v="3"/>
    <d v="2023-04-18T12:11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88"/>
    <d v="2023-04-18T12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59"/>
    <d v="2023-04-18T12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1"/>
    <d v="2023-04-18T12:12:0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2"/>
    <d v="2023-04-18T12:12:0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63"/>
    <d v="2023-04-18T12:12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48"/>
    <d v="2023-04-18T13:50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40"/>
    <d v="2023-04-18T13:50:3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54"/>
    <d v="2023-04-18T13:50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56"/>
    <d v="2023-04-18T13:50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57"/>
    <d v="2023-04-18T13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58"/>
    <d v="2023-04-18T13:50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0"/>
    <d v="2023-04-18T13:50:34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81"/>
    <d v="2023-04-19T15:42:0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08"/>
    <d v="2023-04-19T15:42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09"/>
    <d v="2023-04-19T15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39"/>
    <d v="2023-04-18T12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40"/>
    <d v="2023-04-18T12:39:39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152"/>
    <d v="2023-04-18T12:39:3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54"/>
    <d v="2023-04-18T12:39:3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56"/>
    <d v="2023-04-18T12:39:3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217"/>
    <d v="2023-04-18T12:39:39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0"/>
    <d v="2023-04-18T12:39:39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2"/>
    <d v="2023-04-18T12:39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174"/>
    <d v="2023-04-18T12:39:39"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195"/>
    <d v="2023-04-18T12:39:39"/>
    <n v="51"/>
    <n v="5"/>
    <n v="3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02"/>
    <d v="2023-04-18T12:39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42"/>
    <d v="2023-04-18T12:39:59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19"/>
    <d v="2023-04-18T12:39:5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0"/>
    <d v="2023-04-18T12:39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45"/>
    <d v="2023-04-18T12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46"/>
    <d v="2023-04-18T12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1"/>
    <d v="2023-04-18T12:39:5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0"/>
    <d v="2023-04-18T12:39:59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1"/>
    <d v="2023-04-18T12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2"/>
    <d v="2023-04-18T12:39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2"/>
    <d v="2023-04-18T12:39:5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66"/>
    <d v="2023-04-18T14:0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0"/>
    <d v="2023-05-24T15:3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4"/>
    <d v="2023-05-24T15:33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2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24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01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5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6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42"/>
    <d v="2023-04-18T14:09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69"/>
    <d v="2023-04-18T14:09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70"/>
    <d v="2023-04-18T14:0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71"/>
    <d v="2023-04-18T14:09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65"/>
    <d v="2023-04-18T13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90"/>
    <d v="2023-04-18T13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66"/>
    <d v="2023-04-18T13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21"/>
    <d v="2023-04-18T13:4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200"/>
    <d v="2023-04-18T13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92"/>
    <d v="2023-04-18T13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69"/>
    <d v="2023-04-18T13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94"/>
    <d v="2023-04-18T13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56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217"/>
    <d v="2023-05-24T16:20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0"/>
    <d v="2023-05-24T16:20:2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2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59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0"/>
    <d v="2023-05-24T14:54:4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20"/>
    <d v="2023-04-18T14:14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57"/>
    <d v="2023-04-18T14:1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21"/>
    <d v="2023-04-18T14:14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24"/>
    <d v="2023-04-18T14:14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25"/>
    <d v="2023-04-18T13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3"/>
    <d v="2023-04-18T13:20:43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201"/>
    <d v="2023-04-18T13:2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4"/>
    <d v="2023-04-18T13:20:43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5"/>
    <d v="2023-04-18T13:20:4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6"/>
    <d v="2023-04-18T13:20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00"/>
    <d v="2023-04-18T13:2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1"/>
    <d v="2023-05-24T15:33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25"/>
    <d v="2023-05-24T15:33:4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211"/>
    <d v="2023-04-19T16:29:1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7"/>
    <d v="2023-04-19T16:29:1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96"/>
    <d v="2023-04-19T16:29:1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9"/>
    <d v="2023-04-19T16:29:1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0"/>
    <d v="2023-04-19T16:29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1"/>
    <d v="2023-04-19T16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2"/>
    <d v="2023-04-19T16:29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71"/>
    <d v="2023-04-19T16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25"/>
    <d v="2023-04-19T16:29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4"/>
    <d v="2023-04-19T16:29:1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49"/>
    <d v="2023-06-22T12:35:49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50"/>
    <d v="2023-06-22T12:35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40"/>
    <d v="2023-06-22T12:35:4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45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16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54"/>
    <d v="2023-06-22T12:35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56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57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58"/>
    <d v="2023-06-22T12:35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0"/>
    <d v="2023-06-22T12:35:4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"/>
    <d v="2023-06-22T12:35:4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4"/>
    <d v="2023-06-22T12:36:06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"/>
    <d v="2023-06-22T12:36:06"/>
    <n v="871"/>
    <m/>
    <n v="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37"/>
    <d v="2023-06-22T12:36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7"/>
    <d v="2023-06-22T12:36:06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6"/>
    <d v="2023-06-22T12:36:06"/>
    <n v="1128"/>
    <m/>
    <n v="1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8"/>
    <d v="2023-06-22T12:36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"/>
    <d v="2023-06-22T12:36:06"/>
    <n v="1312"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5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75"/>
    <d v="2023-06-22T12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30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202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69"/>
    <d v="2023-06-22T12:40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72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56"/>
    <d v="2023-05-15T17:04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14"/>
    <d v="2023-05-15T17:04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59"/>
    <d v="2023-04-19T16:29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60"/>
    <d v="2023-04-19T16:29:1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61"/>
    <d v="2023-04-19T16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62"/>
    <d v="2023-04-19T16:29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1"/>
    <d v="2023-04-19T15:56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2"/>
    <d v="2023-04-19T15:56:1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7"/>
    <d v="2023-04-19T15:56:16"/>
    <n v="1366"/>
    <m/>
    <n v="1366"/>
    <m/>
    <n v="1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9"/>
    <d v="2023-04-19T15:56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8"/>
    <d v="2023-04-19T15:56:16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9"/>
    <d v="2023-04-19T15:56:16"/>
    <n v="1371"/>
    <m/>
    <n v="1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50"/>
    <d v="2023-04-19T15:56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99"/>
    <d v="2023-04-19T15:56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51"/>
    <d v="2023-04-19T15:56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4"/>
    <d v="2023-04-19T15:56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0"/>
    <d v="2023-04-19T15:56:1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45"/>
    <d v="2023-04-19T15:56:16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53"/>
    <d v="2023-04-19T15:56:16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52"/>
    <d v="2023-04-19T15:56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39"/>
    <d v="2023-04-19T16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99"/>
    <d v="2023-04-19T16:01:0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6"/>
    <d v="2023-04-19T16:01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26"/>
    <d v="2023-04-19T16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7"/>
    <d v="2023-04-19T16:01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47"/>
    <d v="2023-04-19T15:33:0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48"/>
    <d v="2023-04-19T15:33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49"/>
    <d v="2023-04-19T15:33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50"/>
    <d v="2023-04-19T15:33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52"/>
    <d v="2023-04-19T15:33:0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85"/>
    <d v="2023-04-19T15:33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54"/>
    <d v="2023-04-19T15:33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2"/>
    <d v="2023-04-19T15:33:0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3"/>
    <d v="2023-04-19T15:33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87"/>
    <d v="2023-04-19T15:33:0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34"/>
    <d v="2023-04-19T15:33:09"/>
    <n v="74"/>
    <n v="3"/>
    <n v="64"/>
    <n v="7"/>
    <n v="7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63"/>
    <x v="11"/>
    <x v="80"/>
    <d v="2023-04-19T15:3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9"/>
    <d v="2023-05-15T16:17:2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49"/>
    <d v="2023-05-15T16:17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50"/>
    <d v="2023-05-15T16:1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51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84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40"/>
    <d v="2023-05-15T16:17:2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54"/>
    <d v="2023-05-15T16:17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0"/>
    <d v="2023-05-15T16:17:2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1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2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3"/>
    <d v="2023-05-15T16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58"/>
    <x v="1"/>
    <x v="46"/>
    <d v="2023-05-15T16:17:4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4"/>
    <d v="2023-04-18T12:39:5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77"/>
    <d v="2023-04-18T12:39:5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70"/>
    <d v="2023-04-18T12:39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5"/>
    <d v="2023-04-18T12:39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3"/>
    <d v="2023-04-18T12:39:59"/>
    <n v="291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112"/>
    <d v="2023-04-19T16:36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39"/>
    <d v="2023-04-19T16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0"/>
    <d v="2023-04-19T16:36:1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2"/>
    <d v="2023-04-19T16:36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43"/>
    <x v="8"/>
    <x v="86"/>
    <d v="2023-04-19T16:36:17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1"/>
    <d v="2023-04-20T09:12:55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2"/>
    <d v="2023-04-20T09:12:55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3"/>
    <d v="2023-04-20T09:12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5"/>
    <d v="2023-04-20T09:12:55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90"/>
    <d v="2023-04-20T09:12:5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6"/>
    <d v="2023-04-20T09:12:55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8"/>
    <d v="2023-04-20T09:12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69"/>
    <d v="2023-04-20T09:12:55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70"/>
    <d v="2023-04-20T09:12:5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4"/>
    <d v="2023-04-20T09:12:55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82"/>
    <d v="2023-04-18T13:5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42"/>
    <d v="2023-04-18T13:5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30"/>
    <d v="2023-04-18T13:52:30"/>
    <n v="44"/>
    <m/>
    <n v="44"/>
    <m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31"/>
    <d v="2023-04-18T13:52:3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36"/>
    <d v="2023-04-18T13:52:3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98"/>
    <x v="11"/>
    <x v="3"/>
    <d v="2023-04-18T13:50:34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80"/>
    <d v="2023-04-18T13:5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30"/>
    <d v="2023-04-18T13:50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34"/>
    <d v="2023-04-18T13:50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35"/>
    <d v="2023-04-18T13:5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36"/>
    <d v="2023-04-18T13:50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39"/>
    <d v="2023-04-18T13:5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40"/>
    <d v="2023-04-18T13:50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54"/>
    <d v="2023-04-18T13:50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0"/>
    <d v="2023-04-18T13:50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9"/>
    <x v="11"/>
    <x v="3"/>
    <d v="2023-04-18T13:50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81"/>
    <d v="2023-04-18T13:5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29"/>
    <d v="2023-04-18T13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30"/>
    <d v="2023-04-18T13:51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37"/>
    <d v="2023-04-18T13:51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38"/>
    <d v="2023-04-18T13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54"/>
    <d v="2023-04-18T13:51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3"/>
    <d v="2023-05-15T15:35:24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4"/>
    <d v="2023-05-15T15:35:24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5"/>
    <d v="2023-05-15T15:35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6"/>
    <d v="2023-05-15T15:3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8"/>
    <d v="2023-05-15T15:3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9"/>
    <d v="2023-05-15T15:35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20"/>
    <d v="2023-05-15T15:35:2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21"/>
    <d v="2023-05-15T15:35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60"/>
    <d v="2023-05-24T16:22:4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61"/>
    <d v="2023-05-24T16:22:42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62"/>
    <d v="2023-05-24T16:22:42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65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306"/>
    <d v="2023-05-24T16:22:42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51"/>
    <d v="2023-05-24T16:22:4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2"/>
    <x v="1"/>
    <x v="152"/>
    <d v="2023-05-24T16:22:42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6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8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9"/>
    <d v="2023-04-18T13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11"/>
    <d v="2023-04-18T13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125"/>
    <d v="2023-04-18T13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14"/>
    <d v="2023-04-18T13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15"/>
    <d v="2023-04-18T13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16"/>
    <d v="2023-04-18T13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4"/>
    <d v="2023-04-21T08:35:29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5"/>
    <d v="2023-04-21T08:35:2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99"/>
    <d v="2023-04-21T08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6"/>
    <d v="2023-04-21T08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00"/>
    <d v="2023-04-21T08:3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73"/>
    <d v="2023-04-21T08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27"/>
    <d v="2023-04-21T08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28"/>
    <d v="2023-04-21T08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0"/>
    <d v="2023-04-21T08:35:2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57"/>
    <d v="2023-04-21T08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69"/>
    <d v="2023-07-20T15:3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6"/>
    <d v="2023-07-20T15:35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6"/>
    <d v="2023-04-18T14:02:4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7"/>
    <d v="2023-04-18T14:02:4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96"/>
    <d v="2023-04-18T14:02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9"/>
    <d v="2023-04-18T14:02:4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0"/>
    <d v="2023-04-18T14:02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1"/>
    <d v="2023-04-18T14:02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125"/>
    <d v="2023-04-18T14:02:47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41"/>
    <d v="2023-04-18T14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7"/>
    <x v="12"/>
    <x v="201"/>
    <d v="2023-04-18T14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37"/>
    <d v="2023-04-18T14:03:16"/>
    <n v="560"/>
    <n v="56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38"/>
    <d v="2023-04-18T14:03:16"/>
    <n v="292"/>
    <n v="292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12"/>
    <d v="2023-04-18T14:03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41"/>
    <d v="2023-04-18T14:03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49"/>
    <d v="2023-04-18T14:03:1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50"/>
    <d v="2023-04-18T14:03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53"/>
    <d v="2023-04-18T14:03:16"/>
    <n v="306"/>
    <n v="27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40"/>
    <d v="2023-04-18T13:04:1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37"/>
    <d v="2023-05-15T17:09:19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38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41"/>
    <d v="2023-05-15T17:09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39"/>
    <d v="2023-05-15T17:0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48"/>
    <d v="2023-05-15T17:09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49"/>
    <d v="2023-05-15T17:09:19"/>
    <n v="952"/>
    <m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8"/>
    <d v="2023-04-19T16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28"/>
    <d v="2023-04-19T16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20"/>
    <d v="2023-04-19T16:01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74"/>
    <d v="2023-04-19T16:01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24"/>
    <d v="2023-04-19T16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101"/>
    <d v="2023-04-19T16:01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4"/>
    <d v="2023-05-15T15:31:29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6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7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8"/>
    <d v="2023-05-15T15:31:2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87"/>
    <d v="2023-05-15T15:31:0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95"/>
    <d v="2023-05-15T15:31:08"/>
    <n v="15"/>
    <n v="1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88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9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0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1"/>
    <d v="2023-05-15T15:31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2"/>
    <d v="2023-05-15T15:31:29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3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23"/>
    <d v="2023-05-15T16:39:0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6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25"/>
    <d v="2023-05-15T16:3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78"/>
    <d v="2023-05-15T16:39:0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37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80"/>
    <d v="2023-05-15T16:39:05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81"/>
    <d v="2023-05-15T16:39:05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79"/>
    <d v="2023-06-22T12:40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80"/>
    <d v="2023-06-22T12:40:5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82"/>
    <d v="2023-06-22T12:40:55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108"/>
    <d v="2023-06-22T12:40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25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42"/>
    <d v="2023-06-22T12:4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29"/>
    <d v="2023-06-22T12:40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30"/>
    <d v="2023-06-22T12:40:5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47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1"/>
    <x v="9"/>
    <x v="32"/>
    <d v="2023-06-22T12:40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34"/>
    <d v="2023-06-22T12:35:49"/>
    <n v="84"/>
    <n v="20"/>
    <n v="59"/>
    <n v="5"/>
    <n v="84"/>
    <n v="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88"/>
    <d v="2023-06-22T12:36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1"/>
    <d v="2023-06-22T12:36:06"/>
    <n v="529"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2"/>
    <d v="2023-06-22T12:36:06"/>
    <n v="1085"/>
    <m/>
    <n v="1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3"/>
    <d v="2023-06-22T12:36:06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35"/>
    <d v="2023-06-22T12:36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5"/>
    <d v="2023-06-22T12:36:06"/>
    <n v="1290"/>
    <m/>
    <n v="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0"/>
    <d v="2023-06-22T12:36:06"/>
    <n v="645"/>
    <m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1"/>
    <d v="2023-06-22T12:36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36"/>
    <d v="2023-06-22T12:36:0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6"/>
    <d v="2023-06-22T12:36:06"/>
    <n v="1094"/>
    <m/>
    <n v="1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7"/>
    <d v="2023-06-22T12:36:0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2"/>
    <d v="2023-06-22T12:36:06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93"/>
    <d v="2023-06-22T12:36:06"/>
    <n v="921"/>
    <m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30"/>
    <d v="2023-07-17T11:54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32"/>
    <d v="2023-07-17T11:54:0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37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39"/>
    <d v="2023-07-17T11:5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48"/>
    <d v="2023-07-17T11:54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49"/>
    <d v="2023-07-17T11:54:00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50"/>
    <d v="2023-07-17T11:54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199"/>
    <d v="2023-07-17T11:54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51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84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40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145"/>
    <d v="2023-07-17T11:54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151"/>
    <d v="2023-07-17T11:54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54"/>
    <d v="2023-07-17T11:54:0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55"/>
    <d v="2023-07-17T11:54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58"/>
    <d v="2023-07-17T11:54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0"/>
    <d v="2023-07-17T11:54:0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2"/>
    <d v="2023-07-17T11:54:0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183"/>
    <d v="2023-07-17T11:54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3"/>
    <d v="2023-07-17T11:54:00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16"/>
    <x v="8"/>
    <x v="87"/>
    <d v="2023-07-17T11:54:0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80"/>
    <d v="2023-07-17T11:55:16"/>
    <n v="69"/>
    <n v="69"/>
    <m/>
    <n v="0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133"/>
    <d v="2023-07-17T11:55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277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278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0"/>
    <d v="2023-07-17T11:55:16"/>
    <n v="48"/>
    <n v="48"/>
    <m/>
    <m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2"/>
    <d v="2023-07-17T11:55:16"/>
    <n v="10"/>
    <n v="10"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3"/>
    <d v="2023-07-17T11:55:16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6"/>
    <d v="2023-07-17T11:55:16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7"/>
    <d v="2023-07-17T11:55:16"/>
    <n v="778"/>
    <n v="778"/>
    <m/>
    <m/>
    <n v="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8"/>
    <d v="2023-07-17T11:55:16"/>
    <n v="190"/>
    <n v="190"/>
    <m/>
    <m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112"/>
    <d v="2023-07-17T11:55:16"/>
    <n v="3"/>
    <n v="3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39"/>
    <d v="2023-07-17T11:55:16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54"/>
    <d v="2023-07-17T11:55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56"/>
    <d v="2023-07-17T11:55:1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217"/>
    <d v="2023-07-17T11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0"/>
    <d v="2023-07-17T11:55:1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124"/>
    <x v="8"/>
    <x v="2"/>
    <d v="2023-07-17T11:55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41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6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4"/>
    <d v="2023-07-17T16:32:3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5"/>
    <d v="2023-07-17T16:32:30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38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3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15"/>
    <d v="2023-07-17T11:56:0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16"/>
    <d v="2023-07-17T11:56:03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54"/>
    <d v="2023-07-17T11:56:03"/>
    <n v="268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17"/>
    <d v="2023-07-17T11:56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37"/>
    <d v="2023-04-18T13:52:30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38"/>
    <d v="2023-04-18T13:52:30"/>
    <n v="15"/>
    <m/>
    <n v="15"/>
    <m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54"/>
    <d v="2023-04-18T14:17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0"/>
    <d v="2023-04-18T14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38"/>
    <d v="2023-04-18T13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48"/>
    <d v="2023-04-18T13:4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49"/>
    <d v="2023-04-18T13:41:4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50"/>
    <d v="2023-04-18T13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40"/>
    <d v="2023-04-18T13:4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54"/>
    <d v="2023-04-18T13:41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58"/>
    <d v="2023-04-18T13:4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0"/>
    <d v="2023-04-18T13:41:4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2"/>
    <d v="2023-04-18T13:4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3"/>
    <d v="2023-04-18T13:4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7"/>
    <d v="2023-04-18T14:13:16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6"/>
    <d v="2023-04-18T14:13:16"/>
    <n v="0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8"/>
    <d v="2023-04-18T14:13:1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8"/>
    <d v="2023-04-18T14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63"/>
    <d v="2023-04-18T14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"/>
    <d v="2023-04-18T14:13:16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0"/>
    <d v="2023-04-18T14:13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1"/>
    <d v="2023-04-18T14:13:16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71"/>
    <d v="2023-04-18T14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25"/>
    <d v="2023-04-18T14:13:1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58"/>
    <x v="1"/>
    <x v="49"/>
    <d v="2023-05-15T16:17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58"/>
    <x v="1"/>
    <x v="50"/>
    <d v="2023-05-15T16:17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58"/>
    <x v="1"/>
    <x v="86"/>
    <d v="2023-05-15T16:17:4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58"/>
    <x v="1"/>
    <x v="3"/>
    <d v="2023-05-15T16:1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80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30"/>
    <d v="2023-05-15T16:18:1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34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38"/>
    <d v="2023-05-15T16:18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48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40"/>
    <d v="2023-05-15T16:18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229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54"/>
    <d v="2023-05-15T16:18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58"/>
    <d v="2023-05-15T16:1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05"/>
    <x v="11"/>
    <x v="0"/>
    <d v="2023-05-15T16:18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61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62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90"/>
    <d v="2023-05-15T16:18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66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92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6"/>
    <d v="2023-05-15T16:18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7"/>
    <d v="2023-05-15T16:1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96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9"/>
    <d v="2023-05-15T16:18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125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14"/>
    <d v="2023-05-15T16:1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9"/>
    <d v="2023-04-18T11:38:28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0"/>
    <d v="2023-04-18T11:38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1"/>
    <d v="2023-04-18T11:38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2"/>
    <d v="2023-04-18T11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25"/>
    <d v="2023-04-18T11:38:28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3"/>
    <d v="2023-04-18T11:38:28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4"/>
    <d v="2023-04-18T11:38:28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25"/>
    <d v="2023-04-18T11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3"/>
    <d v="2023-04-18T11:40:28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4"/>
    <d v="2023-04-18T11:40:2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63"/>
    <d v="2023-04-18T15:05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"/>
    <d v="2023-04-18T15:05:03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"/>
    <d v="2023-04-18T15:05:0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1"/>
    <d v="2023-04-18T15:05:03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71"/>
    <d v="2023-04-18T15:0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25"/>
    <d v="2023-04-18T15:05:03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1"/>
    <d v="2023-04-18T15:05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3"/>
    <d v="2023-04-18T15:05:03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4"/>
    <d v="2023-04-18T15:05:03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5"/>
    <d v="2023-04-18T15:05:0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99"/>
    <d v="2023-04-18T15:05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6"/>
    <d v="2023-04-18T15:05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0"/>
    <d v="2023-04-18T15:05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9"/>
    <d v="2023-04-18T15:0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40"/>
    <d v="2023-04-18T15:0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1"/>
    <d v="2023-04-21T08:35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2"/>
    <d v="2023-04-21T08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38"/>
    <d v="2023-06-22T13:17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12"/>
    <d v="2023-06-22T13:17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39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49"/>
    <d v="2023-06-22T13:17:55"/>
    <n v="0"/>
    <m/>
    <m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50"/>
    <d v="2023-06-22T13:17:5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40"/>
    <d v="2023-06-22T13:17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54"/>
    <d v="2023-06-22T13:17:55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17"/>
    <d v="2023-06-22T13:17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0"/>
    <d v="2023-06-22T13:17:5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2"/>
    <d v="2023-06-22T13:17:5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9"/>
    <x v="195"/>
    <d v="2023-06-22T13:17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80"/>
    <d v="2023-06-22T13:18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81"/>
    <d v="2023-06-22T13:18:1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8"/>
    <x v="30"/>
    <d v="2023-06-22T13:18:1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77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80"/>
    <d v="2023-06-22T12:34:59"/>
    <n v="257"/>
    <m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6"/>
    <d v="2023-06-22T12:34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8"/>
    <d v="2023-06-22T12:34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9"/>
    <d v="2023-06-22T12:34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2"/>
    <d v="2023-06-22T12:34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0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73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08"/>
    <d v="2023-05-15T16:39:0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84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5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09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8"/>
    <d v="2023-05-15T16:39:0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62"/>
    <d v="2023-04-18T14:42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90"/>
    <d v="2023-04-18T14:42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66"/>
    <d v="2023-04-18T14:42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69"/>
    <d v="2023-04-18T14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4"/>
    <d v="2023-04-18T14:4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6"/>
    <d v="2023-04-18T14:4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7"/>
    <d v="2023-04-18T14:4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96"/>
    <d v="2023-04-18T14:42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9"/>
    <d v="2023-04-18T14:4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11"/>
    <d v="2023-04-18T14:42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71"/>
    <d v="2023-04-18T14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125"/>
    <d v="2023-04-18T14:4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14"/>
    <d v="2023-04-18T14:42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99"/>
    <d v="2023-04-18T14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126"/>
    <d v="2023-04-18T14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20"/>
    <d v="2023-04-18T14:4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21"/>
    <d v="2023-04-18T14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30"/>
    <d v="2023-04-18T14:42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8"/>
    <d v="2023-04-19T16:17:49"/>
    <n v="4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29"/>
    <d v="2023-04-19T16:17:49"/>
    <n v="114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69"/>
    <d v="2023-06-22T12:36:06"/>
    <n v="690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42"/>
    <d v="2023-05-15T16:23:16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30"/>
    <d v="2023-05-15T16:23:1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37"/>
    <d v="2023-05-15T16:23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199"/>
    <d v="2023-05-15T16:2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151"/>
    <d v="2023-05-15T16:23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55"/>
    <d v="2023-05-15T16:2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0"/>
    <d v="2023-05-15T16:23:1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1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2"/>
    <d v="2023-05-15T16:23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3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0"/>
    <d v="2023-05-15T16:16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02"/>
    <x v="6"/>
    <x v="86"/>
    <d v="2023-05-15T16:16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30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46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36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37"/>
    <d v="2023-05-15T16:17:0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38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40"/>
    <d v="2023-05-15T16:17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0"/>
    <d v="2023-05-15T16:17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03"/>
    <x v="6"/>
    <x v="86"/>
    <d v="2023-05-15T16:1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6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8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9"/>
    <d v="2023-05-15T16:07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15"/>
    <d v="2023-05-15T16:1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20"/>
    <d v="2023-05-15T16:1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30"/>
    <d v="2023-05-15T16:1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37"/>
    <d v="2023-05-15T16:18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49"/>
    <d v="2023-05-15T16:18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0"/>
    <d v="2023-05-15T16:1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06"/>
    <x v="7"/>
    <x v="3"/>
    <d v="2023-05-15T16:1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59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6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62"/>
    <d v="2023-05-15T16:20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65"/>
    <d v="2023-05-15T16:20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205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200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2"/>
    <d v="2023-04-20T09:13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113"/>
    <d v="2023-04-20T09:13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156"/>
    <d v="2023-04-20T09:13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3"/>
    <d v="2023-04-20T09:13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116"/>
    <d v="2023-04-20T09:1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4"/>
    <d v="2023-04-20T09:13:5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5"/>
    <d v="2023-04-20T09:1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8"/>
    <d v="2023-04-20T09:13:52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0"/>
    <d v="2023-04-20T09:13:52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2"/>
    <d v="2023-04-20T09:13:5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183"/>
    <d v="2023-04-20T09:1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3"/>
    <d v="2023-04-20T09:13:52"/>
    <n v="36"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55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97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7"/>
    <d v="2023-04-19T15:55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8"/>
    <d v="2023-04-19T15:55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"/>
    <d v="2023-04-19T15:55:35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0"/>
    <d v="2023-04-19T15:55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1"/>
    <d v="2023-04-19T15:55:35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71"/>
    <d v="2023-04-19T15:55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25"/>
    <d v="2023-04-19T15:5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1"/>
    <d v="2023-04-19T15:55:35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3"/>
    <d v="2023-04-19T15:55:35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4"/>
    <d v="2023-04-19T15:55:35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5"/>
    <d v="2023-04-19T15:55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9"/>
    <d v="2023-04-19T15:55:3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6"/>
    <d v="2023-04-19T15:55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59"/>
    <d v="2023-04-19T15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0"/>
    <d v="2023-04-19T15:55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1"/>
    <d v="2023-04-19T15:55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2"/>
    <d v="2023-04-19T15:55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3"/>
    <d v="2023-04-19T15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50"/>
    <d v="2023-04-19T15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4"/>
    <d v="2023-04-19T15:55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01"/>
    <d v="2023-04-19T15:55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02"/>
    <d v="2023-04-19T15:55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03"/>
    <d v="2023-04-19T15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50"/>
    <d v="2023-05-15T17:09:1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51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84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40"/>
    <d v="2023-05-15T17:09:1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13"/>
    <d v="2023-05-15T17:09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16"/>
    <d v="2023-05-15T17:09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54"/>
    <d v="2023-05-15T17:09:19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58"/>
    <d v="2023-05-15T17:09:1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0"/>
    <d v="2023-05-15T17:09:19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2"/>
    <d v="2023-05-15T17:09:19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54"/>
    <d v="2023-04-19T16:32:29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8"/>
    <d v="2023-04-19T16:23:4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2"/>
    <d v="2023-04-19T16:23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55"/>
    <d v="2023-04-19T16:23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11"/>
    <d v="2023-04-19T16:23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5"/>
    <d v="2023-04-19T16:23:46"/>
    <n v="8"/>
    <m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30"/>
    <d v="2023-04-19T16:23:46"/>
    <n v="508"/>
    <m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32"/>
    <d v="2023-04-19T16:23:46"/>
    <n v="307"/>
    <m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37"/>
    <d v="2023-04-19T16:23:46"/>
    <n v="681"/>
    <m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38"/>
    <d v="2023-04-19T16:23:4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12"/>
    <d v="2023-04-19T16:23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39"/>
    <d v="2023-04-19T16:23:4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8"/>
    <d v="2023-04-19T16:23:4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93"/>
    <d v="2023-04-20T09:16:45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56"/>
    <d v="2023-07-17T11:56:03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17"/>
    <d v="2023-07-17T11:56:0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0"/>
    <d v="2023-07-17T11:56:03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2"/>
    <d v="2023-07-17T11:56:0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87"/>
    <d v="2023-07-17T11:56:03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95"/>
    <d v="2023-07-17T11:56:03"/>
    <n v="8"/>
    <n v="0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26"/>
    <x v="8"/>
    <x v="134"/>
    <d v="2023-07-17T11:56:03"/>
    <n v="58"/>
    <n v="14"/>
    <n v="32"/>
    <n v="12"/>
    <m/>
    <n v="1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80"/>
    <d v="2023-07-17T11:56:5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82"/>
    <d v="2023-07-17T11:56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30"/>
    <d v="2023-07-17T11:56:5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47"/>
    <d v="2023-07-17T11:56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32"/>
    <d v="2023-07-17T11:56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37"/>
    <d v="2023-07-17T11:56:53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48"/>
    <d v="2023-07-17T11:56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49"/>
    <d v="2023-07-17T11:56:53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50"/>
    <d v="2023-07-17T11:56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199"/>
    <d v="2023-07-17T11:56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54"/>
    <d v="2023-07-17T11:56:5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58"/>
    <d v="2023-07-17T11:56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0"/>
    <d v="2023-07-17T11:56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1"/>
    <d v="2023-07-17T11:5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8"/>
    <x v="2"/>
    <d v="2023-07-17T11:56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80"/>
    <d v="2023-07-17T11:57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81"/>
    <d v="2023-07-17T11:57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4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5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6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7"/>
    <d v="2023-07-19T14:53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96"/>
    <d v="2023-07-19T14:53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8"/>
    <d v="2023-07-19T14:5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63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9"/>
    <d v="2023-07-19T14:53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0"/>
    <d v="2023-07-19T14:5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1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71"/>
    <d v="2023-07-19T14:5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25"/>
    <d v="2023-07-19T14:53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41"/>
    <d v="2023-07-19T14:53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3"/>
    <d v="2023-07-19T14:53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4"/>
    <d v="2023-07-19T14:53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5"/>
    <d v="2023-07-19T14:5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39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99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6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20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21"/>
    <d v="2023-07-19T14:5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42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69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77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71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5"/>
    <d v="2023-04-19T16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99"/>
    <d v="2023-04-19T16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6"/>
    <d v="2023-04-19T16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20"/>
    <d v="2023-04-19T16:29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24"/>
    <d v="2023-04-19T16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159"/>
    <d v="2023-04-19T16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291"/>
    <d v="2023-04-19T16:29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9"/>
    <d v="2023-04-19T16:31:51"/>
    <n v="0"/>
    <m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0"/>
    <d v="2023-04-19T16:31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1"/>
    <d v="2023-04-19T16:31:51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71"/>
    <d v="2023-04-19T16:31:5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25"/>
    <d v="2023-04-19T16:31:51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4"/>
    <d v="2023-04-19T16:31:51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5"/>
    <d v="2023-04-19T16:31:5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99"/>
    <d v="2023-04-19T16:31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6"/>
    <d v="2023-04-19T16:31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00"/>
    <d v="2023-04-19T16:31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73"/>
    <d v="2023-04-19T16:3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27"/>
    <d v="2023-04-19T16:3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28"/>
    <d v="2023-04-19T16:3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20"/>
    <d v="2023-04-19T16:31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57"/>
    <d v="2023-04-19T16:3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21"/>
    <d v="2023-04-19T16:31:5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22"/>
    <d v="2023-04-19T16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23"/>
    <d v="2023-04-19T16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41"/>
    <d v="2023-04-18T14:13:1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49"/>
    <d v="2023-04-20T14:15:33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51"/>
    <d v="2023-04-20T14:1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40"/>
    <d v="2023-04-20T14:15:3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54"/>
    <d v="2023-04-20T14:15:3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2"/>
    <d v="2023-04-18T14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205"/>
    <d v="2023-04-18T14:18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82"/>
    <d v="2023-04-18T14:1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30"/>
    <d v="2023-04-18T14:18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32"/>
    <d v="2023-04-18T14:18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37"/>
    <d v="2023-04-18T14:18:0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38"/>
    <d v="2023-04-18T14:18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49"/>
    <d v="2023-04-18T14:1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30"/>
    <d v="2023-04-18T14:14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42"/>
    <d v="2023-04-18T14:14:0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69"/>
    <d v="2023-04-18T14:14:0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05"/>
    <d v="2023-04-18T14:1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80"/>
    <d v="2023-04-18T14:14:0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82"/>
    <d v="2023-04-18T14:14:03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07"/>
    <d v="2023-04-18T14:14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08"/>
    <d v="2023-04-18T14:14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25"/>
    <d v="2023-04-18T14:1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30"/>
    <d v="2023-04-18T14:14:03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47"/>
    <d v="2023-04-18T14:1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80"/>
    <d v="2023-04-20T09:16:19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81"/>
    <d v="2023-04-20T09:16:19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109"/>
    <d v="2023-04-20T09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42"/>
    <d v="2023-04-20T09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30"/>
    <d v="2023-04-20T09:16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32"/>
    <d v="2023-04-20T09:16:1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37"/>
    <d v="2023-04-20T09:16:19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38"/>
    <d v="2023-04-20T09:16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48"/>
    <d v="2023-04-20T09:16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49"/>
    <d v="2023-04-20T09:16:19"/>
    <n v="792"/>
    <m/>
    <n v="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3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90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34"/>
    <d v="2023-04-18T13:4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37"/>
    <d v="2023-04-18T13:46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38"/>
    <d v="2023-04-18T13:4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49"/>
    <d v="2023-04-18T13:46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50"/>
    <d v="2023-04-18T13:4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40"/>
    <d v="2023-04-18T13:46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0"/>
    <d v="2023-04-18T13:46:0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3"/>
    <d v="2023-04-18T13:4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65"/>
    <d v="2023-04-18T13:46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90"/>
    <d v="2023-04-18T13:46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66"/>
    <d v="2023-04-18T13:46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69"/>
    <d v="2023-04-18T13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0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11"/>
    <d v="2023-05-15T16:07:0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74"/>
    <x v="12"/>
    <x v="71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93"/>
    <x v="9"/>
    <x v="0"/>
    <d v="2023-06-22T13:0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59"/>
    <d v="2023-06-22T13:04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61"/>
    <d v="2023-06-22T13:04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62"/>
    <d v="2023-06-22T13:04:0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65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205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69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94"/>
    <x v="9"/>
    <x v="6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48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40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54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58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2"/>
    <d v="2023-06-22T12:57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183"/>
    <d v="2023-06-22T12:57:18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72"/>
    <x v="10"/>
    <x v="3"/>
    <d v="2023-06-22T12:57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80"/>
    <d v="2023-06-22T12:57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30"/>
    <d v="2023-06-22T12:5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37"/>
    <d v="2023-06-22T12:57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38"/>
    <d v="2023-06-22T12:57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73"/>
    <x v="10"/>
    <x v="54"/>
    <d v="2023-06-22T12:57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6"/>
    <d v="2023-06-22T12:34:59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77"/>
    <d v="2023-04-19T15:5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04"/>
    <d v="2023-04-19T15:5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1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4"/>
    <d v="2023-06-22T12:34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5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0"/>
    <d v="2023-06-22T12:34:59"/>
    <n v="610"/>
    <m/>
    <n v="610"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7"/>
    <d v="2023-06-22T12:34:5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2"/>
    <d v="2023-06-22T12:34:59"/>
    <n v="616"/>
    <m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5"/>
    <d v="2023-06-22T12:34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6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7"/>
    <d v="2023-06-22T12:34:59"/>
    <n v="546"/>
    <m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8"/>
    <d v="2023-06-22T12:34:5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2"/>
    <d v="2023-06-22T12:34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39"/>
    <d v="2023-06-22T12:3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8"/>
    <d v="2023-06-22T12:34:59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9"/>
    <d v="2023-06-22T12:34:59"/>
    <n v="1070"/>
    <m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0"/>
    <d v="2023-06-22T12:34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1"/>
    <d v="2023-06-22T12:34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84"/>
    <d v="2023-06-22T12:34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40"/>
    <d v="2023-06-22T12:34:5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3"/>
    <d v="2023-06-22T12:3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4"/>
    <d v="2023-06-22T12:34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6"/>
    <d v="2023-06-22T12:34:5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4"/>
    <d v="2023-06-22T12:34:59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53"/>
    <d v="2023-04-19T16:17:49"/>
    <n v="1192"/>
    <n v="11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54"/>
    <d v="2023-04-19T16:17:49"/>
    <n v="216"/>
    <n v="2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56"/>
    <d v="2023-04-19T16:17:4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17"/>
    <d v="2023-04-19T16:17:49"/>
    <n v="83"/>
    <n v="1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0"/>
    <d v="2023-04-19T16:17:49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9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0"/>
    <d v="2023-05-15T16:39:05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1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2"/>
    <d v="2023-05-15T16:39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3"/>
    <d v="2023-05-15T16:39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4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6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7"/>
    <d v="2023-05-15T16:39:05"/>
    <n v="549"/>
    <n v="549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8"/>
    <d v="2023-05-15T16:39:05"/>
    <n v="321"/>
    <n v="321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112"/>
    <d v="2023-05-15T16:39:0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241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39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39"/>
    <x v="2"/>
    <x v="49"/>
    <d v="2023-05-15T16:39:05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30"/>
    <d v="2023-05-15T16:39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37"/>
    <d v="2023-05-15T16:39:38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38"/>
    <d v="2023-05-15T16:39:38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112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54"/>
    <d v="2023-05-15T16:39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56"/>
    <d v="2023-05-15T16:39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80"/>
    <d v="2023-07-19T14:53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07"/>
    <d v="2023-07-19T14:53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30"/>
    <d v="2023-07-19T14:53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31"/>
    <d v="2023-07-19T14:53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36"/>
    <d v="2023-07-19T14:53:16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37"/>
    <d v="2023-07-19T14:53:1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38"/>
    <d v="2023-07-19T14:53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49"/>
    <d v="2023-07-19T14:53:1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40"/>
    <d v="2023-07-19T14:53:1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16"/>
    <d v="2023-07-19T14:53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54"/>
    <d v="2023-07-19T14:53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0"/>
    <d v="2023-07-19T14:53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68"/>
    <d v="2023-07-19T14:53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25"/>
    <x v="3"/>
    <x v="174"/>
    <d v="2023-07-19T14:53:16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81"/>
    <d v="2023-07-19T14:53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30"/>
    <d v="2023-07-19T14:53:18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37"/>
    <d v="2023-07-19T14:53:18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48"/>
    <d v="2023-07-19T14:53:1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49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50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54"/>
    <d v="2023-07-19T14:53:1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58"/>
    <d v="2023-07-19T14:5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57"/>
    <x v="3"/>
    <x v="0"/>
    <d v="2023-07-19T14:5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81"/>
    <d v="2023-07-19T14:53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32"/>
    <d v="2023-04-18T14:14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37"/>
    <d v="2023-04-18T14:14:03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38"/>
    <d v="2023-04-18T14:14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81"/>
    <d v="2023-04-18T12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30"/>
    <d v="2023-04-18T12:30:1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46"/>
    <d v="2023-04-18T12:30:1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33"/>
    <d v="2023-04-18T12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34"/>
    <d v="2023-04-18T12:3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36"/>
    <d v="2023-04-18T12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37"/>
    <d v="2023-04-18T12:30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38"/>
    <d v="2023-04-18T12:30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49"/>
    <d v="2023-04-18T12:30:1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50"/>
    <d v="2023-04-18T12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40"/>
    <d v="2023-04-18T12:30:1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45"/>
    <d v="2023-04-18T12:30:11"/>
    <n v="11"/>
    <m/>
    <n v="1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54"/>
    <d v="2023-04-18T12:30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0"/>
    <d v="2023-04-18T12:30:1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86"/>
    <d v="2023-04-18T12:30:1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88"/>
    <d v="2023-04-18T12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59"/>
    <d v="2023-04-18T12:30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0"/>
    <d v="2023-04-18T12:30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1"/>
    <d v="2023-04-18T12:30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2"/>
    <d v="2023-04-18T12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65"/>
    <d v="2023-04-18T12:30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2"/>
    <d v="2023-04-18T13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5"/>
    <d v="2023-04-18T13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90"/>
    <d v="2023-04-18T13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6"/>
    <d v="2023-04-18T13:43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0"/>
    <d v="2023-04-19T16:32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42"/>
    <d v="2023-04-18T12:53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30"/>
    <d v="2023-04-18T12:53:13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32"/>
    <d v="2023-04-18T12:53:13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35"/>
    <d v="2023-04-18T12:53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37"/>
    <d v="2023-04-18T12:53:13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48"/>
    <d v="2023-04-18T12:53:13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49"/>
    <d v="2023-04-18T12:53:13"/>
    <n v="2211"/>
    <m/>
    <n v="2211"/>
    <n v="2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50"/>
    <d v="2023-04-18T12:53:1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40"/>
    <d v="2023-04-18T12:53:1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52"/>
    <d v="2023-04-18T12:53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61"/>
    <d v="2023-04-18T12:49:1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62"/>
    <d v="2023-04-18T12:49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90"/>
    <d v="2023-04-18T12:49:1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66"/>
    <d v="2023-04-18T12:49:15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92"/>
    <d v="2023-04-18T12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70"/>
    <d v="2023-04-18T12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30"/>
    <d v="2023-04-20T09:47:10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47"/>
    <d v="2023-04-20T09:4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32"/>
    <d v="2023-04-20T09:47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5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7"/>
    <d v="2023-06-22T12:34:59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6"/>
    <d v="2023-06-22T12:34:59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7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8"/>
    <d v="2023-06-22T12:34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9"/>
    <d v="2023-06-22T12:34:59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0"/>
    <d v="2023-06-22T12:34:5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40"/>
    <d v="2023-05-15T16:35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50"/>
    <d v="2023-04-18T14:2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51"/>
    <d v="2023-04-18T14:27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84"/>
    <d v="2023-04-18T14:2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40"/>
    <d v="2023-04-18T14:27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54"/>
    <d v="2023-04-18T14:27:1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0"/>
    <d v="2023-04-18T14:27:1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4"/>
    <x v="2"/>
    <x v="3"/>
    <d v="2023-04-18T14:27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82"/>
    <d v="2023-04-18T14:27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32"/>
    <d v="2023-04-18T14:27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37"/>
    <d v="2023-04-18T14:27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49"/>
    <d v="2023-04-18T14:27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40"/>
    <d v="2023-04-18T14:27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54"/>
    <d v="2023-04-18T14:27:2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5"/>
    <x v="2"/>
    <x v="2"/>
    <d v="2023-04-18T14:27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"/>
    <d v="2023-06-22T12:35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1"/>
    <d v="2023-06-22T12:35:1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217"/>
    <d v="2023-05-15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41"/>
    <x v="4"/>
    <x v="0"/>
    <d v="2023-05-15T16:39:3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80"/>
    <d v="2023-05-15T16:40:3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82"/>
    <d v="2023-05-15T16:40:35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25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2"/>
    <d v="2023-04-19T16:17:49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68"/>
    <d v="2023-04-19T16:17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174"/>
    <d v="2023-04-19T16:17:49"/>
    <n v="5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122"/>
    <x v="3"/>
    <x v="87"/>
    <d v="2023-04-19T16:17:4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88"/>
    <d v="2023-04-19T16:19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59"/>
    <d v="2023-04-19T16:19:4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0"/>
    <d v="2023-04-19T16:19:4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1"/>
    <d v="2023-04-19T16:19:40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2"/>
    <d v="2023-04-19T16:19:4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3"/>
    <d v="2023-04-19T16:19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0"/>
    <d v="2023-04-19T16:19:4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1"/>
    <d v="2023-04-19T16:19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6"/>
    <d v="2023-04-19T16:19:40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307"/>
    <d v="2023-04-19T16:19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92"/>
    <d v="2023-04-19T16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8"/>
    <d v="2023-04-19T16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69"/>
    <d v="2023-04-19T16:19:4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127"/>
    <x v="3"/>
    <x v="70"/>
    <d v="2023-04-19T16:19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33"/>
    <d v="2023-04-18T14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36"/>
    <d v="2023-04-18T14:4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0"/>
    <d v="2023-04-18T15:05:0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1"/>
    <d v="2023-04-18T15:05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2"/>
    <d v="2023-04-18T15:05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4"/>
    <d v="2023-04-18T15:05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1"/>
    <d v="2023-04-18T15:05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2"/>
    <d v="2023-04-18T15:05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77"/>
    <d v="2023-04-18T15:05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4"/>
    <d v="2023-04-18T15:0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30"/>
    <d v="2023-04-18T15:0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42"/>
    <d v="2023-04-18T15:05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5"/>
    <d v="2023-04-18T11:40:2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6"/>
    <d v="2023-04-18T11:40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00"/>
    <d v="2023-04-18T11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9"/>
    <d v="2023-04-18T11:40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20"/>
    <d v="2023-04-18T11:40:2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308"/>
    <d v="2023-04-18T11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21"/>
    <d v="2023-04-18T11:40:2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23"/>
    <d v="2023-04-18T11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58"/>
    <d v="2023-04-18T11:40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24"/>
    <d v="2023-04-18T11:40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29"/>
    <d v="2023-04-18T11:40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77"/>
    <d v="2023-04-18T11:40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78"/>
    <d v="2023-04-18T11:40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31"/>
    <d v="2023-04-18T11:40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80"/>
    <d v="2023-04-18T11:40:28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17"/>
    <d v="2023-06-22T12:34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5"/>
    <d v="2023-06-22T12:34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6"/>
    <d v="2023-06-22T12:34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7"/>
    <d v="2023-06-22T12:34:59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58"/>
    <d v="2023-06-22T12:34:59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0"/>
    <d v="2023-06-22T12:34:59"/>
    <n v="610"/>
    <n v="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1"/>
    <d v="2023-06-22T12:34:5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5"/>
    <x v="3"/>
    <x v="2"/>
    <d v="2023-06-22T12:34:59"/>
    <n v="616"/>
    <n v="0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88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9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0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1"/>
    <d v="2023-06-22T12:35:1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2"/>
    <d v="2023-06-22T12:35:14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3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91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0"/>
    <d v="2023-06-22T12:35:1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6"/>
    <d v="2023-06-22T12:35:1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21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7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2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3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8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9"/>
    <d v="2023-06-22T12:35:1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70"/>
    <d v="2023-06-22T12:35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4"/>
    <d v="2023-06-22T12:35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82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30"/>
    <d v="2023-07-19T14:53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46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36"/>
    <d v="2023-07-19T14:5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37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38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40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54"/>
    <d v="2023-07-19T14:53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0"/>
    <d v="2023-07-19T14:53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2"/>
    <x v="6"/>
    <x v="86"/>
    <d v="2023-07-19T14:53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80"/>
    <d v="2023-07-19T14:55:16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108"/>
    <d v="2023-07-19T14:55:16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120"/>
    <x v="3"/>
    <x v="25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3"/>
    <d v="2023-07-17T12:4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4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04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80"/>
    <d v="2023-07-17T12:43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82"/>
    <d v="2023-07-17T12:4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0"/>
    <d v="2023-07-17T12:43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47"/>
    <d v="2023-07-17T12:43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2"/>
    <d v="2023-07-17T12:43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3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6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7"/>
    <d v="2023-07-17T12:43:5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4"/>
    <d v="2023-04-18T13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1"/>
    <d v="2023-04-18T13:46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2"/>
    <d v="2023-04-18T13:46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71"/>
    <d v="2023-04-18T13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25"/>
    <d v="2023-04-18T13:46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3"/>
    <d v="2023-04-18T13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4"/>
    <d v="2023-04-18T13:4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5"/>
    <d v="2023-04-18T13:46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99"/>
    <d v="2023-04-18T13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6"/>
    <d v="2023-04-18T13:4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26"/>
    <d v="2023-04-18T13:46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9"/>
    <d v="2023-04-18T13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27"/>
    <d v="2023-04-18T13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2"/>
    <d v="2023-04-18T13:42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5"/>
    <d v="2023-04-18T13:4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90"/>
    <d v="2023-04-18T13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6"/>
    <d v="2023-04-18T13:42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21"/>
    <d v="2023-04-18T13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9"/>
    <d v="2023-04-18T13:4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4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"/>
    <d v="2023-04-18T13:42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7"/>
    <d v="2023-04-18T13:42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96"/>
    <d v="2023-04-18T13:42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9"/>
    <d v="2023-04-18T13:42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9"/>
    <x v="2"/>
    <x v="0"/>
    <d v="2023-04-18T14:25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54"/>
    <d v="2023-04-18T12:46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58"/>
    <d v="2023-04-18T12:46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0"/>
    <d v="2023-04-18T12:46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39"/>
    <d v="2023-04-18T14:1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49"/>
    <d v="2023-04-18T14:14:03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92"/>
    <x v="9"/>
    <x v="0"/>
    <d v="2023-04-20T14:15:3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59"/>
    <d v="2023-04-20T14:16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61"/>
    <d v="2023-04-20T14:1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62"/>
    <d v="2023-04-20T14:1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65"/>
    <d v="2023-04-20T14:16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90"/>
    <d v="2023-04-20T14:1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205"/>
    <d v="2023-04-20T14:1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69"/>
    <d v="2023-04-20T14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6"/>
    <d v="2023-04-20T14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96"/>
    <d v="2023-04-20T14:16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9"/>
    <d v="2023-04-20T14:1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11"/>
    <d v="2023-04-20T14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14"/>
    <d v="2023-04-20T14:16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99"/>
    <d v="2023-04-20T14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20"/>
    <d v="2023-04-20T14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21"/>
    <d v="2023-04-20T14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80"/>
    <d v="2023-04-20T14:16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82"/>
    <d v="2023-04-20T14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30"/>
    <d v="2023-04-20T14:16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32"/>
    <d v="2023-04-20T14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8"/>
    <x v="37"/>
    <d v="2023-04-20T09:47:10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40"/>
    <d v="2023-04-20T09:52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54"/>
    <d v="2023-04-20T09:52:05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58"/>
    <d v="2023-04-20T09:52:05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0"/>
    <d v="2023-04-20T09:52:0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2"/>
    <d v="2023-04-20T09:52:05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86"/>
    <d v="2023-04-20T09:52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183"/>
    <d v="2023-04-20T09:52:05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3"/>
    <d v="2023-04-20T09:52:05"/>
    <n v="108"/>
    <n v="13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87"/>
    <d v="2023-04-20T09:52:0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8"/>
    <x v="8"/>
    <x v="134"/>
    <d v="2023-04-20T09:52:05"/>
    <n v="53"/>
    <n v="1"/>
    <n v="50"/>
    <n v="2"/>
    <n v="53"/>
    <n v="1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80"/>
    <d v="2023-04-20T09:52:3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29"/>
    <d v="2023-04-20T09:52:3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1"/>
    <x v="140"/>
    <x v="8"/>
    <x v="30"/>
    <d v="2023-04-20T09:52:30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8"/>
    <x v="58"/>
    <d v="2023-04-20T13:28:5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37"/>
    <d v="2023-04-20T10:52:43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39"/>
    <d v="2023-04-20T10:5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48"/>
    <d v="2023-04-20T10:52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8"/>
    <x v="49"/>
    <d v="2023-04-20T10:52:43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205"/>
    <d v="2023-07-17T15:37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69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6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7"/>
    <d v="2023-07-17T15:37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96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71"/>
    <d v="2023-06-22T12:35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25"/>
    <d v="2023-06-22T12:35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41"/>
    <d v="2023-06-22T12:35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3"/>
    <d v="2023-06-22T12:35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23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7"/>
    <d v="2023-06-22T13:18:4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6"/>
    <d v="2023-06-22T13:18:49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7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8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8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63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"/>
    <d v="2023-06-22T13:18:4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0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11"/>
    <d v="2023-06-22T13:18:49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0"/>
    <d v="2023-06-22T12:34:27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"/>
    <d v="2023-06-22T12:34:27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3"/>
    <d v="2023-06-22T12:34:27"/>
    <n v="41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88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59"/>
    <d v="2023-06-22T12:34:42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61"/>
    <d v="2023-06-22T12:34:42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63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90"/>
    <d v="2023-06-22T12:34:42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66"/>
    <d v="2023-06-22T12:34:42"/>
    <n v="499"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4"/>
    <x v="0"/>
    <x v="69"/>
    <d v="2023-06-22T12:34:42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45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42"/>
    <d v="2023-04-18T11:40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30"/>
    <d v="2023-04-18T11:40:28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47"/>
    <d v="2023-04-18T11:40:2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3"/>
    <d v="2023-04-18T11:30:48"/>
    <n v="841"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9"/>
    <d v="2023-04-18T11:30:48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70"/>
    <d v="2023-04-18T11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4"/>
    <d v="2023-04-18T11:30:4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6"/>
    <d v="2023-04-18T11:30:48"/>
    <n v="843"/>
    <m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37"/>
    <d v="2023-04-18T11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7"/>
    <d v="2023-04-18T11:30:48"/>
    <n v="630"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69"/>
    <d v="2023-04-18T15:05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43"/>
    <d v="2023-04-18T15:05:0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47"/>
    <d v="2023-04-18T15:0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44"/>
    <d v="2023-04-18T15:05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72"/>
    <d v="2023-04-18T15:05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80"/>
    <d v="2023-04-18T15:05:03"/>
    <n v="74"/>
    <m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6"/>
    <d v="2023-04-18T15:05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07"/>
    <d v="2023-04-18T15:05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2"/>
    <d v="2023-04-18T15:05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10"/>
    <d v="2023-04-18T15:05:03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73"/>
    <d v="2023-04-18T15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55"/>
    <d v="2023-04-18T15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5"/>
    <d v="2023-04-18T15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30"/>
    <d v="2023-04-18T15:05:03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8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9"/>
    <d v="2023-07-17T12:4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49"/>
    <d v="2023-07-17T12:43:58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50"/>
    <d v="2023-07-17T12:43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40"/>
    <d v="2023-07-17T12:43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54"/>
    <d v="2023-07-17T12:43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66"/>
    <d v="2023-04-18T13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69"/>
    <d v="2023-04-18T13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94"/>
    <d v="2023-04-18T13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6"/>
    <d v="2023-04-18T13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7"/>
    <d v="2023-04-18T13:23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96"/>
    <d v="2023-04-18T13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98"/>
    <d v="2023-04-18T13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51"/>
    <d v="2023-04-18T13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40"/>
    <d v="2023-04-18T13:27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54"/>
    <d v="2023-04-18T13:27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61"/>
    <d v="2023-04-18T14:14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3"/>
    <d v="2023-05-15T17:04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4"/>
    <d v="2023-05-15T17:04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5"/>
    <d v="2023-05-15T17:04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39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99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62"/>
    <d v="2023-04-18T14:14:03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63"/>
    <d v="2023-04-18T14:1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90"/>
    <d v="2023-04-18T14:14:0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32"/>
    <d v="2023-04-18T15:05:03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37"/>
    <d v="2023-04-18T15:05:03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39"/>
    <d v="2023-04-18T15:05:0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8"/>
    <d v="2023-04-18T15:05:0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9"/>
    <d v="2023-04-18T15:05:03"/>
    <n v="680"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0"/>
    <d v="2023-04-18T15:05:0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1"/>
    <d v="2023-04-18T15:05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84"/>
    <d v="2023-04-18T15:05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40"/>
    <d v="2023-04-18T15:05:0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54"/>
    <d v="2023-04-18T15:05:0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96"/>
    <d v="2023-04-18T11:30:48"/>
    <n v="997"/>
    <m/>
    <n v="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8"/>
    <d v="2023-04-18T11:3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40"/>
    <d v="2023-04-18T14:17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54"/>
    <d v="2023-04-18T14:17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117"/>
    <d v="2023-04-18T14:1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0"/>
    <d v="2023-04-18T14:17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61"/>
    <d v="2023-04-18T14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62"/>
    <d v="2023-04-18T14:1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90"/>
    <d v="2023-04-18T14:17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66"/>
    <d v="2023-04-18T14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93"/>
    <d v="2023-04-18T14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40"/>
    <d v="2023-05-15T16:30:29"/>
    <n v="436"/>
    <n v="436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8"/>
    <d v="2023-05-15T16:30:2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9"/>
    <d v="2023-05-15T16:30:29"/>
    <n v="231"/>
    <n v="231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9"/>
    <d v="2023-07-17T15:37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11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14"/>
    <d v="2023-07-17T15:37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20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21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169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206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171"/>
    <d v="2023-07-17T15:3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80"/>
    <d v="2023-07-17T15:37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82"/>
    <d v="2023-07-17T15:37:3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30"/>
    <d v="2023-07-17T15:37:3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32"/>
    <d v="2023-07-17T15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35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36"/>
    <d v="2023-07-17T15:3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37"/>
    <d v="2023-07-17T15:37:37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38"/>
    <d v="2023-07-17T15:37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48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49"/>
    <d v="2023-07-17T15:37:3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50"/>
    <d v="2023-07-17T15:37:3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54"/>
    <d v="2023-07-17T15:37:3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58"/>
    <d v="2023-07-17T15:37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0"/>
    <d v="2023-07-17T15:37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2"/>
    <x v="9"/>
    <x v="2"/>
    <d v="2023-07-17T15:3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62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4"/>
    <d v="2023-06-22T12:35:1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"/>
    <d v="2023-06-22T12:35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6"/>
    <d v="2023-06-22T12:35:1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5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96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23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7"/>
    <d v="2023-06-22T12:35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6"/>
    <d v="2023-06-22T12:35:1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8"/>
    <d v="2023-06-22T12:35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63"/>
    <d v="2023-06-22T12:35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"/>
    <d v="2023-06-22T12:35:1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49"/>
    <d v="2023-06-22T12:37:0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50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40"/>
    <d v="2023-06-22T12:37:0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15"/>
    <d v="2023-06-22T12:3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16"/>
    <d v="2023-06-22T12:37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54"/>
    <d v="2023-06-22T12:37:06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56"/>
    <d v="2023-06-22T12:3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57"/>
    <d v="2023-06-22T12:37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0"/>
    <d v="2023-06-22T12:37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2"/>
    <d v="2023-06-22T12:37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"/>
    <d v="2023-06-22T12:37:0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95"/>
    <d v="2023-06-22T12:37:06"/>
    <n v="27"/>
    <n v="0"/>
    <n v="2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43"/>
    <d v="2023-06-22T12:37:2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82"/>
    <d v="2023-04-18T14:25:3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30"/>
    <d v="2023-04-18T14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0"/>
    <x v="2"/>
    <x v="37"/>
    <d v="2023-04-18T14:25:3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90"/>
    <d v="2023-04-18T14:1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66"/>
    <d v="2023-04-18T14:17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69"/>
    <d v="2023-04-18T14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6"/>
    <d v="2023-04-18T14:1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7"/>
    <d v="2023-04-18T14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96"/>
    <d v="2023-04-18T14:1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9"/>
    <d v="2023-04-18T14:17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11"/>
    <d v="2023-04-18T14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125"/>
    <d v="2023-04-18T14:1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14"/>
    <d v="2023-04-18T14:1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80"/>
    <d v="2023-04-18T14:17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25"/>
    <d v="2023-04-18T14:1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30"/>
    <d v="2023-04-18T14:17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37"/>
    <d v="2023-04-18T14:17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38"/>
    <d v="2023-04-18T14:17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112"/>
    <d v="2023-04-18T14:1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7"/>
    <x v="49"/>
    <d v="2023-04-18T14:17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37"/>
    <d v="2023-04-18T14:13:16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12"/>
    <d v="2023-04-18T14:1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39"/>
    <d v="2023-04-18T14:13:1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1"/>
    <d v="2023-04-18T13:4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30"/>
    <d v="2023-06-22T12:49:1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33"/>
    <d v="2023-06-22T12:49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37"/>
    <d v="2023-06-22T12:49:1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38"/>
    <d v="2023-06-22T12:49:1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12"/>
    <d v="2023-06-22T12:49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49"/>
    <d v="2023-06-22T12:49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62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16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54"/>
    <d v="2023-06-22T12:49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117"/>
    <d v="2023-06-22T12:49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56"/>
    <d v="2023-06-22T12:49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57"/>
    <d v="2023-06-22T12:49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60"/>
    <x v="5"/>
    <x v="0"/>
    <d v="2023-06-22T12:49:1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61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90"/>
    <d v="2023-06-22T12:49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48"/>
    <x v="10"/>
    <x v="6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99"/>
    <d v="2023-04-18T12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6"/>
    <d v="2023-04-18T12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26"/>
    <d v="2023-04-18T12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00"/>
    <d v="2023-04-18T12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20"/>
    <d v="2023-04-18T12:12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125"/>
    <d v="2023-04-18T14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14"/>
    <d v="2023-04-18T14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15"/>
    <d v="2023-04-18T14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16"/>
    <d v="2023-04-18T14:3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35"/>
    <d v="2023-04-20T14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3"/>
    <d v="2023-04-18T14:13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4"/>
    <d v="2023-04-18T14:13:16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5"/>
    <d v="2023-04-18T14:13:1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99"/>
    <d v="2023-04-18T14:13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32"/>
    <d v="2023-04-20T13:05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33"/>
    <d v="2023-04-20T13:0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36"/>
    <d v="2023-04-20T13:0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37"/>
    <d v="2023-04-20T13:05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38"/>
    <d v="2023-04-20T13:0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0"/>
    <d v="2023-04-20T13:05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8"/>
    <x v="2"/>
    <d v="2023-04-20T13:05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3"/>
    <x v="8"/>
    <x v="182"/>
    <d v="2023-04-20T13:0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3"/>
    <x v="8"/>
    <x v="48"/>
    <d v="2023-04-20T13:05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3"/>
    <x v="8"/>
    <x v="151"/>
    <d v="2023-04-20T13:05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3"/>
    <x v="8"/>
    <x v="58"/>
    <d v="2023-04-20T13:05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80"/>
    <d v="2023-04-20T13:06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81"/>
    <d v="2023-04-20T13:06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32"/>
    <d v="2023-04-20T13:06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33"/>
    <d v="2023-04-20T13:0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36"/>
    <d v="2023-04-20T13:0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37"/>
    <d v="2023-04-20T13:06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199"/>
    <d v="2023-04-20T13:06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40"/>
    <d v="2023-04-20T13:06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66"/>
    <d v="2023-04-18T14:14:0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69"/>
    <d v="2023-04-18T14:14:03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4"/>
    <d v="2023-04-18T14:14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6"/>
    <d v="2023-04-18T14:14:0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54"/>
    <d v="2023-04-18T12:13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0"/>
    <d v="2023-04-18T12:1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2"/>
    <d v="2023-04-18T12:13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86"/>
    <d v="2023-04-18T12:13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168"/>
    <d v="2023-04-18T12:13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80"/>
    <d v="2023-04-18T12:14:2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81"/>
    <d v="2023-04-18T12:14:24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96"/>
    <x v="2"/>
    <x v="30"/>
    <d v="2023-04-18T12:1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95"/>
    <x v="6"/>
    <x v="30"/>
    <d v="2023-04-19T15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95"/>
    <x v="6"/>
    <x v="46"/>
    <d v="2023-04-19T15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95"/>
    <x v="6"/>
    <x v="37"/>
    <d v="2023-04-19T15:3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54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16"/>
    <d v="2023-05-24T15:33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4"/>
    <d v="2023-05-24T15:33:47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17"/>
    <d v="2023-05-24T15:33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5"/>
    <d v="2023-05-24T15:3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6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57"/>
    <d v="2023-05-24T15:33:4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0"/>
    <d v="2023-05-24T15:33:4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8"/>
    <d v="2023-04-18T13:59:01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37"/>
    <d v="2023-04-18T14:42:4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38"/>
    <d v="2023-04-18T14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49"/>
    <d v="2023-04-18T14:4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50"/>
    <d v="2023-04-18T14:4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88"/>
    <x v="13"/>
    <x v="0"/>
    <d v="2023-04-18T14:42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28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29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0"/>
    <d v="2023-05-15T16:40:3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1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2"/>
    <d v="2023-05-15T16:40:35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4"/>
    <d v="2023-05-15T16:40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6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7"/>
    <d v="2023-05-15T16:40:35"/>
    <n v="204"/>
    <n v="204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8"/>
    <d v="2023-05-15T16:40:3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112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39"/>
    <d v="2023-05-15T16:40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40"/>
    <d v="2023-05-15T16:40:35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54"/>
    <d v="2023-05-15T16:40:35"/>
    <n v="188"/>
    <n v="1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117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56"/>
    <d v="2023-05-15T16:40:3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2"/>
    <x v="1"/>
    <x v="217"/>
    <d v="2023-05-15T16:40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75"/>
    <d v="2023-04-20T13:04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70"/>
    <d v="2023-04-20T13:04:41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4"/>
    <d v="2023-04-20T13:04:4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80"/>
    <d v="2023-06-22T12:37:22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81"/>
    <d v="2023-06-22T12:37:22"/>
    <n v="900"/>
    <m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82"/>
    <d v="2023-06-22T12:37:2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08"/>
    <d v="2023-06-22T12:37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4"/>
    <d v="2023-06-22T12:35:14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5"/>
    <d v="2023-06-22T12:35:1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99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6"/>
    <d v="2023-06-22T12:35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0"/>
    <d v="2023-06-22T12:35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4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0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1"/>
    <d v="2023-06-22T12:35:14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2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3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5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4"/>
    <d v="2023-06-22T12:35:1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1"/>
    <d v="2023-06-22T12:35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2"/>
    <d v="2023-06-22T12:35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3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77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04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84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25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28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0"/>
    <d v="2023-06-22T12:37:2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74"/>
    <d v="2023-04-18T14:3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82"/>
    <d v="2023-04-18T14:3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30"/>
    <d v="2023-04-18T14:38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37"/>
    <d v="2023-04-18T14:38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38"/>
    <d v="2023-04-18T14:3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48"/>
    <d v="2023-04-18T14:38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49"/>
    <d v="2023-04-18T14:38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54"/>
    <d v="2023-04-18T14:38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58"/>
    <d v="2023-04-18T14:38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77"/>
    <x v="12"/>
    <x v="0"/>
    <d v="2023-04-18T14:38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78"/>
    <x v="12"/>
    <x v="88"/>
    <d v="2023-04-18T14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25"/>
    <d v="2023-04-19T16:06:46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1"/>
    <d v="2023-04-19T16:06:46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0"/>
    <d v="2023-06-22T12:36:06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1"/>
    <d v="2023-06-22T12:36:06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24"/>
    <d v="2023-06-22T12:36:0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71"/>
    <d v="2023-06-22T12:36:0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25"/>
    <d v="2023-06-22T12:36:06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3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"/>
    <d v="2023-06-22T12:36:06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5"/>
    <d v="2023-06-22T12:36:06"/>
    <n v="361"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38"/>
    <d v="2023-06-22T12:36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39"/>
    <d v="2023-06-22T12:36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72"/>
    <d v="2023-04-18T14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21"/>
    <d v="2023-04-18T14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54"/>
    <d v="2023-04-20T13:06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4"/>
    <x v="8"/>
    <x v="2"/>
    <d v="2023-04-20T13:06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30"/>
    <d v="2023-04-20T13:0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36"/>
    <d v="2023-04-20T13:0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37"/>
    <d v="2023-04-20T13:06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38"/>
    <d v="2023-04-20T13:0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48"/>
    <d v="2023-04-20T13:0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40"/>
    <d v="2023-04-20T13:0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58"/>
    <d v="2023-04-20T13:0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5"/>
    <x v="8"/>
    <x v="0"/>
    <d v="2023-04-20T13:0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47"/>
    <x v="8"/>
    <x v="48"/>
    <d v="2023-04-20T13:07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47"/>
    <x v="8"/>
    <x v="58"/>
    <d v="2023-04-20T13:07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182"/>
    <d v="2023-04-20T13:0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30"/>
    <d v="2023-04-20T13:07:4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32"/>
    <d v="2023-04-20T13:07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36"/>
    <d v="2023-04-20T13:0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37"/>
    <d v="2023-04-20T13:07:4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38"/>
    <d v="2023-04-20T13:0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48"/>
    <d v="2023-04-20T13:07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151"/>
    <d v="2023-04-20T13:0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08"/>
    <x v="8"/>
    <x v="58"/>
    <d v="2023-04-20T13:0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3"/>
    <d v="2023-04-20T13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50"/>
    <d v="2023-04-20T13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24"/>
    <d v="2023-04-20T13:09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25"/>
    <d v="2023-04-18T13:4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4"/>
    <d v="2023-04-18T13:42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5"/>
    <d v="2023-04-18T13:42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99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26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9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40"/>
    <d v="2023-04-18T13:40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54"/>
    <d v="2023-04-18T13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58"/>
    <d v="2023-04-18T13:40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0"/>
    <d v="2023-04-18T13:40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2"/>
    <d v="2023-04-18T13:4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3"/>
    <d v="2023-04-18T13:4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88"/>
    <d v="2023-04-18T13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"/>
    <d v="2023-04-18T13:22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7"/>
    <d v="2023-04-18T13:22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8"/>
    <d v="2023-04-18T13:22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9"/>
    <d v="2023-04-18T13:22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0"/>
    <d v="2023-04-18T13:2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1"/>
    <d v="2023-04-18T13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2"/>
    <d v="2023-04-18T13:22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71"/>
    <d v="2023-04-18T13:2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41"/>
    <d v="2023-04-18T13:22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3"/>
    <d v="2023-04-18T13:22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4"/>
    <d v="2023-04-18T13:22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5"/>
    <d v="2023-04-18T13:22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24"/>
    <d v="2023-04-19T16:31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20"/>
    <d v="2023-04-18T13:4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21"/>
    <d v="2023-04-18T13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213"/>
    <d v="2023-04-18T13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23"/>
    <d v="2023-04-18T13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24"/>
    <d v="2023-04-18T13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77"/>
    <d v="2023-04-18T13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04"/>
    <d v="2023-04-18T13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42"/>
    <d v="2023-04-18T13:46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43"/>
    <d v="2023-04-18T13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82"/>
    <d v="2023-04-18T13:46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30"/>
    <d v="2023-04-18T13:46:2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37"/>
    <d v="2023-04-18T13:46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49"/>
    <d v="2023-04-18T13:46:2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145"/>
    <d v="2023-04-18T13:46:2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54"/>
    <d v="2023-04-18T13:46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0"/>
    <d v="2023-04-18T13:46:2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87"/>
    <x v="13"/>
    <x v="3"/>
    <d v="2023-04-18T13:46:2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61"/>
    <d v="2023-04-18T13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24"/>
    <d v="2023-04-18T12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42"/>
    <d v="2023-04-18T12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43"/>
    <d v="2023-04-18T12:12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30"/>
    <d v="2023-04-18T12:12:0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37"/>
    <d v="2023-04-18T12:12:0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49"/>
    <d v="2023-04-18T12:12:07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50"/>
    <d v="2023-04-18T12:12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2"/>
    <d v="2023-05-15T16:37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4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04"/>
    <d v="2023-05-15T16:37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80"/>
    <d v="2023-05-15T16:37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82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30"/>
    <d v="2023-05-15T16:37:24"/>
    <n v="44"/>
    <m/>
    <n v="44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32"/>
    <d v="2023-05-15T16:37:2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37"/>
    <d v="2023-05-15T16:37:2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48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49"/>
    <d v="2023-05-15T16:37:2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50"/>
    <d v="2023-05-15T16:37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40"/>
    <d v="2023-05-15T16:37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62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90"/>
    <d v="2023-05-15T16:24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66"/>
    <d v="2023-05-15T16:24:3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69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70"/>
    <d v="2023-05-15T16:2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4"/>
    <d v="2023-05-15T16:24:3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5"/>
    <d v="2023-05-15T16:2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6"/>
    <d v="2023-05-15T16:24:3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7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8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9"/>
    <d v="2023-05-15T16:24:3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10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24"/>
    <d v="2023-04-18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204"/>
    <d v="2023-04-18T14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80"/>
    <d v="2023-04-18T14:49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82"/>
    <d v="2023-04-18T14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42"/>
    <d v="2023-04-18T14:4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0"/>
    <d v="2023-04-18T14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3"/>
    <d v="2023-04-18T14:49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4"/>
    <d v="2023-04-18T14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5"/>
    <d v="2023-04-18T14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6"/>
    <d v="2023-04-18T14:49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7"/>
    <d v="2023-04-18T14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04"/>
    <x v="0"/>
    <x v="38"/>
    <d v="2023-04-18T14:49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8"/>
    <d v="2023-06-22T12:34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9"/>
    <d v="2023-06-22T12:34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80"/>
    <d v="2023-06-22T12:34:27"/>
    <n v="236"/>
    <n v="0"/>
    <n v="236"/>
    <n v="0"/>
    <n v="2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81"/>
    <d v="2023-06-22T12:34:27"/>
    <n v="223"/>
    <n v="0"/>
    <n v="223"/>
    <n v="0"/>
    <n v="2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06"/>
    <d v="2023-06-22T12:34:27"/>
    <n v="24"/>
    <n v="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07"/>
    <d v="2023-06-22T12:34:27"/>
    <n v="20"/>
    <n v="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42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29"/>
    <d v="2023-06-22T12:34:27"/>
    <n v="38"/>
    <n v="0"/>
    <n v="38"/>
    <n v="3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30"/>
    <d v="2023-06-22T12:34:27"/>
    <n v="264"/>
    <n v="0"/>
    <n v="264"/>
    <n v="0"/>
    <n v="2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9"/>
    <d v="2023-04-19T16:23:4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70"/>
    <d v="2023-04-19T16:23:4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4"/>
    <d v="2023-04-19T16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"/>
    <d v="2023-04-20T13:04:41"/>
    <n v="2078"/>
    <m/>
    <n v="2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95"/>
    <d v="2023-04-20T13:04:41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7"/>
    <d v="2023-04-20T13:04:41"/>
    <n v="5253"/>
    <m/>
    <n v="5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96"/>
    <d v="2023-04-20T13:04:41"/>
    <n v="2594"/>
    <m/>
    <n v="2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"/>
    <d v="2023-04-20T13:04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63"/>
    <d v="2023-04-20T13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9"/>
    <d v="2023-04-20T13:04:41"/>
    <n v="2986"/>
    <m/>
    <n v="2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0"/>
    <d v="2023-04-20T13:04:41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1"/>
    <d v="2023-04-20T13:04:41"/>
    <n v="1750"/>
    <m/>
    <n v="1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24"/>
    <d v="2023-04-20T13:04:4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71"/>
    <d v="2023-04-20T13:0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25"/>
    <d v="2023-04-20T13:04:41"/>
    <n v="1543"/>
    <m/>
    <n v="1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41"/>
    <d v="2023-04-20T13:04:4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3"/>
    <d v="2023-04-20T13:04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"/>
    <d v="2023-04-20T13:04:41"/>
    <n v="1905"/>
    <m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5"/>
    <d v="2023-04-20T13:04:41"/>
    <n v="1642"/>
    <m/>
    <n v="1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6"/>
    <d v="2023-04-20T13:04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71"/>
    <d v="2023-04-18T14:0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201"/>
    <d v="2023-04-18T14:08:51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4"/>
    <d v="2023-04-18T14:08:5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5"/>
    <d v="2023-04-18T14:08:51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6"/>
    <d v="2023-04-18T14:0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27"/>
    <d v="2023-04-18T14:0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20"/>
    <d v="2023-04-18T14:08:5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2"/>
    <d v="2023-04-20T13:09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3"/>
    <d v="2023-04-20T13:09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77"/>
    <d v="2023-04-20T13:09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4"/>
    <d v="2023-04-20T13:0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42"/>
    <d v="2023-04-20T13:09:5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6"/>
    <d v="2023-04-18T12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00"/>
    <d v="2023-04-18T12:39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5"/>
    <d v="2023-04-18T12:39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78"/>
    <d v="2023-04-18T12:39:5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37"/>
    <d v="2023-04-18T12:39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05"/>
    <d v="2023-04-18T12:39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80"/>
    <d v="2023-04-18T12:39:59"/>
    <n v="272"/>
    <n v="272"/>
    <m/>
    <m/>
    <n v="2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08"/>
    <d v="2023-04-18T12:39:5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84"/>
    <d v="2023-04-18T12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5"/>
    <d v="2023-04-18T12:39:5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09"/>
    <d v="2023-04-18T12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6"/>
    <d v="2023-04-18T12:39:5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7"/>
    <d v="2023-04-18T12:39:59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9"/>
    <d v="2023-04-18T12:39:59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32"/>
    <d v="2023-04-18T12:39:5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0"/>
    <d v="2023-04-18T12:39:59"/>
    <n v="82"/>
    <n v="82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2"/>
    <d v="2023-04-18T12:39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3"/>
    <d v="2023-04-18T12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6"/>
    <d v="2023-04-18T12:39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47"/>
    <d v="2023-06-22T12:37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2"/>
    <d v="2023-06-22T12:37:22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3"/>
    <d v="2023-06-22T12:37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6"/>
    <d v="2023-06-22T12:37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7"/>
    <d v="2023-06-22T12:37:22"/>
    <n v="862"/>
    <m/>
    <n v="862"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8"/>
    <d v="2023-06-22T12:37:2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12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9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48"/>
    <d v="2023-06-22T12:37:22"/>
    <n v="58"/>
    <m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49"/>
    <d v="2023-06-22T12:37:22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3"/>
    <d v="2023-06-22T12:37:22"/>
    <n v="26"/>
    <n v="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87"/>
    <d v="2023-06-22T12:37: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43"/>
    <d v="2023-06-22T12:37:3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80"/>
    <d v="2023-06-22T12:37:38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82"/>
    <d v="2023-06-22T12:37:3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08"/>
    <d v="2023-06-22T12:37:3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42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29"/>
    <d v="2023-06-22T12:37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0"/>
    <d v="2023-06-22T12:37:3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2"/>
    <d v="2023-06-22T12:37:3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3"/>
    <d v="2023-06-22T12:37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4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6"/>
    <d v="2023-06-22T12:37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7"/>
    <d v="2023-06-22T12:37:38"/>
    <n v="358"/>
    <m/>
    <n v="358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72"/>
    <d v="2023-04-18T13:2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19"/>
    <d v="2023-04-18T13:2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20"/>
    <d v="2023-04-18T13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21"/>
    <d v="2023-04-18T13:22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32"/>
    <d v="2023-04-18T13:22:10"/>
    <n v="32"/>
    <m/>
    <n v="32"/>
    <m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39"/>
    <d v="2023-04-18T13:22:1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49"/>
    <d v="2023-04-18T13:22:10"/>
    <n v="78"/>
    <m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50"/>
    <d v="2023-04-18T13:22:10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2"/>
    <d v="2023-04-18T13:22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59"/>
    <d v="2023-04-18T13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33"/>
    <d v="2023-04-18T13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36"/>
    <d v="2023-04-18T13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37"/>
    <d v="2023-04-18T13:24:3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38"/>
    <d v="2023-04-18T13:24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112"/>
    <d v="2023-04-18T13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49"/>
    <d v="2023-04-18T13:2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40"/>
    <d v="2023-04-18T13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54"/>
    <d v="2023-04-18T13:24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56"/>
    <d v="2023-04-18T13:2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57"/>
    <d v="2023-04-18T13:2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0"/>
    <d v="2023-04-18T13:24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2"/>
    <d v="2023-04-18T13:2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87"/>
    <d v="2023-04-18T13:24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105"/>
    <d v="2023-04-18T13:2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9"/>
    <d v="2023-04-18T13:59:01"/>
    <n v="206"/>
    <n v="206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53"/>
    <d v="2023-04-18T13:59:01"/>
    <n v="759"/>
    <n v="7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15"/>
    <d v="2023-04-18T13:59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16"/>
    <d v="2023-04-18T13:59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54"/>
    <d v="2023-04-18T13:59:01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85"/>
    <d v="2023-04-18T13:59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17"/>
    <d v="2023-04-18T13:59:0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42"/>
    <d v="2023-04-18T13:59:0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56"/>
    <d v="2023-04-18T13:59:0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17"/>
    <d v="2023-04-18T13:59:01"/>
    <n v="47"/>
    <n v="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0"/>
    <d v="2023-04-18T13:59:01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74"/>
    <d v="2023-04-18T13:59:01"/>
    <n v="27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95"/>
    <d v="2023-04-18T13:59:01"/>
    <n v="406"/>
    <n v="98"/>
    <n v="24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0"/>
    <d v="2023-04-18T13:59:5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2"/>
    <d v="2023-04-18T13:5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3"/>
    <d v="2023-04-18T13:59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6"/>
    <d v="2023-04-18T13:59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7"/>
    <d v="2023-04-18T13:59:52"/>
    <n v="249"/>
    <n v="249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8"/>
    <d v="2023-04-18T13:59:52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112"/>
    <d v="2023-04-18T13:59:5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39"/>
    <d v="2023-04-18T13:5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40"/>
    <d v="2023-04-18T13:59:52"/>
    <n v="249"/>
    <n v="249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0"/>
    <d v="2023-04-18T13:59:5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61"/>
    <d v="2023-04-18T13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53"/>
    <d v="2023-05-15T16:30:29"/>
    <n v="928"/>
    <n v="9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15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16"/>
    <d v="2023-05-15T16:30:29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54"/>
    <d v="2023-05-15T16:30:29"/>
    <n v="334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85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17"/>
    <d v="2023-05-15T16:30:2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42"/>
    <d v="2023-05-15T16:30:2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56"/>
    <d v="2023-05-15T16:30:29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17"/>
    <d v="2023-05-15T16:30:29"/>
    <n v="34"/>
    <n v="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0"/>
    <d v="2023-05-15T16:30:2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13"/>
    <d v="2023-04-18T15:05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3"/>
    <d v="2023-04-18T15:0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116"/>
    <d v="2023-04-18T15:05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4"/>
    <d v="2023-04-18T15:05:0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5"/>
    <d v="2023-04-18T15:05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6"/>
    <d v="2023-04-18T15:05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7"/>
    <d v="2023-04-18T15:05:03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58"/>
    <d v="2023-04-18T15:05:0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0"/>
    <d v="2023-04-18T15:05:0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2"/>
    <d v="2023-04-18T15:05:03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3"/>
    <x v="3"/>
    <d v="2023-04-18T15:05:03"/>
    <n v="54"/>
    <n v="1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88"/>
    <d v="2023-04-18T15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57"/>
    <d v="2023-04-18T15:0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62"/>
    <d v="2023-04-18T15:06:10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205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69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6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96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9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1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14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2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24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169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171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80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82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30"/>
    <d v="2023-07-17T15:38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34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35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36"/>
    <d v="2023-07-17T15:3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37"/>
    <d v="2023-07-17T15:38:4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38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48"/>
    <d v="2023-07-17T15:3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49"/>
    <d v="2023-07-17T15:38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40"/>
    <d v="2023-07-17T15:38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54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58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62"/>
    <d v="2023-04-18T13:42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65"/>
    <d v="2023-04-18T13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90"/>
    <d v="2023-04-18T13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66"/>
    <d v="2023-04-18T13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69"/>
    <d v="2023-04-18T13:42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6"/>
    <d v="2023-04-18T13:42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76"/>
    <x v="12"/>
    <x v="7"/>
    <d v="2023-04-18T13:42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20"/>
    <d v="2023-04-18T13:4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74"/>
    <d v="2023-04-18T13:4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24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101"/>
    <d v="2023-04-18T13:4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81"/>
    <d v="2023-04-18T13:4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30"/>
    <d v="2023-04-18T13:42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32"/>
    <d v="2023-04-18T13:42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35"/>
    <d v="2023-04-18T13:4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37"/>
    <d v="2023-04-18T13:42:5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48"/>
    <d v="2023-04-18T13:42:5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40"/>
    <d v="2023-04-18T13:42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54"/>
    <d v="2023-04-18T13:42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58"/>
    <d v="2023-04-18T13:42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5"/>
    <d v="2023-04-18T12:3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99"/>
    <d v="2023-04-18T12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6"/>
    <d v="2023-04-18T12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26"/>
    <d v="2023-04-18T12:3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62"/>
    <d v="2023-04-18T12:06:4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30"/>
    <d v="2023-07-17T11:57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47"/>
    <d v="2023-07-17T11:57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32"/>
    <d v="2023-07-17T11:57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37"/>
    <d v="2023-07-17T11:57: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48"/>
    <d v="2023-07-17T11:57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8"/>
    <x v="49"/>
    <d v="2023-07-17T11:57:44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25"/>
    <d v="2023-05-24T17:28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41"/>
    <d v="2023-05-24T17:28:19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65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4"/>
    <d v="2023-05-24T17:28:1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2"/>
    <d v="2023-04-18T13:59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130"/>
    <x v="0"/>
    <x v="174"/>
    <d v="2023-04-18T13:59:52"/>
    <n v="8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88"/>
    <d v="2023-04-18T14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59"/>
    <d v="2023-04-18T14:01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6"/>
    <d v="2023-04-18T14:02:2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7"/>
    <d v="2023-04-18T14:02:2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8"/>
    <d v="2023-04-18T14:02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9"/>
    <d v="2023-04-18T14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1"/>
    <d v="2023-04-18T14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2"/>
    <d v="2023-04-18T14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41"/>
    <d v="2023-04-18T14:02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3"/>
    <d v="2023-04-18T14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4"/>
    <d v="2023-04-18T14:02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15"/>
    <d v="2023-04-18T14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20"/>
    <d v="2023-04-18T14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22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23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24"/>
    <d v="2023-05-15T15:35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77"/>
    <d v="2023-05-15T15:3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77"/>
    <d v="2023-05-15T15:35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78"/>
    <d v="2023-05-15T15:35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80"/>
    <d v="2023-05-15T15:35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42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30"/>
    <d v="2023-05-15T15:35:24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32"/>
    <d v="2023-05-15T15:35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37"/>
    <d v="2023-05-15T15:35:24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39"/>
    <d v="2023-05-15T15:35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48"/>
    <d v="2023-05-15T15:35:24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49"/>
    <d v="2023-05-15T15:35:24"/>
    <n v="7474"/>
    <m/>
    <n v="7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54"/>
    <d v="2023-04-18T14:3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66"/>
    <x v="10"/>
    <x v="58"/>
    <d v="2023-04-18T14:34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3"/>
    <x v="9"/>
    <x v="0"/>
    <d v="2023-07-17T15:38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88"/>
    <d v="2023-07-17T15:4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59"/>
    <d v="2023-07-17T15:42:0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1"/>
    <d v="2023-07-17T15:42:00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2"/>
    <d v="2023-07-17T15:42:0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3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5"/>
    <d v="2023-07-17T15:42:00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90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91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6"/>
    <d v="2023-07-17T15:42:00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82"/>
    <d v="2023-07-17T09:58:4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08"/>
    <d v="2023-07-17T09:58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29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0"/>
    <d v="2023-07-17T09:58:49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2"/>
    <d v="2023-07-17T09:58:4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6"/>
    <d v="2023-07-17T09:58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7"/>
    <d v="2023-07-17T09:58:49"/>
    <n v="309"/>
    <m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8"/>
    <d v="2023-07-17T09:58:49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12"/>
    <d v="2023-07-17T09:58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9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48"/>
    <d v="2023-07-17T09:58:49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49"/>
    <d v="2023-07-17T09:58:49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50"/>
    <d v="2023-07-17T09:5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21"/>
    <d v="2023-04-18T14:02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24"/>
    <d v="2023-04-18T14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0"/>
    <x v="75"/>
    <d v="2023-04-18T14:02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"/>
    <d v="2023-04-18T12:54:08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7"/>
    <d v="2023-04-18T12:54:0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96"/>
    <d v="2023-04-18T12:54:08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8"/>
    <d v="2023-04-18T12:54:0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9"/>
    <d v="2023-04-18T12:54:08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6"/>
    <d v="2023-04-18T13:05:1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2"/>
    <x v="1"/>
    <x v="7"/>
    <d v="2023-04-18T13:05:13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20"/>
    <d v="2023-04-18T12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74"/>
    <d v="2023-04-18T12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23"/>
    <d v="2023-04-18T12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143"/>
    <d v="2023-04-18T12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12"/>
    <x v="13"/>
    <x v="80"/>
    <d v="2023-04-18T12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1"/>
    <x v="2"/>
    <x v="145"/>
    <d v="2023-04-18T13:04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35"/>
    <d v="2023-04-18T14:03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23"/>
    <d v="2023-04-18T14:03:1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63"/>
    <d v="2023-05-15T15:35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20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69"/>
    <d v="2023-05-15T15:35:42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70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4"/>
    <d v="2023-05-15T15:35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6"/>
    <d v="2023-05-15T15:35:42"/>
    <n v="113"/>
    <m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7"/>
    <d v="2023-05-15T15:35:42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"/>
    <d v="2023-04-19T16:23:4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"/>
    <d v="2023-04-19T16:23:4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"/>
    <d v="2023-04-19T16:23:46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5"/>
    <d v="2023-04-19T16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7"/>
    <d v="2023-04-19T16:23:4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6"/>
    <d v="2023-04-19T16:23:46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7"/>
    <d v="2023-04-19T16:2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8"/>
    <d v="2023-04-19T16:23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"/>
    <d v="2023-04-19T16:23:46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"/>
    <d v="2023-04-19T16:23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2"/>
    <d v="2023-04-18T13:3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62"/>
    <d v="2023-04-18T13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90"/>
    <d v="2023-04-18T13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205"/>
    <d v="2023-04-18T13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6"/>
    <d v="2023-04-18T13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7"/>
    <d v="2023-04-18T13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82"/>
    <d v="2023-04-18T13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30"/>
    <d v="2023-04-18T13:32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35"/>
    <d v="2023-04-18T13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36"/>
    <d v="2023-04-18T13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37"/>
    <d v="2023-04-18T13:32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48"/>
    <d v="2023-04-18T13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3"/>
    <x v="9"/>
    <x v="49"/>
    <d v="2023-04-18T13:32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65"/>
    <d v="2023-04-18T14:48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205"/>
    <d v="2023-04-18T14:48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7"/>
    <d v="2023-04-18T12:39:59"/>
    <n v="418"/>
    <n v="418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8"/>
    <d v="2023-04-18T12:39:59"/>
    <n v="617"/>
    <n v="617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12"/>
    <d v="2023-04-18T12:39:5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39"/>
    <d v="2023-04-18T12:39:5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49"/>
    <d v="2023-04-18T12:39:5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6"/>
    <d v="2023-04-18T14:1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00"/>
    <d v="2023-04-18T14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9"/>
    <d v="2023-04-18T14:1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0"/>
    <d v="2023-04-18T14:13:16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1"/>
    <d v="2023-04-18T14:13:1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2"/>
    <d v="2023-04-18T14:1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3"/>
    <d v="2023-04-18T14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4"/>
    <d v="2023-04-18T14:13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01"/>
    <d v="2023-04-18T14:13:1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02"/>
    <d v="2023-04-18T14:13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41"/>
    <d v="2023-05-15T17:04:4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9"/>
    <d v="2023-05-15T17:10:41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0"/>
    <d v="2023-05-15T17:10:41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1"/>
    <d v="2023-05-15T17:10:41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2"/>
    <d v="2023-05-15T17:10:41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3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0"/>
    <d v="2023-05-15T17:10:4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6"/>
    <d v="2023-05-15T17:10:41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21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7"/>
    <d v="2023-05-15T17:1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57"/>
    <d v="2023-04-18T14:08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74"/>
    <d v="2023-04-18T14:08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58"/>
    <d v="2023-04-18T14:0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24"/>
    <d v="2023-04-18T14:0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159"/>
    <d v="2023-04-18T14:0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7"/>
    <x v="5"/>
    <x v="77"/>
    <d v="2023-04-18T14:08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00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9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0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1"/>
    <d v="2023-05-15T16:36:5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3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4"/>
    <d v="2023-05-15T16:3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02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03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77"/>
    <d v="2023-05-15T16:36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47"/>
    <d v="2023-05-15T16:36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44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80"/>
    <d v="2023-05-15T16:36:50"/>
    <n v="199"/>
    <m/>
    <n v="199"/>
    <m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06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07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42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55"/>
    <d v="2023-05-15T16:36:5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09"/>
    <d v="2023-05-15T16:36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45"/>
    <d v="2023-05-15T16:36:5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0"/>
    <d v="2023-05-15T16:36:5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8"/>
    <d v="2023-06-22T12:37:3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12"/>
    <d v="2023-06-22T12:37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9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48"/>
    <d v="2023-06-22T12:37:38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49"/>
    <d v="2023-06-22T12:37:38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0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1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40"/>
    <d v="2023-06-22T12:37:3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45"/>
    <d v="2023-06-22T12:37:38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5"/>
    <d v="2023-05-24T17:28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38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7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8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9"/>
    <d v="2023-07-20T15:32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20"/>
    <d v="2023-07-20T15:32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21"/>
    <d v="2023-07-20T15:32:5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22"/>
    <d v="2023-07-20T15:32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50"/>
    <d v="2023-05-15T16:35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51"/>
    <d v="2023-05-15T16:35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84"/>
    <d v="2023-05-15T16:3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23"/>
    <d v="2023-07-20T15:3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24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01"/>
    <d v="2023-07-20T15:3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129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77"/>
    <d v="2023-07-20T15:3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82"/>
    <d v="2023-04-18T13:25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30"/>
    <d v="2023-04-18T13:25:1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32"/>
    <d v="2023-04-18T13:25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37"/>
    <d v="2023-04-18T13:25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38"/>
    <d v="2023-04-18T13:2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49"/>
    <d v="2023-04-18T13:25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50"/>
    <d v="2023-04-18T13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40"/>
    <d v="2023-04-18T13:25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115"/>
    <d v="2023-04-18T13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54"/>
    <d v="2023-04-18T13:25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0"/>
    <d v="2023-04-18T13:25:1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36"/>
    <x v="2"/>
    <x v="2"/>
    <d v="2023-04-18T13:25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82"/>
    <d v="2023-04-18T13:2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6"/>
    <d v="2023-04-19T15:55:51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7"/>
    <d v="2023-04-19T15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2"/>
    <d v="2023-04-19T15:55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3"/>
    <d v="2023-04-19T15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8"/>
    <d v="2023-04-19T15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9"/>
    <d v="2023-04-19T15:55:5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70"/>
    <d v="2023-04-19T15:55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4"/>
    <d v="2023-04-19T15:55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4"/>
    <d v="2023-04-19T15:55:5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5"/>
    <d v="2023-04-19T15:55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6"/>
    <d v="2023-04-19T15:55:51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96"/>
    <d v="2023-04-19T15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40"/>
    <d v="2023-07-17T09:58:4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45"/>
    <d v="2023-07-17T09:58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228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53"/>
    <d v="2023-07-17T09:58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116"/>
    <d v="2023-07-17T09:58:4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54"/>
    <d v="2023-07-17T09:58:4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56"/>
    <d v="2023-07-17T09:5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57"/>
    <d v="2023-07-17T09:5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58"/>
    <d v="2023-07-17T09:58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0"/>
    <d v="2023-07-17T09:58:49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2"/>
    <d v="2023-07-17T09:58:4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3"/>
    <d v="2023-07-17T09:58:49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1"/>
    <x v="2"/>
    <x v="87"/>
    <d v="2023-07-17T09:58:49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182"/>
    <d v="2023-07-17T11:38:5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80"/>
    <d v="2023-07-17T11:38:5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81"/>
    <d v="2023-07-17T11:38:52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108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0"/>
    <d v="2023-07-17T11:38:52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2"/>
    <d v="2023-07-17T11:38:5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6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9"/>
    <d v="2023-07-17T15:42:0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75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6"/>
    <d v="2023-07-17T15:42:00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7"/>
    <d v="2023-07-17T15:42:00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69"/>
    <d v="2023-04-18T14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6"/>
    <d v="2023-04-18T14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7"/>
    <d v="2023-04-18T14:48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96"/>
    <d v="2023-04-18T14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9"/>
    <d v="2023-04-18T14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01"/>
    <x v="9"/>
    <x v="11"/>
    <d v="2023-04-18T14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5"/>
    <d v="2023-05-24T14:54:44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38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39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9"/>
    <d v="2023-05-24T14:54:4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0"/>
    <d v="2023-05-15T16:37:07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15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16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4"/>
    <d v="2023-05-15T16:37:07"/>
    <n v="164"/>
    <n v="1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5"/>
    <d v="2023-05-15T16:3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6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17"/>
    <d v="2023-05-15T16:3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8"/>
    <d v="2023-05-15T16:37:0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0"/>
    <d v="2023-05-15T16:37:07"/>
    <n v="124"/>
    <n v="3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"/>
    <d v="2023-05-15T16:37:07"/>
    <n v="193"/>
    <n v="9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86"/>
    <d v="2023-05-15T16:37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74"/>
    <d v="2023-05-15T16:37:07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3"/>
    <d v="2023-05-15T16:37:07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2"/>
    <d v="2023-05-15T17:10:4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36"/>
    <d v="2023-04-20T14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37"/>
    <d v="2023-04-20T14:16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38"/>
    <d v="2023-04-20T14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112"/>
    <d v="2023-04-20T14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48"/>
    <d v="2023-04-20T14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49"/>
    <d v="2023-04-20T14:16:0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84"/>
    <d v="2023-04-20T14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54"/>
    <d v="2023-04-20T14:16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58"/>
    <d v="2023-04-20T14:1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0"/>
    <d v="2023-04-20T14:16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07"/>
    <x v="9"/>
    <x v="2"/>
    <d v="2023-04-20T14:1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29"/>
    <d v="2023-04-19T15:39:4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53"/>
    <d v="2023-04-19T15:39:49"/>
    <n v="1217"/>
    <n v="12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15"/>
    <d v="2023-04-19T15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16"/>
    <d v="2023-04-19T15:39:49"/>
    <n v="187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54"/>
    <d v="2023-04-19T15:39:49"/>
    <n v="219"/>
    <n v="2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17"/>
    <d v="2023-04-19T15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56"/>
    <d v="2023-04-19T15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17"/>
    <d v="2023-04-19T15:39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0"/>
    <d v="2023-04-19T15:39:49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2"/>
    <d v="2023-04-19T15:39:4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174"/>
    <d v="2023-04-19T15:39:49"/>
    <n v="5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5"/>
    <x v="122"/>
    <x v="3"/>
    <x v="87"/>
    <d v="2023-04-19T15:39: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54"/>
    <d v="2023-04-18T14:41:40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0"/>
    <d v="2023-04-18T14:41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85"/>
    <x v="13"/>
    <x v="3"/>
    <d v="2023-04-18T14:4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59"/>
    <d v="2023-04-18T14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61"/>
    <d v="2023-04-18T14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62"/>
    <d v="2023-04-18T14:42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90"/>
    <d v="2023-04-18T14:42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66"/>
    <d v="2023-04-18T14:4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6"/>
    <d v="2023-04-20T13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6"/>
    <d v="2023-04-18T12:22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7"/>
    <d v="2023-04-18T12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8"/>
    <d v="2023-04-18T12:2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66"/>
    <d v="2023-04-18T12:2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121"/>
    <d v="2023-04-18T12:2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69"/>
    <d v="2023-04-18T12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4"/>
    <d v="2023-04-18T12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6"/>
    <d v="2023-04-18T12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7"/>
    <d v="2023-04-18T12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96"/>
    <d v="2023-04-18T12:2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9"/>
    <d v="2023-04-18T12:2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8"/>
    <d v="2023-04-19T15:43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63"/>
    <d v="2023-04-19T15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"/>
    <d v="2023-04-19T15:43:10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0"/>
    <d v="2023-04-19T15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1"/>
    <d v="2023-04-19T15:43:10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40"/>
    <d v="2023-05-15T16:3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54"/>
    <d v="2023-05-15T16:35:2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96"/>
    <d v="2023-04-19T16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7"/>
    <d v="2023-04-19T16:21:02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6"/>
    <d v="2023-04-19T16:21:02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8"/>
    <d v="2023-04-19T16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63"/>
    <d v="2023-04-19T16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"/>
    <d v="2023-04-19T16:21:02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0"/>
    <d v="2023-04-19T16:21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1"/>
    <d v="2023-04-19T16:21:0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71"/>
    <d v="2023-04-19T16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25"/>
    <d v="2023-04-19T16:21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1"/>
    <d v="2023-04-19T16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3"/>
    <d v="2023-04-19T16:21:0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14"/>
    <d v="2023-04-19T16:21:02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54"/>
    <d v="2023-05-15T17:04:04"/>
    <n v="99"/>
    <n v="26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56"/>
    <d v="2023-05-15T17:04:0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217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0"/>
    <d v="2023-05-15T17:04:04"/>
    <n v="164"/>
    <n v="99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41"/>
    <d v="2023-05-15T17:08:5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3"/>
    <d v="2023-05-15T17:08:5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4"/>
    <d v="2023-05-15T17:08:5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5"/>
    <d v="2023-05-15T17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99"/>
    <d v="2023-05-15T17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6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7"/>
    <d v="2023-04-19T15:55:5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6"/>
    <d v="2023-04-19T15:55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8"/>
    <d v="2023-04-19T15:5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63"/>
    <d v="2023-04-19T15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"/>
    <d v="2023-04-19T15:55:51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0"/>
    <d v="2023-04-19T15:55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1"/>
    <d v="2023-04-19T15:55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71"/>
    <d v="2023-04-19T15:5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25"/>
    <d v="2023-04-19T15:55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41"/>
    <d v="2023-04-19T15:55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3"/>
    <d v="2023-04-19T15:55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4"/>
    <d v="2023-04-19T15:55:5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5"/>
    <d v="2023-04-19T15:55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99"/>
    <d v="2023-04-19T15:55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6"/>
    <d v="2023-04-19T15:55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00"/>
    <d v="2023-04-19T15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0"/>
    <d v="2023-04-19T15:55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94"/>
    <d v="2023-04-19T15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1"/>
    <d v="2023-04-19T15:55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2"/>
    <d v="2023-04-19T15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3"/>
    <d v="2023-04-19T15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4"/>
    <d v="2023-04-19T15:55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01"/>
    <d v="2023-04-19T15:5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02"/>
    <d v="2023-04-19T15:55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77"/>
    <d v="2023-04-19T15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90"/>
    <d v="2023-04-18T12:06:4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66"/>
    <d v="2023-04-18T12:06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121"/>
    <d v="2023-04-18T12:06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74"/>
    <x v="12"/>
    <x v="200"/>
    <d v="2023-04-18T12:0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88"/>
    <d v="2023-04-18T12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59"/>
    <d v="2023-04-18T12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0"/>
    <d v="2023-04-18T12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1"/>
    <d v="2023-04-18T12:08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2"/>
    <d v="2023-04-18T12:08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5"/>
    <d v="2023-04-18T12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90"/>
    <d v="2023-04-18T12:08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78"/>
    <x v="12"/>
    <x v="66"/>
    <d v="2023-04-18T12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74"/>
    <x v="12"/>
    <x v="35"/>
    <d v="2023-04-18T14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61"/>
    <d v="2023-04-18T13:51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62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65"/>
    <d v="2023-04-18T13:51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205"/>
    <d v="2023-04-18T13:51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69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6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7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01"/>
    <x v="9"/>
    <x v="96"/>
    <d v="2023-04-18T13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0"/>
    <x v="6"/>
    <x v="54"/>
    <d v="2023-04-18T13:47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0"/>
    <x v="6"/>
    <x v="0"/>
    <d v="2023-04-18T13:47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59"/>
    <d v="2023-04-18T13:48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62"/>
    <d v="2023-04-18T13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87"/>
    <d v="2023-05-15T16:37:0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88"/>
    <d v="2023-05-15T16:3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59"/>
    <d v="2023-05-15T16:3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57"/>
    <d v="2023-05-15T16:37:2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62"/>
    <d v="2023-05-15T16:37:2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90"/>
    <d v="2023-05-15T16:37:24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66"/>
    <d v="2023-05-15T16:37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96"/>
    <d v="2023-04-18T14:17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9"/>
    <d v="2023-04-18T14:17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125"/>
    <d v="2023-04-18T14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7"/>
    <x v="7"/>
    <x v="14"/>
    <d v="2023-04-18T14:17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6"/>
    <d v="2023-05-24T14:5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77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04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80"/>
    <d v="2023-05-24T16:20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25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28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29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30"/>
    <d v="2023-05-24T16:20:2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123"/>
    <x v="6"/>
    <x v="32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112"/>
    <d v="2023-04-18T13:23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49"/>
    <d v="2023-04-18T13:23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40"/>
    <d v="2023-04-18T13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54"/>
    <d v="2023-04-18T13:23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26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41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13"/>
    <d v="2023-05-15T16:24:3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14"/>
    <d v="2023-05-15T16:24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138"/>
    <d v="2023-05-15T16:24:3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20"/>
    <d v="2023-05-15T16:2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21"/>
    <d v="2023-05-15T16:24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81"/>
    <d v="2023-05-15T16:24:3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30"/>
    <d v="2023-05-15T16:24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37"/>
    <d v="2023-05-15T16:24:3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40"/>
    <d v="2023-05-15T16:24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54"/>
    <d v="2023-05-15T16:24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15"/>
    <x v="0"/>
    <x v="0"/>
    <d v="2023-05-15T16:24:3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89"/>
    <d v="2023-05-15T16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182"/>
    <d v="2023-05-15T16:24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80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82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30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32"/>
    <d v="2023-05-15T16:24:57"/>
    <n v="35"/>
    <m/>
    <n v="35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37"/>
    <d v="2023-05-15T16:2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39"/>
    <d v="2023-05-15T16:24:57"/>
    <n v="8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49"/>
    <d v="2023-05-15T16:24:57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50"/>
    <d v="2023-05-15T16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199"/>
    <d v="2023-05-15T16:24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51"/>
    <d v="2023-05-15T16:24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84"/>
    <d v="2023-05-15T16:24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40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50"/>
    <d v="2023-04-19T15:55:51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99"/>
    <d v="2023-04-19T15:55:51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51"/>
    <d v="2023-04-19T15:55:51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84"/>
    <d v="2023-04-19T15:55:51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52"/>
    <d v="2023-04-19T15:55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13"/>
    <d v="2023-04-19T15:55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54"/>
    <d v="2023-04-19T15:55:51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0"/>
    <d v="2023-04-19T15:55:51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"/>
    <d v="2023-04-19T15:55:51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83"/>
    <d v="2023-04-19T15:55:51"/>
    <n v="20"/>
    <n v="13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3"/>
    <d v="2023-04-19T15:55:51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8"/>
    <d v="2023-04-19T15:56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3"/>
    <d v="2023-04-21T08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4"/>
    <d v="2023-04-21T08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01"/>
    <d v="2023-04-21T08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75"/>
    <d v="2023-04-21T08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77"/>
    <d v="2023-04-21T08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02"/>
    <d v="2023-04-21T08:3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69"/>
    <d v="2023-04-21T08:35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80"/>
    <d v="2023-04-21T08:35:29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5"/>
    <d v="2023-04-21T08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30"/>
    <d v="2023-04-21T08:35:29"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31"/>
    <d v="2023-04-21T08:35:29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3"/>
    <d v="2023-04-19T15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4"/>
    <d v="2023-04-19T15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5"/>
    <d v="2023-04-19T15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6"/>
    <d v="2023-04-19T15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7"/>
    <d v="2023-04-19T15:42:04"/>
    <n v="616"/>
    <n v="616"/>
    <m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50"/>
    <d v="2023-04-18T14:1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7"/>
    <d v="2023-04-18T14:14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9"/>
    <d v="2023-04-18T14:1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70"/>
    <d v="2023-04-18T14:1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4"/>
    <d v="2023-04-18T14:1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5"/>
    <d v="2023-04-18T14:1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"/>
    <d v="2023-04-18T14:1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7"/>
    <d v="2023-04-18T14:1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8"/>
    <d v="2023-04-18T14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9"/>
    <d v="2023-04-18T14:1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10"/>
    <d v="2023-04-18T14:1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41"/>
    <d v="2023-04-18T14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13"/>
    <d v="2023-04-18T14:14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14"/>
    <d v="2023-04-18T14:14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15"/>
    <d v="2023-04-18T14:14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72"/>
    <d v="2023-04-18T14:1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20"/>
    <d v="2023-04-18T14:1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21"/>
    <d v="2023-04-18T14:1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22"/>
    <d v="2023-04-18T14:1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23"/>
    <d v="2023-04-18T14:1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20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21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58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42"/>
    <d v="2023-05-15T17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69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43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71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172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30"/>
    <d v="2023-05-15T17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25"/>
    <x v="3"/>
    <x v="32"/>
    <d v="2023-05-15T17:08:5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16"/>
    <d v="2023-04-19T15:4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54"/>
    <d v="2023-04-19T15:42:2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117"/>
    <d v="2023-04-19T15:4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2"/>
    <d v="2023-05-15T17:04:04"/>
    <n v="218"/>
    <n v="1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88"/>
    <d v="2023-05-15T17:04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9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60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61"/>
    <d v="2023-05-15T17:04:2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55"/>
    <d v="2023-04-19T15:4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0"/>
    <d v="2023-04-19T15:42:2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2"/>
    <d v="2023-04-19T15:42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88"/>
    <d v="2023-04-19T15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9"/>
    <d v="2023-04-19T15:43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7"/>
    <d v="2023-05-15T16:35:5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96"/>
    <d v="2023-05-15T16:35:53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71"/>
    <d v="2023-04-19T15:43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25"/>
    <d v="2023-04-19T15:43:1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71"/>
    <d v="2023-04-19T16:06:4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72"/>
    <d v="2023-04-19T16:06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80"/>
    <d v="2023-04-19T16:06:46"/>
    <n v="234"/>
    <m/>
    <n v="234"/>
    <m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81"/>
    <d v="2023-04-19T16:06:4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08"/>
    <d v="2023-04-19T16:06:4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84"/>
    <d v="2023-04-19T16:06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09"/>
    <d v="2023-04-19T16:06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10"/>
    <d v="2023-04-19T16:06:4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73"/>
    <d v="2023-04-19T16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255"/>
    <d v="2023-04-19T16:06:4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11"/>
    <d v="2023-04-19T16:06:4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3"/>
    <d v="2023-04-19T16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4"/>
    <d v="2023-04-19T16:06:46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32"/>
    <d v="2023-04-19T16:06:4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5"/>
    <d v="2023-04-19T16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30"/>
    <d v="2023-04-19T16:06:46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79"/>
    <x v="12"/>
    <x v="3"/>
    <d v="2023-04-18T14:39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54"/>
    <d v="2023-04-18T14:4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55"/>
    <d v="2023-04-18T14:4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0"/>
    <d v="2023-04-18T14:4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174"/>
    <d v="2023-04-18T14:40:5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82"/>
    <x v="4"/>
    <x v="3"/>
    <d v="2023-04-18T14:4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90"/>
    <d v="2023-04-18T15:06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91"/>
    <d v="2023-04-18T15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66"/>
    <d v="2023-04-18T15:06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21"/>
    <d v="2023-04-18T15:06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00"/>
    <d v="2023-04-18T15:0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92"/>
    <d v="2023-04-18T15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69"/>
    <d v="2023-04-18T15:06:1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4"/>
    <d v="2023-04-18T15:0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6"/>
    <d v="2023-04-18T15:06:10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7"/>
    <d v="2023-04-18T15:06:1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96"/>
    <d v="2023-04-18T15:06:1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"/>
    <d v="2023-05-15T16:30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74"/>
    <d v="2023-05-15T16:30:29"/>
    <n v="23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95"/>
    <d v="2023-05-15T16:30:29"/>
    <n v="402"/>
    <n v="205"/>
    <n v="12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30"/>
    <d v="2023-05-15T16:30:47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33"/>
    <d v="2023-05-15T16:30:4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216"/>
    <d v="2023-05-15T16:30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36"/>
    <d v="2023-05-15T16:30:4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37"/>
    <d v="2023-05-15T16:30:47"/>
    <n v="484"/>
    <n v="484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38"/>
    <d v="2023-05-15T16:30:47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112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39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40"/>
    <d v="2023-05-15T16:30:47"/>
    <n v="778"/>
    <n v="778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0"/>
    <d v="2023-05-15T16:30:4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04"/>
    <d v="2023-04-19T15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202"/>
    <d v="2023-04-19T15:55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69"/>
    <d v="2023-04-19T15:55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43"/>
    <d v="2023-04-19T15:55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71"/>
    <d v="2023-04-19T15:55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172"/>
    <d v="2023-04-19T15:55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80"/>
    <d v="2023-04-19T15:55:51"/>
    <n v="170"/>
    <n v="0"/>
    <n v="170"/>
    <n v="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30"/>
    <d v="2023-04-19T15:55:51"/>
    <n v="213"/>
    <n v="0"/>
    <n v="213"/>
    <n v="0"/>
    <n v="2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32"/>
    <d v="2023-04-19T15:55:51"/>
    <n v="191"/>
    <n v="0"/>
    <n v="191"/>
    <n v="0"/>
    <n v="1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35"/>
    <d v="2023-04-19T15:55:51"/>
    <n v="3"/>
    <n v="0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37"/>
    <d v="2023-04-19T15:55:51"/>
    <n v="400"/>
    <n v="0"/>
    <n v="400"/>
    <n v="0"/>
    <n v="4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50"/>
    <x v="3"/>
    <x v="49"/>
    <d v="2023-04-19T15:55:51"/>
    <n v="736"/>
    <m/>
    <n v="736"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8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3"/>
    <d v="2023-06-22T12:34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9"/>
    <d v="2023-07-20T15:32:58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70"/>
    <d v="2023-07-20T15:32:58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4"/>
    <d v="2023-07-20T15:32:58"/>
    <n v="0"/>
    <m/>
    <m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"/>
    <d v="2023-07-20T15:32:58"/>
    <n v="0"/>
    <m/>
    <m/>
    <n v="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"/>
    <d v="2023-07-20T15:32:58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7"/>
    <d v="2023-07-20T15:32:58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8"/>
    <d v="2023-07-20T15:32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4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5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90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130"/>
    <x v="0"/>
    <x v="174"/>
    <d v="2023-05-15T16:30:47"/>
    <n v="9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80"/>
    <d v="2023-05-15T16:31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82"/>
    <d v="2023-05-15T16:31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30"/>
    <d v="2023-05-15T16:31:1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32"/>
    <d v="2023-05-15T16:31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37"/>
    <d v="2023-05-15T16:31:1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48"/>
    <d v="2023-05-15T16:31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49"/>
    <d v="2023-05-15T16:31:11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6"/>
    <d v="2023-05-15T16:29:1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7"/>
    <d v="2023-05-15T16:29:12"/>
    <n v="1058"/>
    <n v="1058"/>
    <m/>
    <m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8"/>
    <d v="2023-05-15T16:29:12"/>
    <n v="739"/>
    <n v="739"/>
    <m/>
    <m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9"/>
    <d v="2023-04-18T15:06:1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0"/>
    <d v="2023-04-18T15:0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1"/>
    <d v="2023-04-18T15:06:1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25"/>
    <d v="2023-04-18T15:06:1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01"/>
    <d v="2023-04-18T15:0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4"/>
    <d v="2023-04-18T15:06:1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5"/>
    <d v="2023-04-18T15:06:1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99"/>
    <d v="2023-04-18T15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6"/>
    <d v="2023-04-18T15:0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127"/>
    <d v="2023-04-18T15:0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7"/>
    <x v="12"/>
    <x v="20"/>
    <d v="2023-04-18T15:06:1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41"/>
    <d v="2023-05-15T17:03:40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3"/>
    <d v="2023-05-15T17:03:40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0"/>
    <d v="2023-05-15T17:07:3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96"/>
    <d v="2023-07-17T15:42:00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9"/>
    <d v="2023-07-17T15:42:00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0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1"/>
    <d v="2023-07-17T15:42:00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2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71"/>
    <d v="2023-07-17T15:42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25"/>
    <d v="2023-07-17T15:42:0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4"/>
    <d v="2023-07-17T15:42:0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5"/>
    <d v="2023-07-17T15:42:0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99"/>
    <d v="2023-07-17T15:4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6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21"/>
    <d v="2023-04-18T13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9"/>
    <d v="2023-04-18T13:4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6"/>
    <d v="2023-04-18T13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7"/>
    <d v="2023-04-18T13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96"/>
    <d v="2023-04-18T13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9"/>
    <d v="2023-04-18T13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0"/>
    <d v="2023-04-18T13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1"/>
    <d v="2023-04-18T13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71"/>
    <d v="2023-04-18T13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25"/>
    <d v="2023-04-18T13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4"/>
    <d v="2023-04-18T13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5"/>
    <d v="2023-04-18T13:43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99"/>
    <d v="2023-04-18T13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6"/>
    <d v="2023-04-18T13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126"/>
    <d v="2023-04-18T13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20"/>
    <d v="2023-04-18T13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74"/>
    <d v="2023-04-18T13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16"/>
    <d v="2023-04-18T14:03:1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54"/>
    <d v="2023-04-18T14:03:16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85"/>
    <d v="2023-04-18T14:03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17"/>
    <d v="2023-04-18T14:03:16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56"/>
    <d v="2023-04-18T14:03:1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17"/>
    <d v="2023-04-18T14:03:1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0"/>
    <d v="2023-04-18T14:03:16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2"/>
    <d v="2023-04-18T14:03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2"/>
    <d v="2023-07-17T12:43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13"/>
    <d v="2023-07-17T12:43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55"/>
    <d v="2023-07-17T12:43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114"/>
    <d v="2023-07-17T12:4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4"/>
    <d v="2023-07-17T12:43:15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5"/>
    <d v="2023-07-17T12:43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6"/>
    <d v="2023-07-17T12:43:1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7"/>
    <d v="2023-07-17T12:43:15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183"/>
    <d v="2023-04-19T16:32:29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3"/>
    <d v="2023-04-19T16:32:29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8"/>
    <x v="8"/>
    <x v="87"/>
    <d v="2023-04-19T16:32: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80"/>
    <d v="2023-04-19T16:32:5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0"/>
    <d v="2023-04-19T16:32:51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59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7"/>
    <d v="2023-05-24T14:5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00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56"/>
    <d v="2023-04-18T13:2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57"/>
    <d v="2023-04-18T13:2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0"/>
    <d v="2023-04-18T13:23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2"/>
    <d v="2023-04-18T13:23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7"/>
    <x v="87"/>
    <d v="2023-04-18T13:23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80"/>
    <d v="2023-04-18T13:2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81"/>
    <d v="2023-04-18T13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108"/>
    <d v="2023-04-18T13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29"/>
    <d v="2023-04-18T13:2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8"/>
    <x v="7"/>
    <x v="30"/>
    <d v="2023-04-18T13:23:3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36"/>
    <d v="2023-04-18T12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37"/>
    <d v="2023-04-18T12:55:36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38"/>
    <d v="2023-04-18T12:55:36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12"/>
    <d v="2023-04-18T12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39"/>
    <d v="2023-04-18T12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49"/>
    <d v="2023-04-18T12:55:36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50"/>
    <d v="2023-04-18T12:5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40"/>
    <d v="2023-04-18T12:5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16"/>
    <d v="2023-04-18T12:5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54"/>
    <d v="2023-04-18T12:55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34"/>
    <d v="2023-04-18T11:5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80"/>
    <d v="2023-04-18T14:14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82"/>
    <d v="2023-04-18T14:14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30"/>
    <d v="2023-04-18T14:14:2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18"/>
    <d v="2023-04-18T12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02"/>
    <d v="2023-04-18T12:48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142"/>
    <d v="2023-04-18T12:48:01"/>
    <n v="55"/>
    <n v="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29"/>
    <d v="2023-04-18T12:48:4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30"/>
    <d v="2023-04-18T12:48:4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36"/>
    <d v="2023-04-18T12:48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37"/>
    <d v="2023-04-18T12:48:45"/>
    <n v="131"/>
    <n v="131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38"/>
    <d v="2023-04-18T12:48:45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112"/>
    <d v="2023-04-18T12:48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56"/>
    <d v="2023-04-18T12:48:4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217"/>
    <d v="2023-04-18T12:48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37"/>
    <x v="141"/>
    <x v="4"/>
    <x v="0"/>
    <d v="2023-04-18T12:48:4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59"/>
    <d v="2023-04-18T12:49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60"/>
    <d v="2023-04-18T12:49:15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15"/>
    <d v="2023-04-18T12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72"/>
    <d v="2023-04-18T12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20"/>
    <d v="2023-04-18T12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74"/>
    <d v="2023-04-18T12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159"/>
    <d v="2023-04-18T12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42"/>
    <d v="2023-04-18T12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30"/>
    <d v="2023-04-18T12:30:39"/>
    <n v="34"/>
    <m/>
    <n v="34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9"/>
    <d v="2023-05-15T16:35:53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0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1"/>
    <d v="2023-05-15T16:35:53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71"/>
    <d v="2023-05-15T16:35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25"/>
    <d v="2023-05-15T16:35:5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4"/>
    <d v="2023-05-15T16:35:53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5"/>
    <d v="2023-05-15T16:35:5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99"/>
    <d v="2023-05-15T16:35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6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00"/>
    <d v="2023-05-15T16:3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73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27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28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0"/>
    <d v="2023-05-15T16:35:5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57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1"/>
    <d v="2023-05-15T16:35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2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3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4"/>
    <d v="2023-05-15T16:3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01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75"/>
    <d v="2023-05-15T16:35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77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42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69"/>
    <d v="2023-05-15T16:35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80"/>
    <d v="2023-05-15T16:35:53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30"/>
    <d v="2023-04-18T14:41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37"/>
    <d v="2023-04-18T14:41:06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38"/>
    <d v="2023-04-18T14:41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49"/>
    <d v="2023-04-18T14:41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40"/>
    <d v="2023-04-18T14:41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0"/>
    <d v="2023-04-18T14:41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174"/>
    <d v="2023-04-18T14:41:06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83"/>
    <x v="4"/>
    <x v="3"/>
    <d v="2023-04-18T14:41:0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50"/>
    <d v="2023-05-15T17:03:4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51"/>
    <d v="2023-05-15T17:03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84"/>
    <d v="2023-05-15T17:03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17"/>
    <d v="2023-05-15T17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9"/>
    <d v="2023-04-18T14:4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86"/>
    <x v="13"/>
    <x v="11"/>
    <d v="2023-04-18T14:42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0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38"/>
    <d v="2023-05-15T17:07:56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112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40"/>
    <d v="2023-05-15T17:07:5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54"/>
    <d v="2023-05-15T17:07:5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117"/>
    <d v="2023-05-15T17:07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56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217"/>
    <d v="2023-05-15T17:0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0"/>
    <d v="2023-05-15T17:07:56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2"/>
    <x v="1"/>
    <x v="2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6"/>
    <d v="2023-06-22T12:34:27"/>
    <n v="779"/>
    <m/>
    <n v="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7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8"/>
    <d v="2023-06-22T12:34:2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9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0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4"/>
    <d v="2023-06-22T12:34:27"/>
    <n v="0"/>
    <m/>
    <m/>
    <n v="1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"/>
    <d v="2023-06-22T12:34:27"/>
    <n v="0"/>
    <m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"/>
    <d v="2023-06-22T12:34:27"/>
    <n v="0"/>
    <m/>
    <m/>
    <n v="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7"/>
    <d v="2023-06-22T12:34:27"/>
    <n v="0"/>
    <m/>
    <m/>
    <n v="1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8"/>
    <d v="2023-06-22T12:34:2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9"/>
    <d v="2023-06-22T12:34:27"/>
    <n v="0"/>
    <m/>
    <m/>
    <n v="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0"/>
    <d v="2023-06-22T12:34:2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11"/>
    <d v="2023-06-22T12:34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69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6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7"/>
    <d v="2023-05-15T16:20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96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9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1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25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4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6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21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24"/>
    <d v="2023-05-15T16:20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0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96"/>
    <d v="2023-05-15T15:35:42"/>
    <n v="127"/>
    <m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8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9"/>
    <d v="2023-05-15T15:35:42"/>
    <n v="133"/>
    <m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0"/>
    <d v="2023-05-15T15:35:4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1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71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41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3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4"/>
    <d v="2023-05-15T15:35:42"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46"/>
    <d v="2023-05-15T15:35:42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47"/>
    <d v="2023-05-15T15:35:42"/>
    <n v="597"/>
    <n v="0"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48"/>
    <d v="2023-05-15T15:35:42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152"/>
    <d v="2023-05-15T15:35:4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52"/>
    <x v="1"/>
    <x v="3"/>
    <d v="2023-05-15T15:35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182"/>
    <d v="2023-05-15T15:36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80"/>
    <d v="2023-05-15T15:36:0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81"/>
    <d v="2023-05-15T15:36:0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108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42"/>
    <d v="2023-05-15T15:3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0"/>
    <d v="2023-05-15T15:36:08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2"/>
    <d v="2023-05-15T15:36:08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6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7"/>
    <d v="2023-05-15T15:36:0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38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36"/>
    <d v="2023-04-21T08:35:29"/>
    <n v="446"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74"/>
    <d v="2023-04-18T13:58:10"/>
    <n v="30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95"/>
    <d v="2023-04-18T13:58:10"/>
    <n v="419"/>
    <n v="124"/>
    <n v="25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205"/>
    <d v="2023-04-18T13:58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80"/>
    <d v="2023-04-18T13:58:3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29"/>
    <d v="2023-04-18T13:58:3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132"/>
    <d v="2023-04-18T13:58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133"/>
    <d v="2023-04-18T13:58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30"/>
    <d v="2023-04-18T13:58:3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32"/>
    <d v="2023-04-18T13:58:3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36"/>
    <d v="2023-04-18T13:58:3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37"/>
    <d v="2023-04-18T13:58:39"/>
    <n v="353"/>
    <n v="353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38"/>
    <d v="2023-04-18T13:58:3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112"/>
    <d v="2023-04-18T13:58:3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39"/>
    <d v="2023-04-18T13:5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40"/>
    <d v="2023-04-18T13:58:3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152"/>
    <d v="2023-04-18T13:58:3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53"/>
    <d v="2023-04-18T14:1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15"/>
    <d v="2023-04-18T14:14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16"/>
    <d v="2023-04-18T14:14:0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54"/>
    <d v="2023-04-18T14:14:03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17"/>
    <d v="2023-04-18T14:1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0"/>
    <d v="2023-04-18T14:14:0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"/>
    <d v="2023-04-18T14:14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37"/>
    <d v="2023-04-18T11:55:5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40"/>
    <d v="2023-04-18T11:55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54"/>
    <d v="2023-04-18T11:5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0"/>
    <d v="2023-04-18T11:5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58"/>
    <x v="6"/>
    <x v="86"/>
    <d v="2023-04-18T11:5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80"/>
    <d v="2023-04-18T11:56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29"/>
    <d v="2023-04-18T11:56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45"/>
    <d v="2023-04-18T11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30"/>
    <d v="2023-04-18T11:56:0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34"/>
    <d v="2023-04-18T11:56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35"/>
    <d v="2023-04-18T11:5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39"/>
    <d v="2023-04-18T11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48"/>
    <d v="2023-04-18T11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40"/>
    <d v="2023-04-18T11:56:09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54"/>
    <d v="2023-04-18T11:5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56"/>
    <d v="2023-04-18T11:56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57"/>
    <d v="2023-04-18T11:5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58"/>
    <d v="2023-04-18T11:56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0"/>
    <d v="2023-04-18T11:56:0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59"/>
    <x v="11"/>
    <x v="195"/>
    <d v="2023-04-18T11:56:09"/>
    <n v="204"/>
    <n v="12"/>
    <n v="16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80"/>
    <d v="2023-04-18T11:5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29"/>
    <d v="2023-04-18T11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30"/>
    <d v="2023-04-18T11:57:3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56"/>
    <d v="2023-04-18T12:55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32"/>
    <d v="2023-04-18T12:30:3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39"/>
    <d v="2023-04-18T12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49"/>
    <d v="2023-04-18T12:30:39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31"/>
    <d v="2023-04-18T14:14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37"/>
    <d v="2023-04-18T14:14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38"/>
    <d v="2023-04-18T14:1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49"/>
    <d v="2023-04-18T14:14:2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50"/>
    <d v="2023-04-18T14:14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84"/>
    <d v="2023-04-18T14:1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40"/>
    <d v="2023-04-18T14:1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54"/>
    <d v="2023-04-18T14:1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0"/>
    <d v="2023-04-18T14:14:2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168"/>
    <d v="2023-04-18T14:1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3"/>
    <d v="2023-04-18T14:1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0"/>
    <d v="2023-04-18T14:14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269"/>
    <d v="2023-04-18T14:14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1"/>
    <d v="2023-04-18T14:14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2"/>
    <d v="2023-04-18T14:14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3"/>
    <d v="2023-04-18T14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5"/>
    <d v="2023-04-18T14:14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6"/>
    <d v="2023-04-18T14:14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7"/>
    <d v="2023-04-18T14:14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9"/>
    <d v="2023-04-18T14:1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70"/>
    <d v="2023-04-18T14:14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4"/>
    <d v="2023-04-18T14:14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82"/>
    <d v="2023-05-15T16:35:53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25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109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30"/>
    <d v="2023-05-15T16:35:53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32"/>
    <d v="2023-05-15T16:35:5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37"/>
    <d v="2023-05-15T16:35:53"/>
    <n v="363"/>
    <m/>
    <n v="363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39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49"/>
    <d v="2023-05-15T16:35:53"/>
    <n v="0"/>
    <m/>
    <m/>
    <n v="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9"/>
    <x v="50"/>
    <d v="2023-05-15T16:35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3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4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5"/>
    <d v="2023-06-22T13:17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99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6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100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20"/>
    <d v="2023-06-22T13:17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21"/>
    <d v="2023-06-22T13:1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22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3"/>
    <x v="24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217"/>
    <d v="2023-05-15T16:30:11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0"/>
    <d v="2023-05-15T16:30:1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2"/>
    <d v="2023-05-15T16:3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174"/>
    <d v="2023-05-15T16:30:11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195"/>
    <d v="2023-05-15T16:30:11"/>
    <n v="20"/>
    <n v="2"/>
    <n v="1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59"/>
    <d v="2023-05-15T17:08:15"/>
    <n v="0"/>
    <n v="0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0"/>
    <d v="2023-05-15T17:08:15"/>
    <n v="0"/>
    <n v="0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1"/>
    <d v="2023-05-15T17:08:15"/>
    <n v="0"/>
    <n v="0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2"/>
    <d v="2023-05-15T17:08:15"/>
    <n v="0"/>
    <n v="0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0"/>
    <x v="0"/>
    <x v="63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59"/>
    <d v="2023-04-18T14:4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61"/>
    <d v="2023-04-18T14:4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257"/>
    <d v="2023-04-18T14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62"/>
    <d v="2023-04-18T14:40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90"/>
    <d v="2023-04-18T14:40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91"/>
    <d v="2023-04-18T14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66"/>
    <d v="2023-04-18T14:40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21"/>
    <d v="2023-04-18T14:40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69"/>
    <d v="2023-04-18T14:4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4"/>
    <d v="2023-04-18T14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6"/>
    <d v="2023-04-18T14:40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7"/>
    <d v="2023-04-18T14:40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96"/>
    <d v="2023-04-18T14:40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9"/>
    <d v="2023-04-18T14:40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0"/>
    <d v="2023-04-18T14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1"/>
    <d v="2023-04-18T14:40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25"/>
    <d v="2023-04-18T14:40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4"/>
    <d v="2023-04-18T14:40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5"/>
    <d v="2023-04-18T14:40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20"/>
    <d v="2023-04-18T14:4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169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206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80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30"/>
    <d v="2023-05-15T16:20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07"/>
    <x v="9"/>
    <x v="240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48"/>
    <d v="2023-05-15T16:22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49"/>
    <d v="2023-05-15T16:22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5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90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6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7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92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93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9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6"/>
    <d v="2023-05-15T16:23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7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96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9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1"/>
    <d v="2023-05-15T16:23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25"/>
    <d v="2023-05-15T16:23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3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4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5"/>
    <d v="2023-05-15T16:23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99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26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3"/>
    <x v="8"/>
    <x v="112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6"/>
    <d v="2023-05-15T15:37:01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8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9"/>
    <d v="2023-05-15T15:37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70"/>
    <d v="2023-05-15T15:37:0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4"/>
    <d v="2023-05-15T15:37:01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"/>
    <d v="2023-05-15T15:37:01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6"/>
    <d v="2023-05-15T15:37:01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7"/>
    <d v="2023-05-15T15:37:01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8"/>
    <d v="2023-05-15T15:3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9"/>
    <d v="2023-05-15T15:37:0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0"/>
    <d v="2023-05-15T15:3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41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3"/>
    <d v="2023-05-15T15:37:01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4"/>
    <d v="2023-05-15T15:37:01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5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6"/>
    <d v="2023-05-15T15:37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9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205"/>
    <d v="2023-04-20T13:54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69"/>
    <d v="2023-04-20T13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6"/>
    <d v="2023-04-20T13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7"/>
    <d v="2023-04-20T13:54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96"/>
    <d v="2023-04-20T13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9"/>
    <d v="2023-04-20T13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11"/>
    <d v="2023-04-20T13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1"/>
    <d v="2023-05-15T17:07:3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2"/>
    <d v="2023-05-15T17:07:36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3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0"/>
    <d v="2023-05-15T17:07:3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1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6"/>
    <d v="2023-05-15T17:07:36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7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2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3"/>
    <d v="2023-05-15T17:07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8"/>
    <d v="2023-05-15T17:07:3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9"/>
    <d v="2023-05-15T17:07:3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12"/>
    <d v="2023-05-15T16:29:12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41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39"/>
    <d v="2023-05-15T16:29:1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49"/>
    <d v="2023-05-15T16:29:12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40"/>
    <d v="2023-05-15T16:29:12"/>
    <n v="1532"/>
    <n v="1532"/>
    <m/>
    <m/>
    <n v="1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28"/>
    <d v="2023-05-15T16:29:12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29"/>
    <d v="2023-05-15T16:29:12"/>
    <n v="386"/>
    <n v="386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53"/>
    <d v="2023-05-15T16:29:12"/>
    <n v="661"/>
    <n v="6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15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16"/>
    <d v="2023-05-15T16:29:12"/>
    <n v="206"/>
    <n v="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54"/>
    <d v="2023-05-15T16:29:12"/>
    <n v="444"/>
    <n v="4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85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17"/>
    <d v="2023-05-15T16:29:1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57"/>
    <d v="2023-04-18T12:55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0"/>
    <d v="2023-04-18T12:55:36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2"/>
    <d v="2023-04-18T12:55:3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95"/>
    <d v="2023-04-18T12:55:36"/>
    <n v="9"/>
    <n v="1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34"/>
    <d v="2023-04-18T12:55:36"/>
    <n v="70"/>
    <n v="10"/>
    <n v="54"/>
    <n v="6"/>
    <n v="70"/>
    <n v="2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8"/>
    <x v="6"/>
    <x v="66"/>
    <d v="2023-04-19T16:01:0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1"/>
    <d v="2023-04-19T16:06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6"/>
    <d v="2023-04-19T16:06:46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307"/>
    <d v="2023-04-19T16:06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2"/>
    <d v="2023-04-19T16:0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4"/>
    <d v="2023-04-18T11:40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56"/>
    <d v="2023-04-18T11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6"/>
    <d v="2023-04-18T11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26"/>
    <d v="2023-04-18T11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1"/>
    <d v="2023-04-18T11:30:4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2"/>
    <d v="2023-04-18T11:30:48"/>
    <n v="1755"/>
    <n v="0"/>
    <n v="1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3"/>
    <d v="2023-04-18T11:30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4"/>
    <d v="2023-04-18T11:30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52"/>
    <d v="2023-04-18T11:30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13"/>
    <d v="2023-04-18T11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5"/>
    <d v="2023-04-18T11:38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6"/>
    <d v="2023-04-18T11:38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8"/>
    <d v="2023-04-18T11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9"/>
    <d v="2023-04-18T11:38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5"/>
    <d v="2023-04-18T14:14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6"/>
    <d v="2023-04-18T14:14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7"/>
    <d v="2023-04-18T14:1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51"/>
    <d v="2023-04-18T12:3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84"/>
    <d v="2023-04-18T12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40"/>
    <d v="2023-04-18T12:39:59"/>
    <n v="324"/>
    <n v="324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8"/>
    <d v="2023-04-18T12:39:5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29"/>
    <d v="2023-04-18T12:39:59"/>
    <n v="162"/>
    <n v="162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53"/>
    <d v="2023-04-18T12:39:59"/>
    <n v="792"/>
    <n v="7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15"/>
    <d v="2023-04-18T12:39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16"/>
    <d v="2023-04-18T12:39:5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54"/>
    <d v="2023-04-18T12:39:59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85"/>
    <d v="2023-04-18T12:39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17"/>
    <d v="2023-04-18T12:39:5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42"/>
    <d v="2023-04-18T12:39:59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56"/>
    <d v="2023-04-18T12:39:59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17"/>
    <d v="2023-04-18T12:39:59"/>
    <n v="66"/>
    <n v="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0"/>
    <d v="2023-04-18T12:39:59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2"/>
    <d v="2023-04-18T12:39:5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6"/>
    <x v="129"/>
    <x v="0"/>
    <x v="174"/>
    <d v="2023-04-18T12:39:59"/>
    <n v="25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30"/>
    <d v="2023-04-18T12:40:25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32"/>
    <d v="2023-04-18T12:40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105"/>
    <x v="130"/>
    <x v="0"/>
    <x v="36"/>
    <d v="2023-04-18T12:40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3"/>
    <d v="2023-05-15T17:06:18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02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42"/>
    <d v="2023-05-15T16:30:29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19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0"/>
    <d v="2023-05-15T16:30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45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46"/>
    <d v="2023-05-15T16:30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1"/>
    <d v="2023-05-15T16:30:2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30"/>
    <d v="2023-05-15T16:30:29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31"/>
    <d v="2023-05-15T16:30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32"/>
    <d v="2023-05-15T16:30:2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2"/>
    <d v="2023-05-15T16:30:2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34"/>
    <d v="2023-05-15T16:30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77"/>
    <d v="2023-05-15T16:30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70"/>
    <d v="2023-05-15T16:30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35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3"/>
    <d v="2023-05-15T16:30:2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36"/>
    <d v="2023-05-15T16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225"/>
    <d v="2023-05-15T16:30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78"/>
    <d v="2023-05-15T16:30:29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05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80"/>
    <d v="2023-05-15T16:30:29"/>
    <n v="334"/>
    <n v="334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08"/>
    <d v="2023-05-15T16:30:29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50"/>
    <d v="2023-05-15T16:31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199"/>
    <d v="2023-05-15T16:3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54"/>
    <d v="2023-05-15T16:31:1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74"/>
    <d v="2023-04-18T14:40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24"/>
    <d v="2023-04-18T14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101"/>
    <d v="2023-04-18T14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80"/>
    <x v="12"/>
    <x v="77"/>
    <d v="2023-04-18T14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32"/>
    <d v="2023-04-19T16:06:46"/>
    <n v="507"/>
    <m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37"/>
    <d v="2023-04-19T16:06:46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38"/>
    <d v="2023-04-19T16:06:46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12"/>
    <d v="2023-04-19T16:0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39"/>
    <d v="2023-04-19T16:06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8"/>
    <d v="2023-04-19T16:06:4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99"/>
    <d v="2023-04-19T16:06:4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40"/>
    <d v="2023-04-19T16:06:4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16"/>
    <d v="2023-04-19T16:06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54"/>
    <d v="2023-04-19T16:06:46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85"/>
    <d v="2023-04-19T16:06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117"/>
    <d v="2023-04-19T16:06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56"/>
    <d v="2023-04-19T16:06:4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57"/>
    <d v="2023-04-19T16:06:46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58"/>
    <d v="2023-04-19T16:06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145"/>
    <d v="2023-06-22T12:36:50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8"/>
    <x v="6"/>
    <x v="3"/>
    <d v="2023-06-22T12:36:50"/>
    <n v="49"/>
    <n v="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42"/>
    <d v="2023-06-22T12:37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69"/>
    <d v="2023-06-22T12:37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70"/>
    <d v="2023-06-22T12:37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46"/>
    <d v="2023-04-19T16:32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47"/>
    <d v="2023-04-19T16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2"/>
    <d v="2023-04-19T16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3"/>
    <d v="2023-04-19T16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4"/>
    <d v="2023-04-19T16:3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6"/>
    <d v="2023-04-19T16:32:5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7"/>
    <d v="2023-04-19T16:32:51"/>
    <n v="762"/>
    <n v="762"/>
    <m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8"/>
    <d v="2023-04-19T16:32:5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112"/>
    <d v="2023-04-19T16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39"/>
    <d v="2023-04-19T16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40"/>
    <x v="8"/>
    <x v="40"/>
    <d v="2023-04-19T16:32:5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100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9"/>
    <x v="73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14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15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20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74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80"/>
    <d v="2023-07-17T09:4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81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30"/>
    <d v="2023-07-17T09:46:4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32"/>
    <d v="2023-07-17T09:4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37"/>
    <d v="2023-07-17T09:46:4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48"/>
    <d v="2023-07-17T09:46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49"/>
    <d v="2023-07-17T09:46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2"/>
    <d v="2023-04-18T14:1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95"/>
    <d v="2023-04-18T14:14:03"/>
    <n v="51"/>
    <n v="13"/>
    <n v="3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0"/>
    <d v="2023-04-18T14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269"/>
    <d v="2023-04-18T14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1"/>
    <d v="2023-04-18T14:1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2"/>
    <d v="2023-04-18T14:1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3"/>
    <d v="2023-04-18T14:1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5"/>
    <d v="2023-04-18T14:14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2"/>
    <x v="0"/>
    <x v="66"/>
    <d v="2023-04-18T14:14:2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240"/>
    <d v="2023-04-18T12:03:1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4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5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37"/>
    <d v="2023-04-18T12:03:12"/>
    <n v="24"/>
    <m/>
    <n v="2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199"/>
    <d v="2023-04-18T12:0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0"/>
    <d v="2023-04-18T12:0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3"/>
    <d v="2023-04-18T12:03:1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30"/>
    <d v="2023-04-18T12:04:29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54"/>
    <d v="2023-04-18T13:58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56"/>
    <d v="2023-04-18T13:58:3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217"/>
    <d v="2023-04-18T13:58:39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0"/>
    <d v="2023-04-18T13:58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2"/>
    <d v="2023-04-18T13:58:3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174"/>
    <d v="2023-04-18T13:58:39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128"/>
    <x v="0"/>
    <x v="195"/>
    <d v="2023-04-18T13:58:39"/>
    <n v="26"/>
    <n v="1"/>
    <n v="2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20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77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142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80"/>
    <d v="2023-05-15T16:23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30"/>
    <d v="2023-05-15T16:23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46"/>
    <d v="2023-05-15T16:23:3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35"/>
    <d v="2023-05-15T16:2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36"/>
    <d v="2023-05-15T16:2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37"/>
    <d v="2023-05-15T16:23:3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38"/>
    <d v="2023-05-15T16:23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49"/>
    <d v="2023-05-15T16:23:3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50"/>
    <d v="2023-05-15T16:2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40"/>
    <d v="2023-05-15T16:23:3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54"/>
    <d v="2023-05-15T16:23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0"/>
    <d v="2023-05-15T16:23:3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86"/>
    <d v="2023-05-15T16:23:3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12"/>
    <x v="13"/>
    <x v="3"/>
    <d v="2023-05-15T16:23:35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88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59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0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1"/>
    <d v="2023-05-15T16:23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2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5"/>
    <d v="2023-05-15T16:23:5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90"/>
    <d v="2023-05-15T16:23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20"/>
    <d v="2023-04-18T11:38:2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21"/>
    <d v="2023-04-18T11:38:2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22"/>
    <d v="2023-04-18T11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23"/>
    <d v="2023-04-18T11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24"/>
    <d v="2023-04-18T11:38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77"/>
    <d v="2023-04-18T11:38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77"/>
    <d v="2023-04-18T11:38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78"/>
    <d v="2023-04-18T11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31"/>
    <d v="2023-04-18T11:38:2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44"/>
    <d v="2023-04-18T11:3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80"/>
    <d v="2023-04-18T11:38:2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34"/>
    <d v="2023-04-18T13:4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36"/>
    <d v="2023-04-18T13:4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49"/>
    <d v="2023-04-18T13:45:3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50"/>
    <d v="2023-04-18T13:4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54"/>
    <d v="2023-04-18T13:45:39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85"/>
    <x v="13"/>
    <x v="0"/>
    <d v="2023-04-18T13:45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59"/>
    <d v="2023-04-18T13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6"/>
    <d v="2023-04-18T13:46:0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7"/>
    <d v="2023-04-18T13:46:0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9"/>
    <d v="2023-04-18T13:46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212"/>
    <d v="2023-04-18T13:46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1"/>
    <d v="2023-04-18T13:46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2"/>
    <d v="2023-04-18T13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71"/>
    <d v="2023-04-18T13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42"/>
    <d v="2023-05-15T16:29:12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56"/>
    <d v="2023-05-15T16:29:1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17"/>
    <d v="2023-05-15T16:29:12"/>
    <n v="42"/>
    <n v="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0"/>
    <d v="2023-05-15T16:29:12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2"/>
    <d v="2023-05-15T16:29:1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74"/>
    <d v="2023-05-15T16:29:12"/>
    <n v="43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125"/>
    <x v="0"/>
    <x v="195"/>
    <d v="2023-05-15T16:29:12"/>
    <n v="693"/>
    <n v="342"/>
    <n v="26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05"/>
    <d v="2023-05-15T16:29:31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60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05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80"/>
    <d v="2023-05-15T16:29:31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70"/>
    <d v="2023-05-15T17:07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4"/>
    <d v="2023-05-15T17:07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4"/>
    <d v="2023-05-15T17:07:36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5"/>
    <d v="2023-05-15T17:07:3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6"/>
    <d v="2023-05-15T17:07:3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95"/>
    <d v="2023-05-15T17:07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0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9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0"/>
    <d v="2023-05-15T17:07:3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1"/>
    <d v="2023-05-15T17:07:3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2"/>
    <d v="2023-05-15T17:0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3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4"/>
    <d v="2023-05-15T17:07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1"/>
    <d v="2023-05-15T17:07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65"/>
    <d v="2023-04-18T13:48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205"/>
    <d v="2023-04-18T13:48:3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69"/>
    <d v="2023-04-18T13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40"/>
    <d v="2023-04-18T13:52:30"/>
    <n v="18"/>
    <m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0"/>
    <d v="2023-05-15T15:35:24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1"/>
    <d v="2023-05-15T15:35:2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84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40"/>
    <d v="2023-05-15T15:35:2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78"/>
    <d v="2023-05-15T15:3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79"/>
    <d v="2023-05-15T15:3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80"/>
    <d v="2023-05-15T15:3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81"/>
    <d v="2023-05-15T15:3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4"/>
    <d v="2023-05-15T15:35:24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5"/>
    <d v="2023-05-15T15:35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58"/>
    <d v="2023-05-15T15:35:24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0"/>
    <d v="2023-05-15T15:35:24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2"/>
    <d v="2023-05-15T15:35:2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87"/>
    <d v="2023-05-15T15:35: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2"/>
    <x v="0"/>
    <x v="195"/>
    <d v="2023-05-15T15:35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0"/>
    <d v="2023-07-17T12:43:5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1"/>
    <d v="2023-07-17T12:43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2"/>
    <d v="2023-07-17T12:43:5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2"/>
    <x v="0"/>
    <x v="3"/>
    <d v="2023-07-17T12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59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87"/>
    <d v="2023-05-15T17:06:1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249"/>
    <d v="2023-05-15T17:06:18"/>
    <n v="7"/>
    <n v="0"/>
    <n v="7"/>
    <m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80"/>
    <d v="2023-05-15T17:06:34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81"/>
    <d v="2023-05-15T17:06:3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30"/>
    <d v="2023-05-15T17:06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75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04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30"/>
    <d v="2023-05-16T09:49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42"/>
    <d v="2023-05-16T09:49:5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69"/>
    <d v="2023-05-16T09:49:5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80"/>
    <d v="2023-05-16T09:49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82"/>
    <d v="2023-05-16T09:49:5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08"/>
    <d v="2023-05-16T09:49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70"/>
    <d v="2023-04-18T12:41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310"/>
    <d v="2023-04-18T12:41:4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4"/>
    <d v="2023-04-18T12:41:4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211"/>
    <d v="2023-04-18T12:41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7"/>
    <d v="2023-04-18T12:41:40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46"/>
    <d v="2023-05-15T17:0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32"/>
    <d v="2023-05-15T17:06:3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17"/>
    <x v="8"/>
    <x v="37"/>
    <d v="2023-05-15T17:06:34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8"/>
    <d v="2023-04-18T12:41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9"/>
    <d v="2023-04-18T12:41:4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1"/>
    <d v="2023-04-18T12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14"/>
    <d v="2023-04-20T13:54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99"/>
    <d v="2023-04-20T13:5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5"/>
    <x v="9"/>
    <x v="20"/>
    <d v="2023-04-20T13:54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14"/>
    <d v="2023-07-17T12:08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53"/>
    <d v="2023-07-17T12:0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85"/>
    <d v="2023-07-17T12:08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54"/>
    <d v="2023-07-17T12:08:17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55"/>
    <d v="2023-07-17T12:08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0"/>
    <d v="2023-07-17T12:08:17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1"/>
    <d v="2023-07-17T12:08:1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2"/>
    <d v="2023-07-17T12:08:17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7"/>
    <x v="5"/>
    <x v="3"/>
    <d v="2023-07-17T12:08:1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160"/>
    <d v="2023-07-17T12:1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82"/>
    <d v="2023-07-17T12:14:0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108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28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30"/>
    <d v="2023-07-17T12:14:0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33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37"/>
    <d v="2023-07-17T12:14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38"/>
    <d v="2023-07-17T12:14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39"/>
    <d v="2023-07-17T12:14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48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49"/>
    <d v="2023-07-17T12:14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162"/>
    <d v="2023-07-17T12:14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40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54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58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0"/>
    <d v="2023-07-17T09:46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2"/>
    <d v="2023-07-17T09:46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3"/>
    <d v="2023-07-17T09:46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1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2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3"/>
    <d v="2023-07-17T09:48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5"/>
    <d v="2023-07-17T09:48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90"/>
    <d v="2023-07-17T09:48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6"/>
    <d v="2023-07-17T09:48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93"/>
    <d v="2023-07-17T09:48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9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6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7"/>
    <d v="2023-07-17T09:48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96"/>
    <d v="2023-07-17T09:48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9"/>
    <d v="2023-07-17T09:48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1"/>
    <d v="2023-07-17T09:48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25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4"/>
    <d v="2023-07-17T09:48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5"/>
    <d v="2023-07-17T09:48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99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20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21"/>
    <d v="2023-07-17T09:48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71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72"/>
    <d v="2023-06-22T12:37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05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80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81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08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29"/>
    <d v="2023-06-22T12:37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0"/>
    <d v="2023-06-22T12:37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2"/>
    <d v="2023-06-22T12:37:0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3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7"/>
    <d v="2023-06-22T12:37:06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8"/>
    <d v="2023-06-22T12:37:0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112"/>
    <d v="2023-06-22T12:37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11"/>
    <x v="8"/>
    <x v="30"/>
    <d v="2023-06-22T13:10:1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11"/>
    <x v="8"/>
    <x v="37"/>
    <d v="2023-06-22T13:10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11"/>
    <x v="8"/>
    <x v="48"/>
    <d v="2023-06-22T13:10:1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11"/>
    <x v="8"/>
    <x v="58"/>
    <d v="2023-06-22T13:10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11"/>
    <x v="8"/>
    <x v="0"/>
    <d v="2023-06-22T13:10:1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7"/>
    <d v="2023-07-20T15:35:2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96"/>
    <d v="2023-07-20T15:35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9"/>
    <d v="2023-07-20T15:35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11"/>
    <d v="2023-07-20T15:3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125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14"/>
    <d v="2023-07-20T15:35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25"/>
    <d v="2023-04-18T13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3"/>
    <d v="2023-04-18T13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65"/>
    <d v="2023-04-18T13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4"/>
    <d v="2023-04-18T13:46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5"/>
    <d v="2023-04-18T13:4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99"/>
    <d v="2023-04-18T13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26"/>
    <d v="2023-04-18T13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20"/>
    <d v="2023-04-18T13:4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21"/>
    <d v="2023-04-18T13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142"/>
    <d v="2023-04-18T13:4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86"/>
    <x v="13"/>
    <x v="30"/>
    <d v="2023-04-18T13:46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30"/>
    <d v="2023-04-18T11:38:28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32"/>
    <d v="2023-04-18T11:38:2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"/>
    <d v="2023-04-18T11:40:2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3"/>
    <d v="2023-04-18T11:40:28"/>
    <n v="53"/>
    <n v="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00"/>
    <d v="2023-04-18T11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9"/>
    <d v="2023-04-18T11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27"/>
    <d v="2023-04-18T11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28"/>
    <d v="2023-04-18T11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0"/>
    <d v="2023-04-18T11:40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57"/>
    <d v="2023-04-18T11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21"/>
    <d v="2023-04-18T11:4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0"/>
    <d v="2023-04-18T14:01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1"/>
    <d v="2023-04-18T14:01:2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71"/>
    <d v="2023-04-18T14:0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6"/>
    <d v="2023-05-15T16:23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93"/>
    <d v="2023-05-15T16:2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8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9"/>
    <d v="2023-05-15T16:23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70"/>
    <d v="2023-05-15T16:2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4"/>
    <d v="2023-05-15T16:23:5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5"/>
    <d v="2023-05-15T16:23:5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6"/>
    <d v="2023-05-15T16:23:5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7"/>
    <d v="2023-05-15T16:2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96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8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9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0"/>
    <d v="2023-05-15T16:2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1"/>
    <d v="2023-05-15T16:2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56"/>
    <d v="2023-04-18T13:02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57"/>
    <d v="2023-04-18T13:02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0"/>
    <d v="2023-04-18T13:02:0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2"/>
    <d v="2023-04-18T13:02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9"/>
    <x v="7"/>
    <x v="87"/>
    <d v="2023-04-18T13:02:0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6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20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21"/>
    <d v="2023-05-15T17:0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42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69"/>
    <d v="2023-05-15T17:04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5"/>
    <d v="2023-05-15T17:10:41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58"/>
    <d v="2023-05-15T16:31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0"/>
    <d v="2023-05-15T16:31:1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2"/>
    <d v="2023-05-15T16:31:1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8"/>
    <x v="3"/>
    <d v="2023-05-15T16:3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59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0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1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2"/>
    <d v="2023-05-15T16:35:2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3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91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0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6"/>
    <d v="2023-05-15T16:35:2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2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3"/>
    <d v="2023-05-15T16:3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8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9"/>
    <d v="2023-05-15T16:35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70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4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4"/>
    <d v="2023-05-15T16:35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5"/>
    <d v="2023-05-15T16:3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6"/>
    <d v="2023-05-15T16:35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7"/>
    <d v="2023-05-15T16:3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6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8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"/>
    <d v="2023-05-15T16:35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02"/>
    <d v="2023-04-18T13:59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151"/>
    <d v="2023-05-15T16:24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54"/>
    <d v="2023-05-15T16:24:57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0"/>
    <d v="2023-05-15T16:24:5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2"/>
    <d v="2023-05-15T16:24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16"/>
    <x v="8"/>
    <x v="3"/>
    <d v="2023-05-15T16:24:57"/>
    <n v="64"/>
    <n v="3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79"/>
    <d v="2023-05-15T16:25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80"/>
    <d v="2023-05-15T16:25:2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81"/>
    <d v="2023-05-15T16:25:2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42"/>
    <d v="2023-05-15T16:2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30"/>
    <d v="2023-05-15T16:25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32"/>
    <d v="2023-05-15T16:25:2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37"/>
    <d v="2023-05-15T16:25:2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48"/>
    <d v="2023-05-15T16:25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49"/>
    <d v="2023-05-15T16:25:21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50"/>
    <d v="2023-05-15T16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85"/>
    <d v="2023-05-15T16:25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54"/>
    <d v="2023-05-15T16:25:2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55"/>
    <d v="2023-05-15T16:2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58"/>
    <d v="2023-05-15T16:25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0"/>
    <d v="2023-05-15T16:25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17"/>
    <x v="8"/>
    <x v="2"/>
    <d v="2023-05-15T16:25:2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80"/>
    <d v="2023-05-15T16:25:52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28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2"/>
    <d v="2023-04-18T12:4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41"/>
    <d v="2023-04-18T12:41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3"/>
    <d v="2023-04-18T12:41:4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4"/>
    <d v="2023-04-18T12:41:4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5"/>
    <d v="2023-04-18T12:4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72"/>
    <d v="2023-04-18T12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40"/>
    <d v="2023-04-18T12:30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55"/>
    <d v="2023-04-18T12:3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0"/>
    <d v="2023-04-18T12:30:3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00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73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7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74"/>
    <d v="2023-05-15T15:32:5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24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29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280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281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31"/>
    <d v="2023-05-15T15:32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80"/>
    <d v="2023-05-15T15:32:5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81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08"/>
    <d v="2023-05-15T15:3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28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0"/>
    <d v="2023-05-15T15:32:50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2"/>
    <d v="2023-05-15T15:32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6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0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1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2"/>
    <d v="2023-07-17T12:44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5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90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6"/>
    <d v="2023-07-17T12:4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7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8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9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70"/>
    <d v="2023-07-17T12:4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4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5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6"/>
    <d v="2023-07-17T12:44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7"/>
    <d v="2023-07-17T12:44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8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9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0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1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2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41"/>
    <d v="2023-07-17T12:4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3"/>
    <d v="2023-07-17T12:44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4"/>
    <d v="2023-07-17T12:44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5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72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9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2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77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4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42"/>
    <d v="2023-05-15T17:07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43"/>
    <d v="2023-05-15T17:07:3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71"/>
    <d v="2023-05-15T17:0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80"/>
    <d v="2023-05-15T17:07:36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81"/>
    <d v="2023-05-15T17:07:36"/>
    <n v="343"/>
    <m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6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7"/>
    <d v="2023-05-15T17:07:3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254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08"/>
    <d v="2023-05-15T16:2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84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5"/>
    <d v="2023-05-15T16:29:3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8"/>
    <d v="2023-05-15T16:29:3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9"/>
    <d v="2023-05-15T16:29:31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0"/>
    <d v="2023-05-15T16:29:31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2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3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6"/>
    <d v="2023-05-15T16:29:31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7"/>
    <d v="2023-05-15T16:29:31"/>
    <n v="1245"/>
    <n v="1245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8"/>
    <d v="2023-05-15T16:29:31"/>
    <n v="858"/>
    <n v="858"/>
    <m/>
    <m/>
    <n v="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12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39"/>
    <d v="2023-05-15T16:29:3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116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54"/>
    <d v="2023-07-17T12:14:0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56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57"/>
    <d v="2023-07-17T12:14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58"/>
    <d v="2023-07-17T12:14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60"/>
    <x v="5"/>
    <x v="0"/>
    <d v="2023-07-17T12:14:0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88"/>
    <d v="2023-07-17T12:38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9"/>
    <d v="2023-07-17T12:38:2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0"/>
    <d v="2023-07-17T12:38:2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1"/>
    <d v="2023-07-17T12:38:25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2"/>
    <d v="2023-07-17T12:38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5"/>
    <d v="2023-07-17T12:38:2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90"/>
    <d v="2023-07-17T12:38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6"/>
    <d v="2023-07-17T12:38:25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8"/>
    <d v="2023-07-17T12:38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9"/>
    <d v="2023-07-17T12:38:25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70"/>
    <d v="2023-07-17T12:38:2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"/>
    <d v="2023-07-17T12:38:25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"/>
    <d v="2023-07-17T12:38:25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6"/>
    <d v="2023-07-17T12:38:25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7"/>
    <d v="2023-07-17T12:38:25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8"/>
    <d v="2023-07-17T12:38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9"/>
    <d v="2023-07-17T12:38:25"/>
    <n v="0"/>
    <m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0"/>
    <d v="2023-07-17T12:38:2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1"/>
    <d v="2023-07-17T12:38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25"/>
    <d v="2023-04-18T14:01:2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4"/>
    <d v="2023-04-18T14:01:29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5"/>
    <d v="2023-04-18T14:01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99"/>
    <d v="2023-04-18T14:0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6"/>
    <d v="2023-04-18T14:0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00"/>
    <d v="2023-04-18T14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73"/>
    <d v="2023-04-18T14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27"/>
    <d v="2023-04-18T14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28"/>
    <d v="2023-04-18T14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0"/>
    <d v="2023-04-18T14:01:2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57"/>
    <d v="2023-04-18T14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28"/>
    <d v="2023-04-18T12:39:15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29"/>
    <d v="2023-04-18T12:39:15"/>
    <n v="189"/>
    <n v="189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53"/>
    <d v="2023-04-18T12:39:15"/>
    <n v="735"/>
    <n v="7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15"/>
    <d v="2023-04-18T12:39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16"/>
    <d v="2023-04-18T12:39:1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54"/>
    <d v="2023-04-18T12:39:15"/>
    <n v="424"/>
    <n v="4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9"/>
    <d v="2023-04-20T09:16:45"/>
    <n v="1492"/>
    <m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75"/>
    <d v="2023-04-20T09:16:45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70"/>
    <d v="2023-04-20T09:16:45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"/>
    <d v="2023-04-20T09:16:4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5"/>
    <d v="2023-04-20T09:16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"/>
    <d v="2023-04-20T09:16:45"/>
    <n v="2163"/>
    <m/>
    <n v="2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95"/>
    <d v="2023-04-20T09:1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7"/>
    <d v="2023-04-20T09:16:45"/>
    <n v="5007"/>
    <m/>
    <n v="5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15"/>
    <d v="2023-07-20T15:35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39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48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40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9"/>
    <x v="7"/>
    <x v="39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8"/>
    <d v="2023-06-22T13:16:35"/>
    <n v="421"/>
    <n v="421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12"/>
    <d v="2023-06-22T13:16:3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99"/>
    <d v="2023-07-20T15:3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20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39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49"/>
    <d v="2023-06-22T13:16:3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40"/>
    <d v="2023-06-22T13:16:35"/>
    <n v="563"/>
    <n v="563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8"/>
    <d v="2023-06-22T13:16:3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9"/>
    <d v="2023-06-22T13:16:35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53"/>
    <d v="2023-06-22T13:16:35"/>
    <n v="1108"/>
    <n v="1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15"/>
    <d v="2023-06-22T13:16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16"/>
    <d v="2023-06-22T13:16:35"/>
    <n v="276"/>
    <n v="2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54"/>
    <d v="2023-06-22T13:16:35"/>
    <n v="497"/>
    <n v="4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17"/>
    <d v="2023-06-22T13:16:3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42"/>
    <d v="2023-06-22T13:16:35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56"/>
    <d v="2023-06-22T13:16:35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17"/>
    <d v="2023-06-22T13:16:35"/>
    <n v="51"/>
    <n v="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0"/>
    <d v="2023-06-22T13:16:35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"/>
    <d v="2023-06-22T13:16:3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0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1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3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8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9"/>
    <d v="2023-05-15T15:31:29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70"/>
    <d v="2023-05-15T15:3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4"/>
    <d v="2023-05-15T15:3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4"/>
    <d v="2023-05-15T15:31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5"/>
    <d v="2023-05-15T15:31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6"/>
    <d v="2023-05-15T15:31:2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95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50"/>
    <x v="3"/>
    <x v="196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1"/>
    <d v="2023-04-19T16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6"/>
    <d v="2023-04-19T16:21:02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7"/>
    <d v="2023-04-19T16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2"/>
    <d v="2023-04-19T16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8"/>
    <d v="2023-04-19T16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84"/>
    <d v="2023-05-15T17:04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40"/>
    <d v="2023-05-15T17:04:04"/>
    <n v="60"/>
    <n v="44"/>
    <n v="16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116"/>
    <d v="2023-05-15T17:04:0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9"/>
    <d v="2023-04-19T16:21:02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70"/>
    <d v="2023-04-19T16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4"/>
    <d v="2023-04-19T16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4"/>
    <d v="2023-04-19T16:21:0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5"/>
    <d v="2023-04-19T16:21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6"/>
    <d v="2023-05-15T17:10:41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5"/>
    <d v="2023-05-15T17:10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96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23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7"/>
    <d v="2023-05-15T17:10:41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6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7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88"/>
    <d v="2023-04-19T16:06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59"/>
    <d v="2023-04-19T16:06:4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0"/>
    <d v="2023-04-19T16:06:46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1"/>
    <d v="2023-04-19T16:06:4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2"/>
    <d v="2023-04-19T16:06:46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63"/>
    <d v="2023-04-19T16:06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8"/>
    <x v="3"/>
    <x v="90"/>
    <d v="2023-04-19T16:06:4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72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1"/>
    <d v="2023-04-18T12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6"/>
    <d v="2023-04-18T12:55:36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21"/>
    <d v="2023-04-18T12:55:3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7"/>
    <d v="2023-04-18T12:5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2"/>
    <d v="2023-04-18T12:55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8"/>
    <d v="2023-04-18T12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9"/>
    <d v="2023-04-18T12:55:3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22"/>
    <d v="2023-04-18T12:55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175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94"/>
    <d v="2023-04-18T12:55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7"/>
    <d v="2023-05-15T15:32:50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8"/>
    <d v="2023-05-15T15:32:5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12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9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49"/>
    <d v="2023-05-15T15:32:50"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50"/>
    <d v="2023-05-15T15:32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16"/>
    <d v="2023-05-15T15:3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54"/>
    <d v="2023-05-15T15:32:5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56"/>
    <d v="2023-05-15T15:3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57"/>
    <d v="2023-05-15T15:32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0"/>
    <d v="2023-05-15T15:32:50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2"/>
    <d v="2023-05-15T15:32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74"/>
    <d v="2023-05-15T15:32:50"/>
    <n v="1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3"/>
    <d v="2023-05-15T15:32:50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6"/>
    <x v="4"/>
    <x v="134"/>
    <d v="2023-05-15T15:32:50"/>
    <n v="93"/>
    <n v="35"/>
    <n v="52"/>
    <n v="6"/>
    <n v="93"/>
    <n v="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"/>
    <x v="2"/>
    <x v="88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199"/>
    <d v="2023-05-15T15:50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54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0"/>
    <d v="2023-05-15T15:50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2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183"/>
    <d v="2023-05-15T15:50:46"/>
    <n v="5"/>
    <n v="1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3"/>
    <x v="10"/>
    <x v="3"/>
    <d v="2023-05-15T15:50:46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80"/>
    <d v="2023-05-15T15:51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82"/>
    <d v="2023-05-15T15:51:0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30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42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80"/>
    <d v="2023-07-17T09:48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30"/>
    <d v="2023-07-17T09:48:0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46"/>
    <d v="2023-07-17T09:48:0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37"/>
    <d v="2023-07-17T09:48:0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38"/>
    <d v="2023-07-17T09:4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112"/>
    <d v="2023-07-17T09:4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48"/>
    <d v="2023-07-17T09:48:09"/>
    <n v="9"/>
    <m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49"/>
    <d v="2023-07-17T09:48:0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50"/>
    <d v="2023-07-17T09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40"/>
    <d v="2023-07-17T09:48:0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54"/>
    <d v="2023-07-17T09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58"/>
    <d v="2023-07-17T09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0"/>
    <d v="2023-07-17T09:48:0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86"/>
    <d v="2023-07-17T09:48:0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12"/>
    <x v="13"/>
    <x v="3"/>
    <d v="2023-07-17T09:48:0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88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61"/>
    <d v="2023-07-17T09:49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57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62"/>
    <d v="2023-07-17T09:49:1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90"/>
    <d v="2023-07-17T09:49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66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21"/>
    <d v="2023-07-17T09:49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20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21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24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77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80"/>
    <d v="2023-07-17T12:4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81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30"/>
    <d v="2023-07-17T12:44:4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47"/>
    <d v="2023-07-17T12:44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32"/>
    <d v="2023-07-17T12:44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37"/>
    <d v="2023-07-17T12:44:4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39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49"/>
    <d v="2023-07-17T12:44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50"/>
    <d v="2023-07-17T12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40"/>
    <d v="2023-07-17T12:44:44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54"/>
    <d v="2023-07-17T12:44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0"/>
    <d v="2023-07-17T12:44:4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1"/>
    <d v="2023-07-17T12:44:4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3"/>
    <x v="0"/>
    <x v="2"/>
    <d v="2023-07-17T12:44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88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59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0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1"/>
    <d v="2023-07-17T12:4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2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3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29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30"/>
    <d v="2023-05-15T16:25:5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37"/>
    <d v="2023-05-15T16:25:52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38"/>
    <d v="2023-05-15T16:25:5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112"/>
    <d v="2023-05-15T16:25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54"/>
    <d v="2023-05-15T16:25:5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56"/>
    <d v="2023-05-15T16:25:5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217"/>
    <d v="2023-05-15T16:25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0"/>
    <d v="2023-05-15T16:25:5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174"/>
    <d v="2023-05-15T16:25:52"/>
    <n v="1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118"/>
    <x v="0"/>
    <x v="195"/>
    <d v="2023-05-15T16:25:52"/>
    <n v="73"/>
    <n v="28"/>
    <n v="4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80"/>
    <d v="2023-05-15T16:26:1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109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29"/>
    <d v="2023-05-15T16:26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30"/>
    <d v="2023-05-15T16:26:12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32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33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248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36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37"/>
    <d v="2023-05-15T16:26:12"/>
    <n v="456"/>
    <n v="456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38"/>
    <d v="2023-05-15T16:26:12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54"/>
    <d v="2023-05-15T16:26:12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117"/>
    <d v="2023-05-15T16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56"/>
    <d v="2023-05-15T16:26:1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2"/>
    <d v="2023-07-17T12:38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3"/>
    <d v="2023-07-17T12:38:25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4"/>
    <d v="2023-07-17T12:38:25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5"/>
    <d v="2023-07-17T12:38:2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6"/>
    <d v="2023-07-17T12:3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7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9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20"/>
    <d v="2023-07-17T12:38:2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21"/>
    <d v="2023-07-17T12:38:2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22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23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24"/>
    <d v="2023-07-17T12:38:2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01"/>
    <d v="2023-07-17T12:3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29"/>
    <d v="2023-07-17T12:38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77"/>
    <d v="2023-07-17T12:38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77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78"/>
    <d v="2023-07-17T12:38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31"/>
    <d v="2023-07-17T12:38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44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79"/>
    <d v="2023-07-17T12:38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80"/>
    <d v="2023-07-17T12:38:25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06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2"/>
    <d v="2023-07-17T12:38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73"/>
    <d v="2023-07-17T12:38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32"/>
    <d v="2023-07-17T12:38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96"/>
    <d v="2023-04-20T09:16:45"/>
    <n v="2498"/>
    <m/>
    <n v="2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"/>
    <d v="2023-04-20T09:16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63"/>
    <d v="2023-04-20T09:16:4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9"/>
    <d v="2023-04-20T09:16:45"/>
    <n v="2854"/>
    <m/>
    <n v="2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0"/>
    <d v="2023-04-20T09:16:45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1"/>
    <d v="2023-04-20T09:16:45"/>
    <n v="1709"/>
    <m/>
    <n v="1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24"/>
    <d v="2023-04-20T09:16:45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71"/>
    <d v="2023-04-20T09:16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25"/>
    <d v="2023-04-20T09:16:45"/>
    <n v="1474"/>
    <m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41"/>
    <d v="2023-04-20T09:16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3"/>
    <d v="2023-04-20T09:16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"/>
    <d v="2023-04-20T09:16:45"/>
    <n v="1882"/>
    <m/>
    <n v="1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5"/>
    <d v="2023-04-20T09:16:45"/>
    <n v="1548"/>
    <m/>
    <n v="1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6"/>
    <d v="2023-04-20T09:16:4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0"/>
    <d v="2023-04-20T09:16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27"/>
    <d v="2023-04-20T09:16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9"/>
    <d v="2023-04-19T16:23:46"/>
    <n v="867"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169"/>
    <d v="2023-04-18T11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206"/>
    <d v="2023-04-18T11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80"/>
    <d v="2023-04-18T11:54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55"/>
    <x v="9"/>
    <x v="82"/>
    <d v="2023-04-18T11:54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30"/>
    <d v="2023-04-18T13:21:01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47"/>
    <d v="2023-04-18T13:21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32"/>
    <d v="2023-04-18T13:21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37"/>
    <d v="2023-04-18T13:21:01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0"/>
    <d v="2023-06-22T12:39:3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2"/>
    <d v="2023-06-22T12:39:36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6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7"/>
    <d v="2023-06-22T12:39:36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8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9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54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56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57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58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0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9"/>
    <x v="11"/>
    <x v="3"/>
    <d v="2023-06-22T13:05:37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0"/>
    <x v="6"/>
    <x v="82"/>
    <d v="2023-06-22T13:05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0"/>
    <x v="6"/>
    <x v="30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0"/>
    <x v="6"/>
    <x v="37"/>
    <d v="2023-06-22T13:05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0"/>
    <x v="6"/>
    <x v="38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0"/>
    <x v="6"/>
    <x v="54"/>
    <d v="2023-06-22T13:0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0"/>
    <x v="6"/>
    <x v="0"/>
    <d v="2023-06-22T13:05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61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62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65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205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69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6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6"/>
    <d v="2023-04-19T16:21:02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56"/>
    <x v="3"/>
    <x v="95"/>
    <d v="2023-04-19T16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71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25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41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3"/>
    <d v="2023-05-15T16:35:2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4"/>
    <d v="2023-05-15T16:35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5"/>
    <d v="2023-05-15T16:35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99"/>
    <d v="2023-05-15T16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16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53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16"/>
    <d v="2023-06-22T12:37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4"/>
    <d v="2023-06-22T12:37:3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5"/>
    <d v="2023-06-22T12:3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6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7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58"/>
    <d v="2023-06-22T12:37:3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0"/>
    <d v="2023-06-22T12:37:3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2"/>
    <d v="2023-06-22T12:37:3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3"/>
    <d v="2023-06-22T12:37:38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87"/>
    <d v="2023-06-22T12:37:3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1"/>
    <x v="2"/>
    <x v="195"/>
    <d v="2023-06-22T12:3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88"/>
    <d v="2023-06-22T12:37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9"/>
    <d v="2023-06-22T12:37:58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32"/>
    <d v="2023-05-15T15:31:50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0"/>
    <d v="2023-05-15T15:51:0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3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6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7"/>
    <d v="2023-05-15T15:51:04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8"/>
    <d v="2023-05-15T15:51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112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39"/>
    <d v="2023-05-15T15:51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49"/>
    <d v="2023-05-15T15:51:0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2"/>
    <d v="2023-06-22T13:18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86"/>
    <d v="2023-06-22T13:18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0"/>
    <x v="3"/>
    <d v="2023-06-22T13:18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88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59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0"/>
    <d v="2023-06-22T13:18:4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1"/>
    <d v="2023-06-22T13:18:4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2"/>
    <d v="2023-06-22T13:18:49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3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5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0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6"/>
    <d v="2023-06-22T13:18:49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7"/>
    <d v="2023-06-22T13:1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92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3"/>
    <x v="69"/>
    <d v="2023-06-22T13:18:4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49"/>
    <d v="2023-07-17T09:26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54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4"/>
    <d v="2023-04-18T12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6"/>
    <x v="4"/>
    <x v="6"/>
    <d v="2023-04-18T12:55:36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35"/>
    <d v="2023-04-18T11:57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38"/>
    <d v="2023-04-18T11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48"/>
    <d v="2023-04-18T11:5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40"/>
    <d v="2023-04-18T11:57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54"/>
    <d v="2023-04-18T11:57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56"/>
    <d v="2023-04-18T11:5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57"/>
    <d v="2023-04-18T11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58"/>
    <d v="2023-04-18T11:5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0"/>
    <d v="2023-04-18T11:57:3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60"/>
    <x v="11"/>
    <x v="195"/>
    <d v="2023-04-18T11:57:38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30"/>
    <d v="2023-04-18T11:57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39"/>
    <d v="2023-04-18T11:5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48"/>
    <d v="2023-04-18T11:5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40"/>
    <d v="2023-04-18T11:5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58"/>
    <d v="2023-04-18T11:5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0"/>
    <d v="2023-04-18T11:57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0"/>
    <d v="2023-04-18T11:42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168"/>
    <d v="2023-04-18T11:42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3"/>
    <d v="2023-04-18T11:42:1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61"/>
    <d v="2023-04-18T11:4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62"/>
    <d v="2023-04-18T11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90"/>
    <d v="2023-04-18T11:4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66"/>
    <d v="2023-04-18T11:42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00"/>
    <d v="2023-07-17T09:49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92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69"/>
    <d v="2023-07-17T09:49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70"/>
    <d v="2023-07-17T09:49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4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6"/>
    <d v="2023-07-17T09:49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7"/>
    <d v="2023-07-17T09:49:1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96"/>
    <d v="2023-07-17T09:49:1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9"/>
    <d v="2023-07-17T09:49:1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0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1"/>
    <d v="2023-07-17T09:49:1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25"/>
    <d v="2023-07-17T09:49:1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41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01"/>
    <d v="2023-07-17T09:4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4"/>
    <d v="2023-07-17T09:49:1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5"/>
    <d v="2023-07-17T09:49:11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6"/>
    <d v="2023-07-17T09:49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26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59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27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0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74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2"/>
    <d v="2023-07-17T09:4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4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75"/>
    <d v="2023-07-17T09:49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5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90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91"/>
    <d v="2023-07-17T12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6"/>
    <d v="2023-07-17T12:45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7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8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9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70"/>
    <d v="2023-07-17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4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5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6"/>
    <d v="2023-07-17T12:45:2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7"/>
    <d v="2023-07-17T12:45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8"/>
    <d v="2023-07-17T12:4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9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0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41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3"/>
    <d v="2023-07-17T12:45:2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4"/>
    <d v="2023-07-17T12:45:2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5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72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9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20"/>
    <d v="2023-07-17T12:4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21"/>
    <d v="2023-07-17T12:4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24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80"/>
    <d v="2023-07-17T12:45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217"/>
    <d v="2023-05-15T16:26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42"/>
    <d v="2023-04-18T13:59:0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19"/>
    <d v="2023-04-18T13:59:0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0"/>
    <d v="2023-04-18T13:59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45"/>
    <d v="2023-04-18T13:59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46"/>
    <d v="2023-04-18T13:59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1"/>
    <d v="2023-04-18T13:59:0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30"/>
    <d v="2023-04-18T13:59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31"/>
    <d v="2023-04-18T13:59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32"/>
    <d v="2023-04-18T13:59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2"/>
    <d v="2023-04-18T13:59:0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170"/>
    <d v="2023-04-18T13:59:0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35"/>
    <d v="2023-04-18T13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3"/>
    <d v="2023-04-18T13:59:01"/>
    <n v="264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36"/>
    <d v="2023-04-18T13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25"/>
    <d v="2023-04-18T13:59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78"/>
    <d v="2023-04-18T13:59:0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129"/>
    <x v="0"/>
    <x v="237"/>
    <d v="2023-04-18T13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32"/>
    <d v="2023-04-18T12:0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37"/>
    <d v="2023-04-18T12:04:29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48"/>
    <d v="2023-04-18T12:04:29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199"/>
    <d v="2023-04-18T12:0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58"/>
    <d v="2023-04-18T12:04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0"/>
    <d v="2023-04-18T12:04:2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2"/>
    <d v="2023-04-18T12:04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38"/>
    <d v="2023-04-18T13:21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39"/>
    <d v="2023-04-18T13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48"/>
    <d v="2023-04-18T13:21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49"/>
    <d v="2023-04-18T13:21:01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50"/>
    <d v="2023-04-18T13:21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51"/>
    <d v="2023-04-18T13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84"/>
    <d v="2023-04-18T13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40"/>
    <d v="2023-04-18T13:21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16"/>
    <d v="2023-04-18T13:21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54"/>
    <d v="2023-04-18T13:21:01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17"/>
    <d v="2023-04-18T13:21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56"/>
    <d v="2023-04-18T13:2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58"/>
    <d v="2023-04-18T13:21:0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0"/>
    <d v="2023-04-18T13:21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1"/>
    <x v="9"/>
    <x v="1"/>
    <d v="2023-04-18T13:21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48"/>
    <x v="10"/>
    <x v="37"/>
    <d v="2023-04-18T13:30:40"/>
    <n v="38"/>
    <m/>
    <n v="3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85"/>
    <d v="2023-04-18T12:39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17"/>
    <d v="2023-04-18T12:39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42"/>
    <d v="2023-04-18T12:39:15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56"/>
    <d v="2023-04-18T12:39:15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17"/>
    <d v="2023-04-18T12:39:15"/>
    <n v="62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0"/>
    <d v="2023-04-18T12:39:15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2"/>
    <d v="2023-04-18T12:39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74"/>
    <d v="2023-04-18T12:39:15"/>
    <n v="36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7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96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9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11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14"/>
    <d v="2023-06-22T13:06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20"/>
    <d v="2023-06-22T13:06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21"/>
    <d v="2023-06-22T13:06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101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169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206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172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80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01"/>
    <x v="9"/>
    <x v="30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2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142"/>
    <d v="2023-07-20T15:35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80"/>
    <d v="2023-07-20T15:35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81"/>
    <d v="2023-07-20T15:35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88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48"/>
    <d v="2023-06-22T12:39:36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49"/>
    <d v="2023-06-22T12:39:36"/>
    <n v="346"/>
    <m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82"/>
    <d v="2023-07-20T15:35:2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30"/>
    <d v="2023-07-20T15:35:2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46"/>
    <d v="2023-07-20T15:35:2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34"/>
    <d v="2023-07-20T15:35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12"/>
    <x v="13"/>
    <x v="35"/>
    <d v="2023-07-20T15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40"/>
    <d v="2023-05-15T16:29:31"/>
    <n v="272"/>
    <n v="272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28"/>
    <d v="2023-05-15T16:29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29"/>
    <d v="2023-05-15T16:29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52"/>
    <d v="2023-05-15T16:29:31"/>
    <n v="176"/>
    <n v="1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62"/>
    <d v="2023-05-15T16:29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15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16"/>
    <d v="2023-05-15T16:29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54"/>
    <d v="2023-05-15T16:29:31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85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17"/>
    <d v="2023-05-15T16:29:3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56"/>
    <d v="2023-05-15T16:29:3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109"/>
    <d v="2023-05-15T17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59"/>
    <x v="3"/>
    <x v="42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02"/>
    <d v="2023-04-18T15:06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142"/>
    <d v="2023-04-18T15:06:59"/>
    <n v="57"/>
    <n v="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19"/>
    <d v="2023-04-18T15:06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39"/>
    <x v="2"/>
    <x v="221"/>
    <d v="2023-04-18T15:06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59"/>
    <d v="2023-04-18T15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0"/>
    <d v="2023-04-18T15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4"/>
    <d v="2023-05-15T17:03:40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0"/>
    <x v="0"/>
    <x v="15"/>
    <d v="2023-05-15T17:03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1"/>
    <d v="2023-04-18T15:05:3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2"/>
    <d v="2023-04-18T15:05:39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3"/>
    <d v="2023-04-18T15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58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0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2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3"/>
    <d v="2023-07-17T09:26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48"/>
    <x v="10"/>
    <x v="87"/>
    <d v="2023-07-17T09:26:4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80"/>
    <d v="2023-07-17T09:2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30"/>
    <d v="2023-07-17T09:27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35"/>
    <d v="2023-07-17T09:27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4"/>
    <x v="2"/>
    <x v="50"/>
    <d v="2023-05-15T15:5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6"/>
    <d v="2023-05-24T17:28:19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23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"/>
    <d v="2023-05-24T17:28:1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6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8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2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3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4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01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5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77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0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80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44"/>
    <d v="2023-05-24T17:28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80"/>
    <d v="2023-05-24T17:28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37"/>
    <d v="2023-05-15T15:31:50"/>
    <n v="1141"/>
    <m/>
    <n v="1141"/>
    <m/>
    <n v="1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8"/>
    <d v="2023-05-15T15:31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9"/>
    <d v="2023-05-15T15:31:50"/>
    <n v="1430"/>
    <m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2"/>
    <d v="2023-04-19T15:55:3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3"/>
    <d v="2023-04-19T15:55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89"/>
    <d v="2023-04-19T15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0"/>
    <d v="2023-04-19T15:55:35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1"/>
    <d v="2023-04-19T15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66"/>
    <d v="2023-04-19T15:55:35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92"/>
    <d v="2023-04-19T15:55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25"/>
    <d v="2023-06-22T12:36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42"/>
    <d v="2023-06-22T12:3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30"/>
    <d v="2023-06-22T12:36:06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47"/>
    <d v="2023-06-22T12:36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32"/>
    <d v="2023-06-22T12:36:06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37"/>
    <d v="2023-06-22T12:36:06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48"/>
    <d v="2023-06-22T12:36:06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49"/>
    <d v="2023-06-22T12:36:06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0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51"/>
    <d v="2023-06-22T12:36:0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84"/>
    <d v="2023-06-22T12:36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40"/>
    <d v="2023-06-22T12:36:0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5"/>
    <d v="2023-06-22T12:36:06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6"/>
    <d v="2023-06-22T12:36:06"/>
    <n v="2788"/>
    <n v="0"/>
    <n v="2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5"/>
    <d v="2023-07-17T12:38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30"/>
    <d v="2023-07-17T12:38:25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7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32"/>
    <d v="2023-07-17T12:38:25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35"/>
    <d v="2023-07-17T12:38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37"/>
    <d v="2023-07-17T12:38:25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8"/>
    <d v="2023-07-17T12:38:25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9"/>
    <d v="2023-07-17T12:38:25"/>
    <n v="0"/>
    <m/>
    <m/>
    <n v="2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0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1"/>
    <d v="2023-07-17T12:38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84"/>
    <d v="2023-07-17T12:38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40"/>
    <d v="2023-07-17T12:38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54"/>
    <d v="2023-07-17T12:38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2"/>
    <d v="2023-07-17T12:38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13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56"/>
    <d v="2023-07-17T12:3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14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116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85"/>
    <d v="2023-07-17T12:38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0"/>
    <x v="54"/>
    <d v="2023-07-17T12:38:25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99"/>
    <d v="2023-07-17T16:32:3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6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26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7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69"/>
    <d v="2023-04-18T11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6"/>
    <d v="2023-04-18T11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13"/>
    <d v="2023-04-18T14:12:3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14"/>
    <d v="2023-04-18T14:1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4"/>
    <d v="2023-04-18T14:12:31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17"/>
    <d v="2023-04-18T14:12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5"/>
    <d v="2023-04-18T14:1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8"/>
    <d v="2023-04-18T14:12:3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0"/>
    <d v="2023-04-18T14:12:31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2"/>
    <d v="2023-04-18T14:12:3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87"/>
    <d v="2023-04-18T14:12:31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80"/>
    <d v="2023-05-15T17:04:46"/>
    <n v="41"/>
    <m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30"/>
    <d v="2023-05-15T17:04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58"/>
    <d v="2023-04-18T12:02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0"/>
    <d v="2023-04-18T12:02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183"/>
    <d v="2023-04-18T12:02:28"/>
    <n v="4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68"/>
    <x v="10"/>
    <x v="30"/>
    <d v="2023-04-18T12:02:51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68"/>
    <x v="10"/>
    <x v="37"/>
    <d v="2023-04-18T12:02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68"/>
    <x v="10"/>
    <x v="0"/>
    <d v="2023-04-18T12:0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68"/>
    <x v="10"/>
    <x v="3"/>
    <d v="2023-04-18T12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30"/>
    <d v="2023-04-18T12:03:12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33"/>
    <d v="2023-04-18T12:03:1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69"/>
    <x v="10"/>
    <x v="34"/>
    <d v="2023-04-18T12:0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2"/>
    <d v="2023-04-18T13:56:5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104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80"/>
    <d v="2023-07-17T09:49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82"/>
    <d v="2023-07-17T09:49:1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30"/>
    <d v="2023-07-17T09:49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32"/>
    <d v="2023-07-17T09:49:11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37"/>
    <d v="2023-07-17T09:49:1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48"/>
    <d v="2023-07-17T09:49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49"/>
    <d v="2023-07-17T09:49:1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50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40"/>
    <d v="2023-07-17T09:49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54"/>
    <d v="2023-07-17T09:49:11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58"/>
    <d v="2023-07-17T09:49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0"/>
    <d v="2023-07-17T09:49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2"/>
    <d v="2023-07-17T09:49:1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7"/>
    <x v="12"/>
    <x v="3"/>
    <d v="2023-07-17T09:49:11"/>
    <n v="36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02"/>
    <d v="2023-07-17T09:50:13"/>
    <n v="18"/>
    <n v="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42"/>
    <d v="2023-07-17T09:50:13"/>
    <n v="174"/>
    <n v="10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19"/>
    <d v="2023-07-17T09:50:1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21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0"/>
    <d v="2023-07-17T09:50:1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1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2"/>
    <d v="2023-07-17T09:50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22"/>
    <d v="2023-07-17T09:50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4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19"/>
    <x v="125"/>
    <x v="0"/>
    <x v="195"/>
    <d v="2023-04-18T12:39:15"/>
    <n v="500"/>
    <n v="132"/>
    <n v="32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205"/>
    <d v="2023-04-18T12:39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80"/>
    <d v="2023-04-18T12:39:3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29"/>
    <d v="2023-04-18T12:39:3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132"/>
    <d v="2023-04-18T12:39:3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133"/>
    <d v="2023-04-18T12:39:3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30"/>
    <d v="2023-04-18T12:39:39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32"/>
    <d v="2023-04-18T12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36"/>
    <d v="2023-04-18T12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37"/>
    <d v="2023-04-18T12:39:39"/>
    <n v="374"/>
    <n v="374"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38"/>
    <d v="2023-04-18T12:39:39"/>
    <n v="107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5"/>
    <x v="128"/>
    <x v="0"/>
    <x v="112"/>
    <d v="2023-04-18T12:39:3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21"/>
    <d v="2023-04-18T12:31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24"/>
    <d v="2023-04-18T12:31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30"/>
    <d v="2023-04-18T12:31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46"/>
    <d v="2023-04-18T12:31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32"/>
    <d v="2023-04-18T12:31:1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37"/>
    <d v="2023-04-18T12:31:1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39"/>
    <d v="2023-04-18T12:3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0"/>
    <d v="2023-04-18T12:31:1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2"/>
    <d v="2023-04-18T12:31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86"/>
    <d v="2023-04-18T12:31:1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80"/>
    <d v="2023-04-18T12:32:5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28"/>
    <d v="2023-04-18T12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50"/>
    <d v="2023-06-22T12:39:36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51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84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16"/>
    <d v="2023-06-22T12:39:3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54"/>
    <d v="2023-06-22T12:39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58"/>
    <d v="2023-06-22T12:39:36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0"/>
    <d v="2023-06-22T12:39:3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2"/>
    <d v="2023-06-22T12:39:36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183"/>
    <d v="2023-06-22T12:39:36"/>
    <n v="3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153"/>
    <x v="3"/>
    <x v="3"/>
    <d v="2023-06-22T12:39:36"/>
    <n v="78"/>
    <n v="2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8"/>
    <d v="2023-06-22T12:39:5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59"/>
    <d v="2023-06-22T12:39:51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0"/>
    <d v="2023-06-22T12:39:5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1"/>
    <d v="2023-06-22T12:39:51"/>
    <n v="1537"/>
    <m/>
    <n v="1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2"/>
    <d v="2023-06-22T12:39:51"/>
    <n v="2489"/>
    <m/>
    <n v="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3"/>
    <d v="2023-06-22T12:39:5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90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91"/>
    <d v="2023-06-22T12:39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89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5"/>
    <d v="2023-06-22T12:39:51"/>
    <n v="2004"/>
    <m/>
    <n v="2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90"/>
    <d v="2023-06-22T12:39:51"/>
    <n v="2007"/>
    <m/>
    <n v="2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136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59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0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1"/>
    <d v="2023-06-22T13:11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7"/>
    <d v="2023-06-22T12:36:06"/>
    <n v="5567"/>
    <n v="0"/>
    <n v="5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8"/>
    <d v="2023-06-22T12:36:06"/>
    <n v="1169"/>
    <n v="0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"/>
    <x v="2"/>
    <x v="149"/>
    <d v="2023-06-22T12:36:06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5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40"/>
    <d v="2023-05-15T16:22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54"/>
    <d v="2023-05-15T16:22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58"/>
    <d v="2023-05-15T16:22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0"/>
    <d v="2023-05-15T16:22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3"/>
    <d v="2023-05-15T16:22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11"/>
    <x v="8"/>
    <x v="182"/>
    <d v="2023-05-15T16:23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84"/>
    <d v="2023-06-22T12:35:14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2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13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14"/>
    <d v="2023-06-22T12:3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116"/>
    <d v="2023-06-22T12:35:1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85"/>
    <d v="2023-06-22T12:3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4"/>
    <d v="2023-06-22T12:35:14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6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7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8"/>
    <d v="2023-06-22T12:35:1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0"/>
    <d v="2023-06-22T12:35:14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2"/>
    <d v="2023-06-22T12:35:14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3"/>
    <d v="2023-06-22T12:35:14"/>
    <n v="69"/>
    <n v="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5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81"/>
    <d v="2023-05-24T17:28:1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06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07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9"/>
    <d v="2023-05-24T17:28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0"/>
    <d v="2023-05-24T17:28:19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46"/>
    <d v="2023-05-24T17:28:1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1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2"/>
    <d v="2023-05-24T17:28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7"/>
    <d v="2023-05-24T17:28:19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8"/>
    <d v="2023-05-24T17:28:1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12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9"/>
    <d v="2023-05-24T17:28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49"/>
    <d v="2023-05-24T17:28:19"/>
    <n v="538"/>
    <m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9"/>
    <x v="7"/>
    <x v="142"/>
    <d v="2023-05-15T15:34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4"/>
    <d v="2023-05-15T15:33:3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5"/>
    <d v="2023-05-15T15:33:3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6"/>
    <d v="2023-05-15T15:33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8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9"/>
    <d v="2023-05-24T17:28:19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0"/>
    <d v="2023-05-24T17:28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64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27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20"/>
    <d v="2023-05-15T15:33:3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57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42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30"/>
    <d v="2023-07-17T12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47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32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37"/>
    <d v="2023-07-17T12:45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39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49"/>
    <d v="2023-07-17T12:45:2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50"/>
    <d v="2023-07-17T12:4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52"/>
    <d v="2023-07-17T12:4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54"/>
    <d v="2023-07-17T12:45:2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55"/>
    <d v="2023-07-17T12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0"/>
    <d v="2023-07-17T12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1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2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4"/>
    <x v="0"/>
    <x v="3"/>
    <d v="2023-07-17T12:45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59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0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1"/>
    <d v="2023-07-17T12:46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2"/>
    <d v="2023-07-17T12:46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3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5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90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6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7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3"/>
    <d v="2023-04-18T13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4"/>
    <d v="2023-04-18T13:56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6"/>
    <d v="2023-04-18T13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7"/>
    <d v="2023-04-18T13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96"/>
    <d v="2023-04-18T13:48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9"/>
    <d v="2023-04-18T13:48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11"/>
    <d v="2023-04-18T13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14"/>
    <d v="2023-04-18T13:48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20"/>
    <d v="2023-04-18T13:4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21"/>
    <d v="2023-04-18T13:4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80"/>
    <d v="2023-04-18T13:48:3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82"/>
    <d v="2023-04-18T13:48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30"/>
    <d v="2023-04-18T13:4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34"/>
    <d v="2023-04-18T13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36"/>
    <d v="2023-04-18T13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37"/>
    <d v="2023-04-18T13:48:3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38"/>
    <d v="2023-04-18T13:4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48"/>
    <d v="2023-04-18T13:4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49"/>
    <d v="2023-04-18T13:48:33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50"/>
    <d v="2023-04-18T13:48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40"/>
    <d v="2023-04-18T13:48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54"/>
    <d v="2023-04-18T13:48:33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93"/>
    <x v="9"/>
    <x v="58"/>
    <d v="2023-04-18T13:48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80"/>
    <d v="2023-04-18T14:12:3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30"/>
    <d v="2023-04-18T12:04:08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9"/>
    <d v="2023-04-18T11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11"/>
    <d v="2023-04-18T11:5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125"/>
    <d v="2023-04-18T11:5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14"/>
    <d v="2023-04-18T11:51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169"/>
    <d v="2023-04-18T11:5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206"/>
    <d v="2023-04-18T11:5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80"/>
    <d v="2023-04-18T11:51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82"/>
    <d v="2023-04-18T11:5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30"/>
    <d v="2023-04-18T11:51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37"/>
    <d v="2023-04-18T11:51:4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48"/>
    <d v="2023-04-18T11:51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49"/>
    <d v="2023-04-18T11:51:40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30"/>
    <d v="2023-04-18T11:55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35"/>
    <d v="2023-04-18T11:5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37"/>
    <d v="2023-04-18T11:55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38"/>
    <d v="2023-04-18T11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49"/>
    <d v="2023-04-18T11:55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56"/>
    <x v="9"/>
    <x v="0"/>
    <d v="2023-04-18T11:55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81"/>
    <d v="2023-04-18T11:55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28"/>
    <d v="2023-04-18T11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0"/>
    <d v="2023-04-18T11:55:3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46"/>
    <d v="2023-04-18T11:55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6"/>
    <d v="2023-04-18T11:30:2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29"/>
    <d v="2023-04-18T12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30"/>
    <d v="2023-04-18T12:32:50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32"/>
    <d v="2023-04-18T12:32:5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36"/>
    <d v="2023-04-18T12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37"/>
    <d v="2023-04-18T12:32:50"/>
    <n v="209"/>
    <n v="209"/>
    <n v="0"/>
    <n v="0"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38"/>
    <d v="2023-04-18T12:32:50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40"/>
    <d v="2023-04-18T12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54"/>
    <d v="2023-04-18T12:32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56"/>
    <d v="2023-04-18T12:32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217"/>
    <d v="2023-04-18T12:3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21"/>
    <d v="2023-04-18T14:0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0"/>
    <d v="2023-04-18T13:53:0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3"/>
    <d v="2023-04-18T13:53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61"/>
    <d v="2023-04-18T13:53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62"/>
    <d v="2023-04-18T13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90"/>
    <d v="2023-04-18T13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66"/>
    <d v="2023-04-18T13:53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6"/>
    <d v="2023-04-18T13:5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7"/>
    <d v="2023-04-18T13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96"/>
    <d v="2023-04-18T13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9"/>
    <d v="2023-04-18T13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14"/>
    <d v="2023-04-18T13:5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15"/>
    <d v="2023-04-18T13:5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20"/>
    <d v="2023-04-18T13:5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90"/>
    <d v="2023-04-18T15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0"/>
    <d v="2023-04-18T15:05:39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6"/>
    <d v="2023-04-18T15:05:39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121"/>
    <d v="2023-04-18T15:0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7"/>
    <d v="2023-04-18T15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2"/>
    <d v="2023-04-18T15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3"/>
    <d v="2023-04-18T15:0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8"/>
    <d v="2023-04-18T15:0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69"/>
    <d v="2023-04-18T15:05:3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70"/>
    <d v="2023-04-18T15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94"/>
    <d v="2023-04-18T15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56"/>
    <x v="3"/>
    <x v="4"/>
    <d v="2023-04-18T15:05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17"/>
    <d v="2023-05-15T16:29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0"/>
    <d v="2023-05-15T16:29:31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2"/>
    <d v="2023-05-15T16:29:3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87"/>
    <d v="2023-05-15T16:29:3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95"/>
    <d v="2023-05-15T16:29:31"/>
    <n v="8"/>
    <n v="0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26"/>
    <x v="8"/>
    <x v="134"/>
    <d v="2023-05-15T16:29:31"/>
    <n v="369"/>
    <n v="25"/>
    <n v="3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80"/>
    <d v="2023-05-15T16:29:50"/>
    <n v="58"/>
    <n v="58"/>
    <m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81"/>
    <d v="2023-05-15T16:29:50"/>
    <n v="20"/>
    <n v="2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108"/>
    <d v="2023-05-15T16:29:5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25"/>
    <d v="2023-05-15T16:29:5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0"/>
    <d v="2023-05-15T16:29:50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47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2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5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90"/>
    <d v="2023-06-22T13:11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6"/>
    <d v="2023-06-22T13:11:2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7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93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8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9"/>
    <d v="2023-06-22T13:11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70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4"/>
    <d v="2023-06-22T13:11:2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5"/>
    <d v="2023-06-22T13:11:2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6"/>
    <d v="2023-06-22T13:11:2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7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8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9"/>
    <d v="2023-06-22T13:11:28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10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264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11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41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13"/>
    <d v="2023-06-22T13:11:2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14"/>
    <d v="2023-06-22T13:11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15"/>
    <d v="2023-06-22T13:11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6"/>
    <d v="2023-06-22T12:39:51"/>
    <n v="2752"/>
    <m/>
    <n v="2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7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93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00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9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27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28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0"/>
    <d v="2023-07-17T16:32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4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2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3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24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101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6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8"/>
    <x v="6"/>
    <x v="77"/>
    <d v="2023-07-17T16:32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32"/>
    <d v="2023-07-17T12:40:07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35"/>
    <d v="2023-07-17T12:4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37"/>
    <d v="2023-07-17T12:40:07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48"/>
    <d v="2023-07-17T12:40:0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51"/>
    <d v="2023-07-17T12:40:07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84"/>
    <d v="2023-07-17T12:40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40"/>
    <d v="2023-07-17T12:40:07"/>
    <n v="52"/>
    <n v="0"/>
    <n v="52"/>
    <n v="0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85"/>
    <d v="2023-07-17T12:40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54"/>
    <d v="2023-07-17T12:40:07"/>
    <n v="497"/>
    <n v="0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56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57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74"/>
    <d v="2023-05-15T15:33:3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58"/>
    <d v="2023-05-15T15:33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59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77"/>
    <d v="2023-05-15T15:33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31"/>
    <d v="2023-05-15T15:33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247"/>
    <d v="2023-05-15T15:33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79"/>
    <d v="2023-05-15T15:33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80"/>
    <d v="2023-05-15T15:33:31"/>
    <n v="129"/>
    <m/>
    <n v="129"/>
    <m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81"/>
    <d v="2023-05-15T15:33:31"/>
    <n v="43"/>
    <m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42"/>
    <d v="2023-05-15T15:33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30"/>
    <d v="2023-05-15T15:33:31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47"/>
    <d v="2023-05-15T15:33:3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32"/>
    <d v="2023-05-15T15:33:3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37"/>
    <d v="2023-05-15T15:33:31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39"/>
    <d v="2023-05-15T15:3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49"/>
    <d v="2023-05-15T15:33:31"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50"/>
    <d v="2023-05-15T15:3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51"/>
    <d v="2023-05-15T15:33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84"/>
    <d v="2023-05-15T15:33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40"/>
    <d v="2023-05-15T15:33:3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54"/>
    <d v="2023-05-15T15:3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85"/>
    <d v="2023-05-15T15:3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54"/>
    <d v="2023-05-15T15:33:31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55"/>
    <d v="2023-05-15T15:33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6"/>
    <d v="2023-08-21T15:43:47"/>
    <n v="0"/>
    <m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7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"/>
    <d v="2023-08-21T15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8"/>
    <d v="2023-08-21T15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63"/>
    <d v="2023-08-21T15:43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"/>
    <d v="2023-08-21T15:43:47"/>
    <n v="0"/>
    <m/>
    <m/>
    <n v="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"/>
    <d v="2023-08-21T15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1"/>
    <d v="2023-08-21T15:43:4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1"/>
    <d v="2023-08-21T15:43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25"/>
    <d v="2023-08-21T15:43:4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1"/>
    <d v="2023-08-21T15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4"/>
    <d v="2023-08-21T15:43:47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5"/>
    <d v="2023-08-21T15:43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99"/>
    <d v="2023-08-21T15:43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6"/>
    <d v="2023-08-21T15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0"/>
    <d v="2023-08-21T15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9"/>
    <d v="2023-08-21T15:43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0"/>
    <d v="2023-08-21T15:43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1"/>
    <d v="2023-08-21T15:43:4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2"/>
    <d v="2023-08-21T15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3"/>
    <d v="2023-08-21T15:4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50"/>
    <d v="2023-08-21T15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4"/>
    <d v="2023-08-21T15:43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2"/>
    <d v="2023-08-21T15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3"/>
    <d v="2023-08-21T15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82"/>
    <d v="2023-04-18T14:12:3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25"/>
    <d v="2023-04-18T14:12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42"/>
    <d v="2023-04-18T14:12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30"/>
    <d v="2023-04-18T14:12:31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32"/>
    <d v="2023-04-18T14:12:3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0"/>
    <d v="2023-04-18T12:54:0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1"/>
    <d v="2023-04-18T12:54:0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2"/>
    <d v="2023-04-18T12:54:08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3"/>
    <d v="2023-04-18T12:5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5"/>
    <d v="2023-04-18T12:54:0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90"/>
    <d v="2023-04-18T12:54:0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6"/>
    <d v="2023-04-18T12:54:08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7"/>
    <d v="2023-04-18T12:54:0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8"/>
    <d v="2023-04-18T12:5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69"/>
    <d v="2023-04-18T12:54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70"/>
    <d v="2023-04-18T12:54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4"/>
    <d v="2023-04-18T12:54:08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4"/>
    <x v="0"/>
    <x v="5"/>
    <d v="2023-04-18T12:54:08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1"/>
    <d v="2023-04-18T14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6"/>
    <d v="2023-04-18T14:07:59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21"/>
    <d v="2023-04-18T14:07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7"/>
    <d v="2023-04-18T14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2"/>
    <d v="2023-04-18T14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8"/>
    <d v="2023-04-18T14:0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9"/>
    <d v="2023-04-18T14:07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8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9"/>
    <d v="2023-07-17T12:46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70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4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5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6"/>
    <d v="2023-07-17T12:46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7"/>
    <d v="2023-07-17T12:46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8"/>
    <d v="2023-07-17T12:46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9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11"/>
    <d v="2023-07-17T12:46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41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13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14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15"/>
    <d v="2023-07-17T12:46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72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21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80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82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0"/>
    <d v="2023-07-17T12:46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2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4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7"/>
    <d v="2023-07-17T12:46:4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8"/>
    <d v="2023-07-17T12:46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9"/>
    <d v="2023-07-17T12:46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49"/>
    <d v="2023-07-17T12:46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37"/>
    <d v="2023-04-18T13:5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06"/>
    <x v="7"/>
    <x v="49"/>
    <d v="2023-04-18T13:53:2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4"/>
    <x v="1"/>
    <x v="3"/>
    <d v="2023-04-18T13:53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5"/>
    <x v="1"/>
    <x v="3"/>
    <d v="2023-04-18T13:54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61"/>
    <d v="2023-04-18T13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62"/>
    <d v="2023-04-18T13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65"/>
    <d v="2023-04-18T13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90"/>
    <d v="2023-04-18T13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121"/>
    <d v="2023-04-18T13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69"/>
    <d v="2023-04-18T13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10"/>
    <x v="12"/>
    <x v="6"/>
    <d v="2023-04-18T13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0"/>
    <d v="2023-04-18T12:32:5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1"/>
    <x v="118"/>
    <x v="0"/>
    <x v="2"/>
    <d v="2023-04-18T12:32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0"/>
    <d v="2023-04-18T12:34:09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2"/>
    <d v="2023-04-18T12:34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3"/>
    <d v="2023-04-18T12:34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02"/>
    <x v="119"/>
    <x v="0"/>
    <x v="34"/>
    <d v="2023-04-18T12:34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24"/>
    <d v="2023-05-15T17:04:2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83"/>
    <d v="2023-05-15T17:09:1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3"/>
    <d v="2023-05-15T17:09:19"/>
    <n v="97"/>
    <n v="3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59"/>
    <d v="2023-05-15T17:09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0"/>
    <d v="2023-05-15T17:09:5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1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2"/>
    <d v="2023-05-15T17:09:5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3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77"/>
    <d v="2023-07-17T09:50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43"/>
    <d v="2023-07-17T09:50:1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5"/>
    <d v="2023-07-17T09:50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23"/>
    <d v="2023-07-17T09:50:13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6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00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25"/>
    <d v="2023-07-17T09:50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78"/>
    <d v="2023-07-17T09:50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37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05"/>
    <d v="2023-07-17T09:50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26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80"/>
    <d v="2023-07-17T09:50:13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81"/>
    <d v="2023-07-17T09:50:13"/>
    <n v="311"/>
    <n v="311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08"/>
    <d v="2023-07-17T09:50:13"/>
    <n v="154"/>
    <n v="154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84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5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09"/>
    <d v="2023-07-17T09:50:1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8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9"/>
    <d v="2023-07-17T09:50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0"/>
    <d v="2023-07-17T09:50:13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2"/>
    <d v="2023-07-17T09:50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3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5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16"/>
    <d v="2023-07-17T09:50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7"/>
    <x v="8"/>
    <x v="69"/>
    <d v="2023-06-22T12:39:51"/>
    <n v="1650"/>
    <m/>
    <n v="1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74"/>
    <d v="2023-06-22T13:16:35"/>
    <n v="25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195"/>
    <d v="2023-06-22T13:16:35"/>
    <n v="142"/>
    <n v="98"/>
    <n v="2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0"/>
    <d v="2023-06-22T13:16:5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2"/>
    <d v="2023-06-22T13:16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3"/>
    <d v="2023-06-22T13:16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6"/>
    <d v="2023-06-22T13:16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7"/>
    <d v="2023-06-22T13:16:59"/>
    <n v="550"/>
    <n v="55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8"/>
    <d v="2023-06-22T13:16:59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112"/>
    <d v="2023-06-22T13:1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39"/>
    <d v="2023-06-22T13:1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40"/>
    <d v="2023-06-22T13:16:59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0"/>
    <d v="2023-06-22T13:16:5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2"/>
    <d v="2023-06-22T13:16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130"/>
    <x v="0"/>
    <x v="174"/>
    <d v="2023-06-22T13:16:59"/>
    <n v="17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80"/>
    <d v="2023-06-22T13:17:1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82"/>
    <d v="2023-06-22T13:17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8"/>
    <x v="30"/>
    <d v="2023-06-22T13:17:1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37"/>
    <d v="2023-06-22T12:50:42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38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2"/>
    <x v="9"/>
    <x v="48"/>
    <d v="2023-06-22T12:50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72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20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21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7"/>
    <d v="2023-04-18T11:3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22"/>
    <d v="2023-04-18T13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77"/>
    <d v="2023-04-18T13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81"/>
    <d v="2023-04-18T13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72"/>
    <d v="2023-04-18T14:0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80"/>
    <d v="2023-04-18T14:0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29"/>
    <d v="2023-04-18T14:0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30"/>
    <d v="2023-04-18T14:0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31"/>
    <d v="2023-04-18T14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33"/>
    <d v="2023-04-18T14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37"/>
    <d v="2023-04-18T14:09:26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38"/>
    <d v="2023-04-18T14:09:26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12"/>
    <d v="2023-04-18T14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40"/>
    <d v="2023-04-18T14:09:2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145"/>
    <d v="2023-04-18T14:09:26"/>
    <n v="0"/>
    <m/>
    <m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54"/>
    <d v="2023-04-18T14:09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56"/>
    <d v="2023-04-18T14:09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9"/>
    <x v="7"/>
    <x v="0"/>
    <d v="2023-04-18T14:09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28"/>
    <d v="2023-04-18T14:04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30"/>
    <d v="2023-04-18T14:04:4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36"/>
    <d v="2023-04-18T14:0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37"/>
    <d v="2023-04-18T14:04:41"/>
    <n v="123"/>
    <n v="123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38"/>
    <d v="2023-04-18T14:04:41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54"/>
    <d v="2023-04-18T14:04:4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0"/>
    <d v="2023-05-15T15:33:31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1"/>
    <d v="2023-05-15T15:33:3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7"/>
    <x v="5"/>
    <x v="2"/>
    <d v="2023-05-15T15:33:3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11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1"/>
    <d v="2023-05-24T17:28:1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0"/>
    <d v="2023-05-24T17:28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1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84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40"/>
    <d v="2023-05-24T17:28:19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45"/>
    <d v="2023-05-24T17:28:19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54"/>
    <d v="2023-05-24T17:28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16"/>
    <d v="2023-05-24T17:28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4"/>
    <d v="2023-05-24T17:28:19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6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57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0"/>
    <d v="2023-05-24T17:28:19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2"/>
    <d v="2023-05-24T17:28:1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86"/>
    <d v="2023-05-24T17:28:1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168"/>
    <d v="2023-05-24T17:2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8"/>
    <x v="6"/>
    <x v="3"/>
    <d v="2023-05-24T17:28:1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9"/>
    <x v="7"/>
    <x v="169"/>
    <d v="2023-05-15T15:34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59"/>
    <d v="2023-07-20T15:32:5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81"/>
    <d v="2023-05-15T15:34:47"/>
    <n v="594"/>
    <m/>
    <n v="594"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82"/>
    <d v="2023-05-15T15:34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58"/>
    <d v="2023-07-17T12:40:0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0"/>
    <d v="2023-07-17T12:40:07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1"/>
    <d v="2023-07-17T12:40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0"/>
    <x v="0"/>
    <x v="2"/>
    <d v="2023-07-17T12:40:07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88"/>
    <d v="2023-07-17T12:40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312"/>
    <d v="2023-07-17T12:40:56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9"/>
    <d v="2023-07-17T12:40:56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61"/>
    <d v="2023-07-17T12:40:5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63"/>
    <d v="2023-07-17T12:4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90"/>
    <d v="2023-07-17T12:40:56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69"/>
    <d v="2023-07-17T12:40:5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75"/>
    <d v="2023-07-17T12:40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"/>
    <d v="2023-07-17T12:40:56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6"/>
    <d v="2023-07-17T12:40:56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7"/>
    <d v="2023-07-17T12:40:5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96"/>
    <d v="2023-07-17T12:40:56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8"/>
    <d v="2023-07-17T12:40:5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30"/>
    <d v="2023-07-17T12:40:56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6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7"/>
    <d v="2023-07-17T12:40:56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32"/>
    <d v="2023-07-17T12:40:56"/>
    <n v="409"/>
    <m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37"/>
    <d v="2023-07-17T12:40:56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39"/>
    <d v="2023-07-17T12:40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8"/>
    <d v="2023-07-17T12:40:5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49"/>
    <d v="2023-07-17T12:40:56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22"/>
    <d v="2023-04-18T14:07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75"/>
    <d v="2023-04-18T14:0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4"/>
    <d v="2023-04-18T14:07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53"/>
    <d v="2023-04-18T13:58:10"/>
    <n v="606"/>
    <n v="6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15"/>
    <d v="2023-04-18T13:58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35"/>
    <d v="2023-04-18T14:12:3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37"/>
    <d v="2023-04-18T14:12:31"/>
    <n v="410"/>
    <m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48"/>
    <d v="2023-04-18T14:12:3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49"/>
    <d v="2023-04-18T14:12:31"/>
    <n v="0"/>
    <m/>
    <m/>
    <n v="1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0"/>
    <d v="2023-04-18T14:12:3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1"/>
    <d v="2023-04-18T14:12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03"/>
    <d v="2023-04-18T14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77"/>
    <d v="2023-04-18T14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41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3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4"/>
    <d v="2023-05-15T16:23:5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5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20"/>
    <d v="2023-05-15T16:2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57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21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24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59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79"/>
    <d v="2023-05-15T16:23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84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25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90"/>
    <d v="2023-05-15T17:09:5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6"/>
    <d v="2023-05-15T17:09:5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92"/>
    <d v="2023-05-15T17:09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8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9"/>
    <d v="2023-05-15T17:09:5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70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4"/>
    <d v="2023-05-15T17:09:5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5"/>
    <d v="2023-05-15T17:09:5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153"/>
    <x v="3"/>
    <x v="6"/>
    <d v="2023-05-15T17:09:5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105"/>
    <d v="2023-04-19T15:44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80"/>
    <d v="2023-04-19T15:44:41"/>
    <n v="224"/>
    <n v="224"/>
    <m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30"/>
    <d v="2023-04-19T15:4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32"/>
    <d v="2023-04-19T15:44:41"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35"/>
    <d v="2023-04-19T15:44:4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36"/>
    <d v="2023-04-19T15:44:4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848"/>
    <x v="144"/>
    <x v="3"/>
    <x v="37"/>
    <d v="2023-04-19T15:44:41"/>
    <n v="1080"/>
    <n v="1080"/>
    <m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101"/>
    <d v="2023-05-15T17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0"/>
    <d v="2023-04-18T13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1"/>
    <d v="2023-04-18T13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2"/>
    <d v="2023-04-18T13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65"/>
    <d v="2023-04-18T13:5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39"/>
    <x v="2"/>
    <x v="174"/>
    <d v="2023-04-18T14:03:16"/>
    <n v="1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80"/>
    <d v="2023-04-18T14:04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2"/>
    <d v="2023-04-18T14:07:36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3"/>
    <d v="2023-04-18T14:0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2"/>
    <d v="2023-05-15T16:29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3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4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6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7"/>
    <d v="2023-05-15T16:29:50"/>
    <n v="51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8"/>
    <d v="2023-05-15T16:29:5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112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39"/>
    <d v="2023-05-15T16:29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116"/>
    <d v="2023-05-15T16:29:50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54"/>
    <d v="2023-05-15T16:29:50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117"/>
    <d v="2023-05-15T16:29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0"/>
    <d v="2023-05-15T16:29:5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1"/>
    <d v="2023-05-15T16:29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127"/>
    <x v="3"/>
    <x v="2"/>
    <d v="2023-05-15T16:29:5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13"/>
    <d v="2023-05-15T16:30:1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80"/>
    <d v="2023-05-15T16:30:11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29"/>
    <d v="2023-05-15T16:30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133"/>
    <d v="2023-05-15T16:30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0"/>
    <d v="2023-05-15T16:30:1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2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6"/>
    <d v="2023-05-15T16:30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7"/>
    <d v="2023-05-15T16:30:11"/>
    <n v="41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8"/>
    <d v="2023-05-15T16:30:11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112"/>
    <d v="2023-05-15T16:30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39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77"/>
    <d v="2023-08-21T15:43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4"/>
    <d v="2023-08-21T15:4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42"/>
    <d v="2023-08-21T15:43:4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43"/>
    <d v="2023-08-21T15:4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31"/>
    <d v="2023-08-21T15:43:4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71"/>
    <d v="2023-08-21T15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0"/>
    <d v="2023-08-21T15:43:47"/>
    <n v="177"/>
    <m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82"/>
    <d v="2023-08-21T15:43:47"/>
    <n v="366"/>
    <m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7"/>
    <d v="2023-08-21T15:43:4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25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09"/>
    <d v="2023-08-21T15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2"/>
    <d v="2023-08-21T15:43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30"/>
    <d v="2023-08-21T15:43:47"/>
    <n v="417"/>
    <m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6"/>
    <d v="2023-08-21T15:43:47"/>
    <n v="20"/>
    <m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47"/>
    <d v="2023-08-21T15:43:47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88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1"/>
    <d v="2023-06-22T12:35:4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2"/>
    <d v="2023-06-22T12:35:4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3"/>
    <d v="2023-06-22T12:35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19"/>
    <d v="2023-06-22T12:35:4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89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1"/>
    <x v="3"/>
    <x v="196"/>
    <d v="2023-08-21T15:4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0"/>
    <d v="2023-06-22T12:35:4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22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24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159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81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13"/>
    <x v="0"/>
    <x v="82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70"/>
    <d v="2023-06-22T13:1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4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5"/>
    <d v="2023-06-22T13:12:1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6"/>
    <d v="2023-06-22T13:12:15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7"/>
    <d v="2023-06-22T13:12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96"/>
    <d v="2023-06-22T13:12:15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8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9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10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13"/>
    <d v="2023-06-22T13:12:1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14"/>
    <d v="2023-06-22T13:12:1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15"/>
    <d v="2023-06-22T13:12:1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81"/>
    <d v="2023-06-22T13:12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30"/>
    <d v="2023-06-22T13:12:1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37"/>
    <d v="2023-06-22T13:12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49"/>
    <d v="2023-06-22T13:12:15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15"/>
    <x v="0"/>
    <x v="50"/>
    <d v="2023-06-22T13:12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39"/>
    <d v="2023-06-22T13:15:2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49"/>
    <d v="2023-06-22T13:15:25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40"/>
    <d v="2023-06-22T13:15:25"/>
    <n v="2031"/>
    <n v="2031"/>
    <m/>
    <m/>
    <n v="2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08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25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42"/>
    <d v="2023-05-15T15:34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29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0"/>
    <d v="2023-05-15T15:34:47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47"/>
    <d v="2023-05-15T15:34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2"/>
    <d v="2023-05-15T15:34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6"/>
    <d v="2023-05-15T15:34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7"/>
    <d v="2023-05-15T15:34:47"/>
    <n v="624"/>
    <m/>
    <n v="624"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8"/>
    <d v="2023-05-15T15:34:4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112"/>
    <d v="2023-05-15T15:34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39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48"/>
    <d v="2023-05-15T15:34:47"/>
    <n v="30"/>
    <m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"/>
    <x v="2"/>
    <x v="49"/>
    <d v="2023-05-15T15:34:47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7"/>
    <d v="2023-04-24T08:49:2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96"/>
    <d v="2023-04-24T08:49:24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9"/>
    <d v="2023-04-24T08:49:2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0"/>
    <d v="2023-04-24T08:49:2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1"/>
    <d v="2023-04-24T08:49:2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46"/>
    <d v="2023-05-15T16:01:1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31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32"/>
    <d v="2023-05-15T16:01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36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37"/>
    <d v="2023-05-15T16:01:18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56"/>
    <d v="2023-04-18T14:04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"/>
    <d v="2023-05-15T15:31:08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7"/>
    <d v="2023-05-15T15:31:08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96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8"/>
    <d v="2023-05-15T15:31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9"/>
    <d v="2023-05-15T15:31:08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0"/>
    <d v="2023-05-15T15:31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25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1"/>
    <d v="2023-05-15T15:31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3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4"/>
    <d v="2023-05-15T15:31:0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5"/>
    <d v="2023-05-15T15:31:08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6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72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9"/>
    <d v="2023-05-15T15:31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20"/>
    <d v="2023-05-15T15:31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21"/>
    <d v="2023-05-15T15:31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22"/>
    <d v="2023-05-15T15:31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23"/>
    <d v="2023-05-15T15:3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77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77"/>
    <d v="2023-05-15T15:31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78"/>
    <d v="2023-05-15T15:31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80"/>
    <d v="2023-05-15T15:31:08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2"/>
    <d v="2023-05-15T15:31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30"/>
    <d v="2023-05-15T15:31:08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50"/>
    <d v="2023-07-17T12:4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54"/>
    <d v="2023-07-17T12:46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0"/>
    <d v="2023-07-17T12:46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2"/>
    <d v="2023-07-17T12:46:4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04"/>
    <x v="0"/>
    <x v="3"/>
    <d v="2023-07-17T12:4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88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59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1"/>
    <d v="2023-07-17T12:47:3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2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90"/>
    <d v="2023-07-17T12:47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6"/>
    <d v="2023-07-17T12:47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7"/>
    <d v="2023-07-17T12:47:3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9"/>
    <d v="2023-07-17T12:47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70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4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5"/>
    <d v="2023-07-17T12:47:3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6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7"/>
    <d v="2023-07-17T12:47:3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8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9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0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264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1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41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42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30"/>
    <d v="2023-05-15T16:23:5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47"/>
    <d v="2023-05-15T16:23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32"/>
    <d v="2023-05-15T16:23:5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37"/>
    <d v="2023-05-15T16:23:5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39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49"/>
    <d v="2023-05-15T16:23:59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40"/>
    <d v="2023-05-15T16:23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85"/>
    <d v="2023-05-15T16:23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85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17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55"/>
    <d v="2023-05-15T16:23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59"/>
    <d v="2023-04-18T13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61"/>
    <d v="2023-04-18T13:4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62"/>
    <d v="2023-04-18T13:41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65"/>
    <d v="2023-04-18T13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90"/>
    <d v="2023-04-18T13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121"/>
    <d v="2023-04-18T13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200"/>
    <d v="2023-04-18T13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69"/>
    <d v="2023-04-18T13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4"/>
    <d v="2023-04-18T13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6"/>
    <d v="2023-04-18T13:41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75"/>
    <x v="12"/>
    <x v="7"/>
    <d v="2023-04-18T13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37"/>
    <d v="2023-04-18T11:51:57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5"/>
    <d v="2023-04-18T14:07:36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90"/>
    <d v="2023-04-18T14:07:36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6"/>
    <d v="2023-04-18T14:07:36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7"/>
    <d v="2023-04-18T14:07:3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8"/>
    <d v="2023-04-18T14:0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9"/>
    <d v="2023-04-18T14:07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70"/>
    <d v="2023-04-18T14:07:3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"/>
    <d v="2023-04-18T14:07:3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"/>
    <d v="2023-04-18T14:07:36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6"/>
    <d v="2023-04-18T14:07:3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7"/>
    <d v="2023-04-18T14:07:36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96"/>
    <d v="2023-04-18T14:07:36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8"/>
    <d v="2023-04-18T14:07:3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78"/>
    <d v="2023-04-18T13:04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2"/>
    <x v="0"/>
    <x v="131"/>
    <d v="2023-04-18T13:04:3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58"/>
    <d v="2023-04-18T14:06:58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0"/>
    <d v="2023-04-18T14:06:5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2"/>
    <d v="2023-04-18T14:06:5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87"/>
    <d v="2023-04-18T14:06:58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89"/>
    <d v="2023-05-15T17:06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182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80"/>
    <d v="2023-05-15T17:06:1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16"/>
    <x v="8"/>
    <x v="82"/>
    <d v="2023-05-15T17:06:1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4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42"/>
    <d v="2023-05-15T17:10:4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0"/>
    <d v="2023-07-17T12:40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1"/>
    <d v="2023-07-17T12:40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84"/>
    <d v="2023-07-17T12:4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13"/>
    <d v="2023-07-17T12:40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4"/>
    <d v="2023-07-17T12:40:56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5"/>
    <d v="2023-07-17T12:40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6"/>
    <d v="2023-07-17T12:40:5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7"/>
    <d v="2023-07-17T12:40:56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58"/>
    <d v="2023-07-17T12:40:5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0"/>
    <d v="2023-07-17T12:40:56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1"/>
    <d v="2023-07-17T12:40:56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2"/>
    <d v="2023-07-17T12:40:56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86"/>
    <d v="2023-07-17T12:4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3"/>
    <d v="2023-07-17T12:40:56"/>
    <n v="81"/>
    <n v="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4"/>
    <x v="0"/>
    <x v="87"/>
    <d v="2023-07-17T12:40:5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88"/>
    <d v="2023-07-17T12:4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9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0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1"/>
    <d v="2023-07-17T12:41:4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2"/>
    <d v="2023-07-17T12:41:4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3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5"/>
    <d v="2023-07-17T12:41:49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90"/>
    <d v="2023-07-17T12:41:4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6"/>
    <d v="2023-07-17T12:41:49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93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8"/>
    <d v="2023-06-22T13:15:2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229"/>
    <d v="2023-06-22T13:15:25"/>
    <n v="174"/>
    <n v="174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125"/>
    <x v="0"/>
    <x v="153"/>
    <d v="2023-06-22T13:15:25"/>
    <n v="772"/>
    <n v="7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38"/>
    <d v="2023-05-15T16:01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40"/>
    <d v="2023-05-15T16:01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54"/>
    <d v="2023-05-15T16:01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0"/>
    <d v="2023-05-15T16:01:1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2"/>
    <d v="2023-05-15T16:01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86"/>
    <d v="2023-05-15T16:01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57"/>
    <x v="6"/>
    <x v="168"/>
    <d v="2023-05-15T16:0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81"/>
    <d v="2023-05-15T16:01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30"/>
    <d v="2023-05-15T16:0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46"/>
    <d v="2023-05-15T16:0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37"/>
    <d v="2023-05-15T16:01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40"/>
    <d v="2023-05-15T16:01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54"/>
    <d v="2023-05-15T16:01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0"/>
    <d v="2023-05-15T16:01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58"/>
    <x v="6"/>
    <x v="86"/>
    <d v="2023-05-15T16:0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80"/>
    <d v="2023-05-15T16:01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29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45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30"/>
    <d v="2023-05-15T16:01:5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8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9"/>
    <d v="2023-05-15T16:36:3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11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12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41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40"/>
    <d v="2023-05-15T16:30:1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152"/>
    <d v="2023-05-15T16:30:1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54"/>
    <d v="2023-05-15T16:30:11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128"/>
    <x v="0"/>
    <x v="56"/>
    <d v="2023-05-15T16:30:11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160"/>
    <d v="2023-04-18T14:28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108"/>
    <d v="2023-04-18T14:28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109"/>
    <d v="2023-04-18T14:28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28"/>
    <d v="2023-04-18T14:28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30"/>
    <d v="2023-04-18T14:28:0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37"/>
    <d v="2023-04-18T14:28:06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38"/>
    <d v="2023-04-18T14:28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49"/>
    <d v="2023-04-18T14:28:0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162"/>
    <d v="2023-04-18T14:28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60"/>
    <x v="5"/>
    <x v="116"/>
    <d v="2023-04-18T14:28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9"/>
    <d v="2023-04-19T16:20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70"/>
    <d v="2023-04-19T16:2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4"/>
    <d v="2023-04-19T16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5"/>
    <d v="2023-04-19T16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1"/>
    <d v="2023-04-19T14:03:37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3"/>
    <d v="2023-04-19T14:03:37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4"/>
    <d v="2023-04-19T14:03:37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5"/>
    <d v="2023-04-19T14:03:3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9"/>
    <d v="2023-04-19T14:03:3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6"/>
    <d v="2023-04-19T14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6"/>
    <d v="2023-05-15T15:31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7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32"/>
    <d v="2023-05-15T15:31:08"/>
    <n v="192"/>
    <m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37"/>
    <d v="2023-05-15T15:31:08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39"/>
    <d v="2023-05-15T15:31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8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9"/>
    <d v="2023-05-15T15:31:08"/>
    <n v="765"/>
    <m/>
    <n v="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0"/>
    <d v="2023-05-15T15:31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1"/>
    <d v="2023-05-15T15:31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84"/>
    <d v="2023-05-15T15:3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13"/>
    <d v="2023-05-15T15:31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4"/>
    <d v="2023-05-15T15:31:08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5"/>
    <d v="2023-05-15T15:31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8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0"/>
    <d v="2023-05-15T15:31:0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1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50"/>
    <d v="2023-05-15T15:31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99"/>
    <d v="2023-05-15T15:31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51"/>
    <d v="2023-05-15T15:31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84"/>
    <d v="2023-05-15T15:31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40"/>
    <d v="2023-05-15T15:31:5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45"/>
    <d v="2023-05-15T15:31:50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52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13"/>
    <d v="2023-05-15T15:3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40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6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7"/>
    <d v="2023-07-17T09:50:13"/>
    <n v="561"/>
    <n v="561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8"/>
    <d v="2023-07-17T09:50:13"/>
    <n v="315"/>
    <n v="315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12"/>
    <d v="2023-07-17T09:50:13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41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39"/>
    <d v="2023-07-17T09:50:13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49"/>
    <d v="2023-07-17T09:50:1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50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40"/>
    <d v="2023-07-17T09:50:13"/>
    <n v="304"/>
    <n v="304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45"/>
    <d v="2023-07-17T09:50:13"/>
    <n v="14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228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39"/>
    <x v="2"/>
    <x v="153"/>
    <d v="2023-07-17T09:50:13"/>
    <n v="504"/>
    <n v="42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99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20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30"/>
    <d v="2023-07-17T09:32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37"/>
    <d v="2023-07-17T09:32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48"/>
    <d v="2023-07-17T09:32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49"/>
    <d v="2023-07-17T09:3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58"/>
    <d v="2023-07-17T09:32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77"/>
    <x v="12"/>
    <x v="0"/>
    <d v="2023-07-17T09:32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88"/>
    <d v="2023-07-17T09:3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78"/>
    <x v="12"/>
    <x v="61"/>
    <d v="2023-07-17T09:33:1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207"/>
    <d v="2023-07-17T09:45:18"/>
    <n v="3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43"/>
    <d v="2023-05-15T17:10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80"/>
    <d v="2023-05-15T17:10:4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81"/>
    <d v="2023-05-15T17:10:41"/>
    <n v="343"/>
    <m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6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7"/>
    <d v="2023-05-15T17:10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54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42"/>
    <d v="2023-05-15T17:10:41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30"/>
    <d v="2023-05-15T17:10:41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32"/>
    <d v="2023-05-15T17:10:4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37"/>
    <d v="2023-05-15T17:10:41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38"/>
    <d v="2023-05-15T17:1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41"/>
    <d v="2023-05-15T17:1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30"/>
    <d v="2023-04-18T11:50:39"/>
    <n v="10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47"/>
    <d v="2023-04-18T11:50:39"/>
    <n v="7"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32"/>
    <d v="2023-04-18T11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37"/>
    <d v="2023-04-18T11:50:39"/>
    <n v="31"/>
    <m/>
    <n v="3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2"/>
    <d v="2023-04-18T13:19:35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3"/>
    <d v="2023-04-18T13:19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6"/>
    <d v="2023-04-18T13:19:35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8"/>
    <d v="2023-04-18T13:19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69"/>
    <d v="2023-04-18T13:19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70"/>
    <d v="2023-04-18T13:19:3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5"/>
    <d v="2023-04-18T13:19:35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6"/>
    <x v="0"/>
    <x v="314"/>
    <d v="2023-04-18T13:19:35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6"/>
    <d v="2023-06-22T12:35:4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205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21"/>
    <d v="2023-06-22T12:35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15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200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2"/>
    <d v="2023-06-22T12:3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8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69"/>
    <d v="2023-06-22T12:35:4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22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4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4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7"/>
    <d v="2023-06-22T12:35:4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6"/>
    <d v="2023-06-22T12:35:49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8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"/>
    <d v="2023-06-22T12:35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0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25"/>
    <d v="2023-06-22T12:35:4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3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4"/>
    <d v="2023-06-22T12:35:49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5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99"/>
    <d v="2023-06-22T12:3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6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26"/>
    <d v="2023-06-22T12:35:4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8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00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38"/>
    <d v="2023-04-18T11:5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48"/>
    <d v="2023-04-18T11:51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49"/>
    <d v="2023-04-18T11:51:5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54"/>
    <d v="2023-04-18T11:51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58"/>
    <d v="2023-04-18T11:51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0"/>
    <d v="2023-04-18T11:51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2"/>
    <d v="2023-04-18T11:5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61"/>
    <d v="2023-04-18T11:53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25"/>
    <d v="2023-05-15T17:10:4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41"/>
    <d v="2023-05-15T17:10:4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7"/>
    <d v="2023-04-18T11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96"/>
    <d v="2023-04-18T11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32"/>
    <d v="2023-05-15T17:04:4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33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216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240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36"/>
    <d v="2023-05-15T17:0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38"/>
    <d v="2023-05-15T17:04:46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9"/>
    <d v="2023-04-18T11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11"/>
    <d v="2023-04-18T11:4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125"/>
    <d v="2023-04-18T11:4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14"/>
    <d v="2023-04-18T11:4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80"/>
    <d v="2023-04-18T11:42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25"/>
    <d v="2023-04-18T11:4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13"/>
    <d v="2023-05-15T16:36:3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14"/>
    <d v="2023-05-15T16:36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15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20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21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23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24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75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32"/>
    <d v="2023-05-15T16:36:3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21"/>
    <d v="2023-05-15T16:37:2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00"/>
    <d v="2023-05-15T16:37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92"/>
    <d v="2023-05-15T16:3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69"/>
    <d v="2023-05-15T16:37:2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70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4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6"/>
    <d v="2023-05-15T16:37:24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7"/>
    <d v="2023-05-15T16:37:2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96"/>
    <d v="2023-05-15T16:37:24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9"/>
    <d v="2023-05-15T16:37:24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0"/>
    <d v="2023-05-15T16:3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35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38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39"/>
    <d v="2023-05-15T16:01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48"/>
    <d v="2023-05-15T16:01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40"/>
    <d v="2023-05-15T16:01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3"/>
    <d v="2023-07-17T12:47:3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4"/>
    <d v="2023-07-17T12:47:3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5"/>
    <d v="2023-07-17T12:47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20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21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24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59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30"/>
    <d v="2023-07-17T12:47:3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47"/>
    <d v="2023-07-17T12:47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32"/>
    <d v="2023-07-17T12:47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37"/>
    <d v="2023-07-17T12:4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241"/>
    <d v="2023-07-17T12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49"/>
    <d v="2023-07-17T12:47:3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40"/>
    <d v="2023-07-17T12:47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0"/>
    <d v="2023-07-17T12:47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1"/>
    <d v="2023-07-17T12:47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13"/>
    <x v="0"/>
    <x v="2"/>
    <d v="2023-07-17T12:47:3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88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59"/>
    <d v="2023-07-17T12:48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0"/>
    <d v="2023-07-17T12:48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1"/>
    <d v="2023-07-17T12:48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2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3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90"/>
    <d v="2023-07-17T12:4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6"/>
    <d v="2023-07-17T12:48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0"/>
    <d v="2023-04-19T14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0"/>
    <d v="2023-04-19T14:03:3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1"/>
    <d v="2023-04-19T14:03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2"/>
    <d v="2023-04-19T14:0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3"/>
    <d v="2023-04-19T14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50"/>
    <d v="2023-04-19T14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4"/>
    <d v="2023-04-19T14:0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1"/>
    <d v="2023-04-19T14:03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2"/>
    <d v="2023-04-19T14:0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77"/>
    <d v="2023-04-19T14:0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4"/>
    <d v="2023-04-19T14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02"/>
    <d v="2023-04-19T14:03:3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43"/>
    <d v="2023-04-19T14:03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72"/>
    <d v="2023-04-19T14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80"/>
    <d v="2023-04-19T14:03:37"/>
    <n v="280"/>
    <m/>
    <n v="280"/>
    <m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6"/>
    <d v="2023-04-19T14:03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7"/>
    <d v="2023-04-19T14:03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2"/>
    <d v="2023-04-19T14:03:37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0"/>
    <d v="2023-04-19T14:03:37"/>
    <n v="448"/>
    <m/>
    <n v="448"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7"/>
    <d v="2023-04-19T14:03:37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1"/>
    <d v="2023-04-19T14:03:3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2"/>
    <d v="2023-04-19T14:03:37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6"/>
    <d v="2023-04-19T14:03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7"/>
    <d v="2023-04-19T14:03:37"/>
    <n v="547"/>
    <m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1"/>
    <x v="3"/>
    <x v="156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145"/>
    <d v="2023-04-18T12:12:07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0"/>
    <d v="2023-04-18T12:12:07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87"/>
    <x v="13"/>
    <x v="3"/>
    <d v="2023-04-18T12:12:0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61"/>
    <d v="2023-04-18T12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6"/>
    <d v="2023-04-18T12:31:1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93"/>
    <d v="2023-04-18T12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9"/>
    <d v="2023-04-18T12:31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70"/>
    <d v="2023-04-18T12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4"/>
    <d v="2023-04-18T12:31:1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5"/>
    <d v="2023-04-18T12:31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"/>
    <d v="2023-04-18T12:31:1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7"/>
    <d v="2023-04-18T12:31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96"/>
    <d v="2023-04-18T12:31:1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8"/>
    <d v="2023-04-18T12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9"/>
    <d v="2023-04-18T12:31:1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10"/>
    <d v="2023-04-18T12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41"/>
    <d v="2023-04-18T12:31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14"/>
    <d v="2023-04-18T12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15"/>
    <d v="2023-04-18T12:31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72"/>
    <d v="2023-04-18T12:31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20"/>
    <d v="2023-04-18T12:31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0"/>
    <d v="2023-04-18T12:12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88"/>
    <x v="13"/>
    <x v="3"/>
    <d v="2023-04-18T12:12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81"/>
    <d v="2023-04-18T12:12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73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2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74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21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24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01"/>
    <d v="2023-06-22T12:35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29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7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04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30"/>
    <d v="2023-06-22T12:35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31"/>
    <d v="2023-06-22T12:3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80"/>
    <d v="2023-06-22T12:35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08"/>
    <d v="2023-06-22T12:35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28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133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6"/>
    <x v="4"/>
    <x v="30"/>
    <d v="2023-06-22T12:35:4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0"/>
    <d v="2023-06-22T12:37:5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1"/>
    <d v="2023-06-22T12:37:58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2"/>
    <d v="2023-06-22T12:37:58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3"/>
    <d v="2023-06-22T12:3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5"/>
    <d v="2023-06-22T12:37:58"/>
    <n v="0"/>
    <m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90"/>
    <d v="2023-06-22T12:37:58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6"/>
    <d v="2023-06-22T12:37:58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93"/>
    <d v="2023-06-22T12:37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8"/>
    <d v="2023-06-22T12:37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05"/>
    <x v="11"/>
    <x v="3"/>
    <d v="2023-07-17T09:45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40"/>
    <d v="2023-08-21T15:51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116"/>
    <d v="2023-08-21T15:5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62"/>
    <d v="2023-07-17T09:4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121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4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6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7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3"/>
    <d v="2023-08-21T15:5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116"/>
    <d v="2023-08-21T15:5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4"/>
    <x v="1"/>
    <x v="3"/>
    <d v="2023-08-21T15:5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96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9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10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11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10"/>
    <x v="12"/>
    <x v="125"/>
    <d v="2023-07-17T09:4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7"/>
    <d v="2023-07-17T11:38:5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8"/>
    <d v="2023-07-17T11:38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39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3"/>
    <x v="8"/>
    <x v="48"/>
    <d v="2023-07-17T11:38:5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54"/>
    <d v="2023-05-15T16:01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56"/>
    <d v="2023-05-15T16:01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57"/>
    <d v="2023-05-15T16:01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58"/>
    <d v="2023-05-15T16:01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9"/>
    <x v="11"/>
    <x v="0"/>
    <d v="2023-05-15T16:01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80"/>
    <d v="2023-05-15T16:0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29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30"/>
    <d v="2023-05-15T16:02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34"/>
    <d v="2023-05-15T16:02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60"/>
    <x v="11"/>
    <x v="35"/>
    <d v="2023-05-15T16:02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6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7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96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9"/>
    <d v="2023-05-15T16:16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11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14"/>
    <d v="2023-05-15T16:16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127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20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21"/>
    <d v="2023-05-15T16:16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01"/>
    <x v="9"/>
    <x v="169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1"/>
    <d v="2023-05-15T16:37:2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25"/>
    <d v="2023-05-15T16:37:24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41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30"/>
    <d v="2023-04-18T11:42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37"/>
    <d v="2023-04-18T11:42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38"/>
    <d v="2023-04-18T11:42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7"/>
    <d v="2023-04-18T11:5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96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9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11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14"/>
    <d v="2023-04-18T11:5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20"/>
    <d v="2023-04-18T11:5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82"/>
    <d v="2023-04-18T11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30"/>
    <d v="2023-04-18T11:53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35"/>
    <d v="2023-04-18T11:53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36"/>
    <d v="2023-04-18T11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0"/>
    <d v="2023-04-18T14:09:4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1"/>
    <d v="2023-04-18T14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2"/>
    <d v="2023-04-18T14:09:4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86"/>
    <d v="2023-04-18T14:09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3"/>
    <d v="2023-04-18T14:09:43"/>
    <n v="24"/>
    <n v="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"/>
    <x v="2"/>
    <x v="87"/>
    <d v="2023-04-18T14:09:4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43"/>
    <d v="2023-04-18T14:09:5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80"/>
    <d v="2023-04-18T14:09:59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82"/>
    <d v="2023-04-18T14:09:5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08"/>
    <d v="2023-04-18T14:09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29"/>
    <d v="2023-04-18T14:09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9"/>
    <d v="2023-07-17T12:48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70"/>
    <d v="2023-07-17T12:48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4"/>
    <d v="2023-07-17T12:48:1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5"/>
    <d v="2023-07-17T12:48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6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7"/>
    <d v="2023-07-17T12:48:1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8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9"/>
    <d v="2023-07-17T12:48:1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14"/>
    <x v="0"/>
    <x v="41"/>
    <d v="2023-07-17T12:48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30"/>
    <d v="2023-07-17T12:43:15"/>
    <n v="367"/>
    <m/>
    <n v="367"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32"/>
    <d v="2023-07-17T12:43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37"/>
    <d v="2023-07-17T12:43:15"/>
    <n v="381"/>
    <m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39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48"/>
    <d v="2023-07-17T12:43:1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49"/>
    <d v="2023-07-17T12:43:15"/>
    <n v="740"/>
    <m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0"/>
    <d v="2023-07-17T12:43:1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51"/>
    <d v="2023-07-17T12:43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0"/>
    <x v="0"/>
    <x v="84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32"/>
    <d v="2023-05-15T16:30:2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0"/>
    <d v="2023-05-15T16:30:29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2"/>
    <d v="2023-05-15T16:30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4"/>
    <d v="2023-05-15T16:30:2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5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6"/>
    <d v="2023-05-15T16:30:2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8"/>
    <d v="2023-04-19T14:03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41"/>
    <d v="2023-04-19T14:03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9"/>
    <d v="2023-04-19T14:03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8"/>
    <d v="2023-04-19T14:03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9"/>
    <d v="2023-04-19T14:03:37"/>
    <n v="770"/>
    <m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0"/>
    <d v="2023-04-19T14:03:37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1"/>
    <d v="2023-04-19T14:03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84"/>
    <d v="2023-04-19T14:03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40"/>
    <d v="2023-04-19T14:03:37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13"/>
    <d v="2023-04-19T14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14"/>
    <d v="2023-04-19T14:03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16"/>
    <d v="2023-04-19T14:03:3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4"/>
    <d v="2023-04-19T14:03:37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5"/>
    <d v="2023-04-19T14:03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58"/>
    <d v="2023-04-19T14:03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0"/>
    <d v="2023-04-19T14:03:37"/>
    <n v="448"/>
    <n v="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"/>
    <d v="2023-04-19T14:03:37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2"/>
    <d v="2023-04-19T14:03:37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68"/>
    <d v="2023-04-19T14:03:3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6"/>
    <d v="2023-04-19T16:20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7"/>
    <d v="2023-04-19T16:20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97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8"/>
    <d v="2023-04-19T16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63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9"/>
    <d v="2023-04-19T16:20:0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0"/>
    <d v="2023-04-19T16:2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1"/>
    <d v="2023-04-19T16:20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71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25"/>
    <d v="2023-04-19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41"/>
    <d v="2023-04-19T16:2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3"/>
    <d v="2023-04-19T16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4"/>
    <d v="2023-04-19T16:20:0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5"/>
    <d v="2023-04-19T16:20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99"/>
    <d v="2023-04-19T16:20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6"/>
    <d v="2023-04-19T16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00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20"/>
    <d v="2023-04-19T16:20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21"/>
    <d v="2023-04-19T16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22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24"/>
    <d v="2023-04-19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01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02"/>
    <d v="2023-04-19T16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103"/>
    <d v="2023-04-19T16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77"/>
    <d v="2023-04-19T16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3"/>
    <d v="2023-04-19T14:03:37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8"/>
    <d v="2023-04-19T14:03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1"/>
    <d v="2023-04-19T14:03:5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2"/>
    <d v="2023-04-19T14:03:53"/>
    <n v="0"/>
    <m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3"/>
    <d v="2023-04-19T14:03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30"/>
    <d v="2023-04-18T12:12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0"/>
    <d v="2023-05-15T16:26:12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119"/>
    <x v="0"/>
    <x v="2"/>
    <d v="2023-05-15T16:26:1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80"/>
    <d v="2023-05-15T16:26:33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108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25"/>
    <d v="2023-05-15T16:26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30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47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31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37"/>
    <d v="2023-05-15T16:26:33"/>
    <n v="459"/>
    <n v="459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38"/>
    <d v="2023-05-15T16:26:3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40"/>
    <d v="2023-05-15T16:26:3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116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54"/>
    <d v="2023-05-15T16:26:33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117"/>
    <d v="2023-05-15T16:26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0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1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168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120"/>
    <x v="3"/>
    <x v="174"/>
    <d v="2023-05-15T16:26:33"/>
    <n v="1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05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80"/>
    <d v="2023-05-15T16:26:54"/>
    <n v="64"/>
    <n v="0"/>
    <n v="64"/>
    <n v="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81"/>
    <d v="2023-05-15T16:26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108"/>
    <d v="2023-05-15T16:26:54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25"/>
    <d v="2023-05-15T16:26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121"/>
    <x v="3"/>
    <x v="28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217"/>
    <d v="2023-04-18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41"/>
    <x v="4"/>
    <x v="0"/>
    <d v="2023-04-18T14:04:4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88"/>
    <d v="2023-04-18T14:06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59"/>
    <d v="2023-04-18T14:06:58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0"/>
    <d v="2023-04-18T14:06:58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1"/>
    <d v="2023-04-18T14:06:5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2"/>
    <d v="2023-04-18T14:06:5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5"/>
    <d v="2023-04-18T14:06:5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90"/>
    <d v="2023-04-18T14:06:5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6"/>
    <d v="2023-04-18T14:06:58"/>
    <n v="0"/>
    <m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8"/>
    <d v="2023-04-18T14:06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9"/>
    <d v="2023-04-18T14:06:58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70"/>
    <d v="2023-04-18T14:06:5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4"/>
    <d v="2023-04-18T14:06:58"/>
    <n v="0"/>
    <m/>
    <m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5"/>
    <d v="2023-04-18T14:06:58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6"/>
    <d v="2023-04-18T14:06:58"/>
    <n v="0"/>
    <m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7"/>
    <d v="2023-04-18T14:06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96"/>
    <d v="2023-04-18T14:06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8"/>
    <d v="2023-04-18T14:06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9"/>
    <d v="2023-04-18T14:06:58"/>
    <n v="0"/>
    <m/>
    <m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0"/>
    <d v="2023-04-18T14:06:5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1"/>
    <d v="2023-04-18T14:06:5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71"/>
    <d v="2023-04-18T14:06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25"/>
    <d v="2023-04-18T14:06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9"/>
    <d v="2023-06-22T12:37:5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70"/>
    <d v="2023-06-22T12:37:5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4"/>
    <d v="2023-06-22T12:37:58"/>
    <n v="0"/>
    <m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5"/>
    <d v="2023-06-22T12:37:58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6"/>
    <d v="2023-06-22T12:37:58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258"/>
    <d v="2023-06-22T12:37:58"/>
    <n v="0"/>
    <m/>
    <m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8"/>
    <d v="2023-06-22T12:37:58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9"/>
    <d v="2023-06-22T12:37:58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0"/>
    <d v="2023-06-22T12:37:5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1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2"/>
    <d v="2023-06-22T12:37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41"/>
    <d v="2023-06-22T12:37:5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3"/>
    <d v="2023-06-22T12:37:58"/>
    <n v="0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4"/>
    <d v="2023-06-22T12:37:5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5"/>
    <d v="2023-06-22T12:37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6"/>
    <d v="2023-06-22T12:37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00"/>
    <d v="2023-06-22T12:3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9"/>
    <d v="2023-06-22T12:37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20"/>
    <d v="2023-06-22T12:37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21"/>
    <d v="2023-06-22T12:37:5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22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24"/>
    <d v="2023-06-22T12:37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77"/>
    <d v="2023-06-22T12:37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177"/>
    <d v="2023-06-22T12:37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2"/>
    <x v="0"/>
    <x v="78"/>
    <d v="2023-06-22T12:37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0"/>
    <d v="2023-04-18T14:09:5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2"/>
    <d v="2023-04-18T14:09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3"/>
    <d v="2023-04-18T14:0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6"/>
    <d v="2023-04-18T14:09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7"/>
    <d v="2023-04-18T14:09:59"/>
    <n v="355"/>
    <m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8"/>
    <d v="2023-04-18T14:09:59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12"/>
    <d v="2023-04-18T14:09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39"/>
    <d v="2023-04-18T14:09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49"/>
    <d v="2023-04-18T14:09:59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51"/>
    <d v="2023-04-18T14:0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40"/>
    <d v="2023-04-18T14:09:5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45"/>
    <d v="2023-04-18T14:09:59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1"/>
    <x v="2"/>
    <x v="153"/>
    <d v="2023-04-18T14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48"/>
    <d v="2023-04-18T14:13:1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99"/>
    <d v="2023-04-18T14:13:16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84"/>
    <d v="2023-04-18T14:13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88"/>
    <d v="2023-04-18T14:13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40"/>
    <d v="2023-04-18T14:13:1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54"/>
    <d v="2023-04-18T14:13:16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56"/>
    <d v="2023-04-18T14:13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57"/>
    <d v="2023-04-18T14:13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58"/>
    <d v="2023-04-18T14:13:1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0"/>
    <d v="2023-04-18T14:13:16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"/>
    <d v="2023-04-18T14:13:16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0"/>
    <d v="2023-04-19T14:03:53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1"/>
    <d v="2023-04-19T14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6"/>
    <d v="2023-04-19T14:03:53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7"/>
    <d v="2023-04-19T14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2"/>
    <d v="2023-04-19T14:03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8"/>
    <d v="2023-04-19T14:03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9"/>
    <d v="2023-04-19T14:03:5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70"/>
    <d v="2023-04-19T14:03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4"/>
    <d v="2023-04-19T14:03:5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"/>
    <d v="2023-04-19T14:03:5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6"/>
    <d v="2023-04-19T14:03:53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5"/>
    <d v="2023-04-19T14:03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96"/>
    <d v="2023-04-19T14:03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23"/>
    <d v="2023-04-19T14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7"/>
    <d v="2023-04-19T14:03:5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6"/>
    <d v="2023-04-19T14:03:53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7"/>
    <d v="2023-04-19T14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"/>
    <d v="2023-04-19T14:03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63"/>
    <d v="2023-04-19T14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"/>
    <d v="2023-04-19T14:03:53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80"/>
    <d v="2023-04-19T16:20:03"/>
    <n v="28"/>
    <m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42"/>
    <d v="2023-04-19T16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30"/>
    <d v="2023-04-19T16:20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37"/>
    <d v="2023-04-19T16:20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49"/>
    <d v="2023-04-19T16:20:0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83"/>
    <d v="2023-04-18T14:13:16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3"/>
    <d v="2023-04-18T14:13:16"/>
    <n v="68"/>
    <n v="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70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6"/>
    <d v="2023-05-15T17:04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62"/>
    <d v="2023-04-24T08:49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16"/>
    <d v="2023-04-24T08:49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54"/>
    <d v="2023-04-24T08:49:5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21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7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92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69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70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117"/>
    <d v="2023-04-24T08:49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56"/>
    <d v="2023-04-24T08:49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57"/>
    <d v="2023-04-24T08:49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60"/>
    <x v="5"/>
    <x v="0"/>
    <d v="2023-04-24T08:49:5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61"/>
    <d v="2023-04-24T08:5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62"/>
    <d v="2023-04-24T08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50"/>
    <d v="2023-04-18T14:18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40"/>
    <d v="2023-04-18T14:1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152"/>
    <d v="2023-04-18T14:18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54"/>
    <d v="2023-04-18T14:1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80"/>
    <d v="2023-04-18T11:42:14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30"/>
    <d v="2023-04-18T11:42:14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3"/>
    <d v="2023-04-18T14:06:58"/>
    <n v="0"/>
    <m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37"/>
    <d v="2023-04-21T08:3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241"/>
    <d v="2023-04-21T08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48"/>
    <d v="2023-04-21T08:35:29"/>
    <n v="156"/>
    <n v="156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49"/>
    <d v="2023-04-21T08:35:2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50"/>
    <d v="2023-04-21T08:35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54"/>
    <d v="2023-04-21T08:35:29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17"/>
    <d v="2023-04-21T08:3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58"/>
    <d v="2023-04-21T08:35:29"/>
    <n v="156"/>
    <n v="1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0"/>
    <d v="2023-04-21T08:35:29"/>
    <n v="464"/>
    <n v="0"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68"/>
    <d v="2023-04-21T08:35:2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83"/>
    <d v="2023-04-21T08:35:29"/>
    <n v="96"/>
    <n v="3"/>
    <n v="40"/>
    <n v="20"/>
    <n v="12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9"/>
    <x v="195"/>
    <d v="2023-04-21T08:35:29"/>
    <n v="132"/>
    <n v="3"/>
    <n v="10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2"/>
    <d v="2023-04-20T09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71"/>
    <d v="2023-04-20T09:12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3"/>
    <d v="2023-04-20T09:12:55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4"/>
    <d v="2023-04-20T09:12:55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5"/>
    <d v="2023-04-20T09:12:55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72"/>
    <d v="2023-04-20T09:12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00"/>
    <d v="2023-04-20T09:12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20"/>
    <d v="2023-04-20T09:12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157"/>
    <d v="2023-04-20T09:12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21"/>
    <d v="2023-04-20T09:12:5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22"/>
    <d v="2023-04-20T09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8"/>
    <d v="2023-07-17T12:4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9"/>
    <d v="2023-07-17T12:41:4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70"/>
    <d v="2023-07-17T12:41:4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4"/>
    <d v="2023-07-17T12:41:49"/>
    <n v="0"/>
    <m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5"/>
    <d v="2023-07-17T12:41:49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6"/>
    <d v="2023-07-17T12:41:49"/>
    <n v="0"/>
    <m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7"/>
    <d v="2023-07-17T12:41:49"/>
    <n v="0"/>
    <m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8"/>
    <d v="2023-07-17T12:41:4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9"/>
    <d v="2023-07-17T12:41:49"/>
    <n v="0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0"/>
    <d v="2023-07-17T12:41:4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1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2"/>
    <d v="2023-07-17T12:4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25"/>
    <d v="2023-07-17T12:41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3"/>
    <d v="2023-07-17T12:41:49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4"/>
    <d v="2023-07-17T12:41:4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66"/>
    <d v="2023-07-17T12:41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6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8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9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20"/>
    <d v="2023-07-17T12:41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21"/>
    <d v="2023-07-17T12:41:4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22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24"/>
    <d v="2023-07-17T12:41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77"/>
    <d v="2023-07-17T12:4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77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78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31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144"/>
    <d v="2023-07-17T12:4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80"/>
    <d v="2023-07-17T12:41:49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42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30"/>
    <d v="2023-07-17T12:41:49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32"/>
    <d v="2023-07-17T12:41:4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37"/>
    <d v="2023-07-17T12:41:49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39"/>
    <d v="2023-07-17T12:4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2"/>
    <x v="0"/>
    <x v="48"/>
    <d v="2023-07-17T12:41:49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50"/>
    <d v="2023-04-19T16:20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51"/>
    <d v="2023-04-19T16:20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84"/>
    <d v="2023-04-19T16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40"/>
    <d v="2023-04-19T16:20:0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54"/>
    <d v="2023-04-19T16:20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55"/>
    <d v="2023-04-19T16:20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3"/>
    <x v="0"/>
    <d v="2023-04-19T16:20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88"/>
    <d v="2023-04-19T16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9"/>
    <d v="2023-04-19T16:20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0"/>
    <d v="2023-04-19T16:20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1"/>
    <d v="2023-04-19T16:20:35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2"/>
    <d v="2023-04-19T16:20:35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3"/>
    <d v="2023-04-19T16:20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5"/>
    <d v="2023-04-19T16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0"/>
    <d v="2023-04-19T16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6"/>
    <d v="2023-04-19T16:20:35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2"/>
    <d v="2023-04-19T16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8"/>
    <d v="2023-04-19T16:2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9"/>
    <d v="2023-04-19T16:20:3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"/>
    <d v="2023-04-19T14:03:53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1"/>
    <d v="2023-04-19T14:03:53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71"/>
    <d v="2023-04-19T14:03:5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25"/>
    <d v="2023-04-19T14:03:5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1"/>
    <d v="2023-04-19T14:03:5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4"/>
    <d v="2023-04-19T14:03:53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5"/>
    <d v="2023-04-19T14:03:53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99"/>
    <d v="2023-04-19T14:03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6"/>
    <d v="2023-04-19T14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59"/>
    <d v="2023-04-19T14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0"/>
    <d v="2023-04-19T14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9"/>
    <d v="2023-04-19T14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0"/>
    <d v="2023-04-19T14:03:5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1"/>
    <d v="2023-04-19T14:03:53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2"/>
    <d v="2023-04-19T14:03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3"/>
    <d v="2023-04-19T14:0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50"/>
    <d v="2023-04-19T14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4"/>
    <d v="2023-04-19T14:03:5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2"/>
    <d v="2023-04-19T14:03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3"/>
    <d v="2023-04-19T14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77"/>
    <d v="2023-04-19T14:03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4"/>
    <d v="2023-04-19T14:03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42"/>
    <d v="2023-04-19T14:03:5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69"/>
    <d v="2023-04-19T14:03:5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43"/>
    <d v="2023-04-19T14:03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31"/>
    <d v="2023-04-19T14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71"/>
    <d v="2023-04-19T14:03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72"/>
    <d v="2023-04-19T14:03:5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79"/>
    <d v="2023-04-19T14:03:5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0"/>
    <d v="2023-04-19T14:03:53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7"/>
    <d v="2023-05-15T16:30:29"/>
    <n v="626"/>
    <n v="626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8"/>
    <d v="2023-05-15T16:30:29"/>
    <n v="456"/>
    <n v="456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112"/>
    <d v="2023-05-15T16:30:2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39"/>
    <d v="2023-05-15T16:30:2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129"/>
    <x v="0"/>
    <x v="49"/>
    <d v="2023-05-15T16:30:2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5"/>
    <d v="2023-05-15T16:36:3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6"/>
    <d v="2023-05-15T16:36:3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0"/>
    <x v="7"/>
    <d v="2023-05-15T16:36:3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199"/>
    <d v="2023-04-18T14:28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58"/>
    <d v="2023-04-18T14:28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0"/>
    <d v="2023-04-18T14:28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1"/>
    <d v="2023-04-18T14:28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183"/>
    <d v="2023-04-18T14:28:26"/>
    <n v="5"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48"/>
    <x v="10"/>
    <x v="87"/>
    <d v="2023-04-18T14:28:2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9"/>
    <x v="5"/>
    <x v="30"/>
    <d v="2023-04-18T14:28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31"/>
    <d v="2023-04-18T11:42:14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37"/>
    <d v="2023-04-18T11:42:14"/>
    <n v="42"/>
    <m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49"/>
    <d v="2023-04-18T11:42:1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63"/>
    <d v="2023-04-19T15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"/>
    <d v="2023-04-19T15:43:29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"/>
    <d v="2023-04-19T15:43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1"/>
    <d v="2023-04-19T15:43:2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71"/>
    <d v="2023-04-19T15:43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25"/>
    <d v="2023-04-19T15:43:2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41"/>
    <d v="2023-04-19T15:43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3"/>
    <d v="2023-04-19T15:43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4"/>
    <d v="2023-04-19T15:43:2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5"/>
    <d v="2023-04-19T15:43:29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99"/>
    <d v="2023-04-19T15:43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6"/>
    <d v="2023-04-19T15:43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0"/>
    <d v="2023-04-19T15:43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9"/>
    <d v="2023-04-19T15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0"/>
    <d v="2023-04-19T15:43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1"/>
    <d v="2023-04-19T15:43:2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2"/>
    <d v="2023-04-19T15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3"/>
    <d v="2023-04-19T15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24"/>
    <d v="2023-04-19T15:43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2"/>
    <d v="2023-04-19T15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3"/>
    <d v="2023-04-19T15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77"/>
    <d v="2023-04-19T15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104"/>
    <d v="2023-04-19T15:4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80"/>
    <d v="2023-04-19T15:43:29"/>
    <n v="243"/>
    <m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63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112"/>
    <d v="2023-04-18T11:4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49"/>
    <d v="2023-04-18T11:42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40"/>
    <d v="2023-04-18T11:42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54"/>
    <d v="2023-04-18T11:42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117"/>
    <d v="2023-04-18T11:42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26"/>
    <x v="7"/>
    <x v="0"/>
    <d v="2023-04-18T11:42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61"/>
    <d v="2023-04-18T11:4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62"/>
    <d v="2023-04-18T11:43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69"/>
    <d v="2023-04-18T11:43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4"/>
    <d v="2023-04-18T11:43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6"/>
    <d v="2023-04-18T11:4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7"/>
    <d v="2023-04-18T11:43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96"/>
    <d v="2023-04-18T11:43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9"/>
    <d v="2023-04-18T11:43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112"/>
    <d v="2023-05-15T17:04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3"/>
    <d v="2023-05-15T17:10:41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4"/>
    <d v="2023-05-15T17:10:41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5"/>
    <d v="2023-05-15T17:10:4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9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6"/>
    <d v="2023-05-15T17:10:4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0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9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4"/>
    <d v="2023-06-22T12:3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6"/>
    <d v="2023-06-22T12:38:1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7"/>
    <d v="2023-06-22T12:38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96"/>
    <d v="2023-06-22T12:38:1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9"/>
    <d v="2023-06-22T12:38:14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0"/>
    <d v="2023-06-22T12:3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1"/>
    <d v="2023-06-22T12:38:1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2"/>
    <d v="2023-06-22T12:3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4"/>
    <d v="2023-06-22T12:38:1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20"/>
    <d v="2023-06-22T12:38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80"/>
    <d v="2023-06-22T12:38:1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06"/>
    <d v="2023-06-22T12:38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07"/>
    <d v="2023-06-22T12:3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116"/>
    <d v="2023-06-22T12:38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54"/>
    <d v="2023-06-22T12:38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2"/>
    <x v="1"/>
    <x v="3"/>
    <d v="2023-06-22T12:38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182"/>
    <d v="2023-06-22T12:38:3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80"/>
    <d v="2023-06-22T12:38:30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81"/>
    <d v="2023-06-22T12:38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30"/>
    <d v="2023-06-22T12:38:30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32"/>
    <d v="2023-06-22T12:38:3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37"/>
    <d v="2023-06-22T12:38:3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38"/>
    <d v="2023-06-22T12:38:3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112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48"/>
    <d v="2023-06-22T12:38:3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49"/>
    <d v="2023-06-22T12:38:30"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50"/>
    <d v="2023-06-22T12:38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51"/>
    <d v="2023-06-22T12:3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84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40"/>
    <d v="2023-06-22T12:3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151"/>
    <d v="2023-06-22T12:38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54"/>
    <d v="2023-06-22T12:38:3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58"/>
    <d v="2023-06-22T12:38:3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0"/>
    <d v="2023-06-22T12:38:30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2"/>
    <d v="2023-06-22T12:38:30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3"/>
    <x v="8"/>
    <x v="3"/>
    <d v="2023-06-22T12:3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80"/>
    <d v="2023-06-22T12:38:48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81"/>
    <d v="2023-06-22T12:38:48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82"/>
    <d v="2023-06-22T12:38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42"/>
    <d v="2023-06-22T12:38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30"/>
    <d v="2023-06-22T12:38:48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32"/>
    <d v="2023-06-22T12:38:4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37"/>
    <d v="2023-06-22T12:38:48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38"/>
    <d v="2023-06-22T12:38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112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39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48"/>
    <d v="2023-06-22T12:38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49"/>
    <d v="2023-06-22T12:38:48"/>
    <n v="895"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2"/>
    <d v="2023-04-19T14:03:53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6"/>
    <d v="2023-04-19T14:03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7"/>
    <d v="2023-04-19T14:03:5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16"/>
    <d v="2023-04-19T14:03:53"/>
    <m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17"/>
    <d v="2023-04-19T14:03:5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94"/>
    <d v="2023-04-19T14:03:53"/>
    <m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09"/>
    <d v="2023-04-19T14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2"/>
    <d v="2023-04-19T14:03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0"/>
    <d v="2023-04-19T14:03:53"/>
    <n v="375"/>
    <m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6"/>
    <d v="2023-04-19T14:03:5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7"/>
    <d v="2023-04-19T14:03:5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1"/>
    <d v="2023-04-19T14:03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2"/>
    <d v="2023-04-19T14:03:5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5"/>
    <d v="2023-04-19T14:03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7"/>
    <d v="2023-04-19T14:03:53"/>
    <n v="1313"/>
    <m/>
    <n v="1313"/>
    <m/>
    <n v="1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8"/>
    <d v="2023-04-19T14:03:5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9"/>
    <d v="2023-04-19T14:03:53"/>
    <n v="1361"/>
    <m/>
    <n v="1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50"/>
    <d v="2023-04-19T14:03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99"/>
    <d v="2023-04-19T14:03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70"/>
    <d v="2023-04-19T16:20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4"/>
    <d v="2023-04-19T16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4"/>
    <d v="2023-04-19T16:20:3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5"/>
    <d v="2023-04-19T16:20:3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6"/>
    <d v="2023-04-19T16:20:35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"/>
    <x v="0"/>
    <x v="23"/>
    <d v="2023-04-20T09:1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46"/>
    <d v="2023-04-18T12:12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36"/>
    <d v="2023-04-18T12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37"/>
    <d v="2023-04-18T12:12:51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38"/>
    <d v="2023-04-18T12:12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48"/>
    <d v="2023-04-18T12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40"/>
    <d v="2023-04-18T12:12:5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54"/>
    <d v="2023-04-18T12:12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58"/>
    <d v="2023-04-18T12:1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0"/>
    <d v="2023-04-18T12:12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89"/>
    <x v="6"/>
    <x v="86"/>
    <d v="2023-04-18T12:12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0"/>
    <x v="6"/>
    <x v="81"/>
    <d v="2023-04-18T12:1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0"/>
    <x v="6"/>
    <x v="30"/>
    <d v="2023-04-18T12:13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0"/>
    <x v="6"/>
    <x v="37"/>
    <d v="2023-04-18T12:13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0"/>
    <x v="6"/>
    <x v="40"/>
    <d v="2023-04-18T12:1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0"/>
    <x v="6"/>
    <x v="54"/>
    <d v="2023-04-18T12:13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90"/>
    <x v="6"/>
    <x v="0"/>
    <d v="2023-04-18T12:13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81"/>
    <d v="2023-04-18T12:13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30"/>
    <d v="2023-04-18T12:1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46"/>
    <d v="2023-04-18T12:1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31"/>
    <d v="2023-04-18T12:1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32"/>
    <d v="2023-04-18T12:13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37"/>
    <d v="2023-04-18T12:13:3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38"/>
    <d v="2023-04-18T12:13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91"/>
    <x v="6"/>
    <x v="40"/>
    <d v="2023-04-18T12:1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57"/>
    <x v="6"/>
    <x v="168"/>
    <d v="2023-04-18T13:3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81"/>
    <d v="2023-04-18T13:34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30"/>
    <d v="2023-04-18T13:34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46"/>
    <d v="2023-04-18T13:3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35"/>
    <d v="2023-04-18T13:3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37"/>
    <d v="2023-04-18T13:34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40"/>
    <d v="2023-04-18T13:34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54"/>
    <d v="2023-04-18T13:34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0"/>
    <d v="2023-04-18T13:34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58"/>
    <x v="6"/>
    <x v="86"/>
    <d v="2023-04-18T13:34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80"/>
    <d v="2023-04-18T13:35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29"/>
    <d v="2023-04-18T13:3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45"/>
    <d v="2023-04-18T13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30"/>
    <d v="2023-04-18T13:35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35"/>
    <d v="2023-04-18T13:3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39"/>
    <d v="2023-04-18T13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48"/>
    <d v="2023-04-18T13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40"/>
    <d v="2023-04-18T13:35:0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54"/>
    <d v="2023-04-18T13:35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56"/>
    <d v="2023-04-18T13:35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57"/>
    <d v="2023-04-18T13:35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58"/>
    <d v="2023-04-18T13:35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0"/>
    <d v="2023-04-18T13:35:0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50"/>
    <d v="2023-06-22T12:38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51"/>
    <d v="2023-06-22T12:38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84"/>
    <d v="2023-06-22T12:38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40"/>
    <d v="2023-06-22T12:38:4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54"/>
    <d v="2023-06-22T12:38:48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55"/>
    <d v="2023-06-22T12:38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58"/>
    <d v="2023-06-22T12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0"/>
    <d v="2023-06-22T12:38:48"/>
    <n v="260"/>
    <n v="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2"/>
    <d v="2023-06-22T12:38:4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3"/>
    <d v="2023-06-22T12:38:48"/>
    <n v="69"/>
    <n v="9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4"/>
    <x v="8"/>
    <x v="87"/>
    <d v="2023-06-22T12:38: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43"/>
    <d v="2023-06-22T12:39:0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31"/>
    <d v="2023-06-22T12:39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80"/>
    <d v="2023-06-22T12:39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81"/>
    <d v="2023-06-22T12:39:04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82"/>
    <d v="2023-06-22T12:39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30"/>
    <d v="2023-06-22T12:39:04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32"/>
    <d v="2023-06-22T12:39:0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37"/>
    <d v="2023-06-22T12:39:04"/>
    <n v="235"/>
    <m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48"/>
    <d v="2023-06-22T12:39:04"/>
    <n v="78"/>
    <m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49"/>
    <d v="2023-06-22T12:39:04"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50"/>
    <d v="2023-06-22T12:39:0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45"/>
    <d v="2023-06-22T12:39:04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53"/>
    <d v="2023-06-22T12:39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5"/>
    <d v="2023-04-19T16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96"/>
    <d v="2023-04-19T16:20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23"/>
    <d v="2023-04-19T16:20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7"/>
    <d v="2023-04-19T16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6"/>
    <d v="2023-04-19T16:20:35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8"/>
    <d v="2023-04-19T16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63"/>
    <d v="2023-04-19T16:20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"/>
    <d v="2023-04-19T16:20:35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0"/>
    <d v="2023-04-19T16:20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1"/>
    <d v="2023-04-19T16:20:35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71"/>
    <d v="2023-04-19T16:2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25"/>
    <d v="2023-04-19T16:20:3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41"/>
    <d v="2023-04-19T16:20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3"/>
    <d v="2023-04-19T16:20:35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4"/>
    <d v="2023-04-19T16:20:3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5"/>
    <d v="2023-04-19T16:20:3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99"/>
    <d v="2023-04-19T16:20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6"/>
    <d v="2023-04-19T16:2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00"/>
    <d v="2023-04-19T16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3"/>
    <x v="19"/>
    <d v="2023-04-19T16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51"/>
    <d v="2023-04-19T14:03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4"/>
    <d v="2023-04-19T14:03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40"/>
    <d v="2023-04-19T14:03:53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45"/>
    <d v="2023-04-19T14:03:53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53"/>
    <d v="2023-04-19T14:03:53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55"/>
    <d v="2023-04-19T14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16"/>
    <d v="2023-04-19T14:03:53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5"/>
    <d v="2023-04-19T14:03:5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54"/>
    <d v="2023-04-19T14:03:53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17"/>
    <d v="2023-04-19T14:03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55"/>
    <d v="2023-04-19T14:0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58"/>
    <d v="2023-04-19T14:03:5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0"/>
    <d v="2023-04-19T14:03:53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"/>
    <d v="2023-04-19T14:03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2"/>
    <d v="2023-04-19T14:03:5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86"/>
    <d v="2023-04-19T14:03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68"/>
    <d v="2023-04-19T14:03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183"/>
    <d v="2023-04-19T14:03:53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1"/>
    <x v="3"/>
    <x v="3"/>
    <d v="2023-04-19T14:03:53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61"/>
    <d v="2023-04-20T16:10:2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7"/>
    <x v="5"/>
    <x v="62"/>
    <d v="2023-04-20T16:10:29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3"/>
    <d v="2023-04-19T16:29:18"/>
    <n v="29"/>
    <n v="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182"/>
    <d v="2023-04-19T16:29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1"/>
    <d v="2023-05-15T17:04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2"/>
    <d v="2023-05-15T17:04:0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151"/>
    <d v="2023-05-15T16:21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85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55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58"/>
    <d v="2023-05-15T16:21:48"/>
    <n v="8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0"/>
    <d v="2023-05-15T17:10:4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1"/>
    <d v="2023-05-15T17:10:41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2"/>
    <d v="2023-05-15T17:10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3"/>
    <d v="2023-05-15T17:10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24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1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2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03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77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4"/>
    <d v="2023-04-18T14:08:32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5"/>
    <d v="2023-04-18T14:08:32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"/>
    <x v="2"/>
    <x v="138"/>
    <d v="2023-04-18T14:0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49"/>
    <d v="2023-05-15T17:04:46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50"/>
    <d v="2023-05-15T17:04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40"/>
    <d v="2023-05-15T17:04:4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54"/>
    <d v="2023-05-15T17:04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0"/>
    <d v="2023-05-15T17:04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1"/>
    <d v="2023-04-18T11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25"/>
    <d v="2023-04-18T11:43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4"/>
    <d v="2023-04-18T11:43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5"/>
    <d v="2023-04-18T11:43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39"/>
    <d v="2023-04-18T11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20"/>
    <d v="2023-04-18T11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280"/>
    <d v="2023-04-18T11:43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281"/>
    <d v="2023-04-18T11:43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9"/>
    <x v="11"/>
    <x v="3"/>
    <d v="2023-04-18T13:35:0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2"/>
    <d v="2023-04-18T11:30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8"/>
    <d v="2023-04-18T11:30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9"/>
    <d v="2023-04-18T11:30:2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22"/>
    <d v="2023-04-18T11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70"/>
    <d v="2023-04-18T11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4"/>
    <d v="2023-04-18T11:30:2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4"/>
    <d v="2023-04-18T11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6"/>
    <d v="2023-04-18T11:30:25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23"/>
    <d v="2023-04-18T11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7"/>
    <d v="2023-04-18T11:30:25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6"/>
    <d v="2023-04-18T11:30:2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8"/>
    <d v="2023-04-18T11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8"/>
    <d v="2023-04-18T11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"/>
    <d v="2023-04-18T11:30:25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0"/>
    <d v="2023-04-18T11:3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1"/>
    <d v="2023-04-18T11:30:2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24"/>
    <d v="2023-04-18T11:3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71"/>
    <d v="2023-04-18T11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25"/>
    <d v="2023-04-18T11:30:25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4"/>
    <d v="2023-04-18T11:30:2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15"/>
    <d v="2023-04-18T11:30:2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9"/>
    <d v="2023-04-18T11:30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318"/>
    <d v="2023-04-18T11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1"/>
    <d v="2023-04-18T11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57"/>
    <x v="6"/>
    <x v="32"/>
    <d v="2023-04-18T11:55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0"/>
    <d v="2023-05-15T15:39:0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1"/>
    <d v="2023-05-15T15:39:09"/>
    <n v="1570"/>
    <m/>
    <n v="1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24"/>
    <d v="2023-05-15T15:39:0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71"/>
    <d v="2023-05-15T15:39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25"/>
    <d v="2023-05-15T15:39:09"/>
    <n v="1388"/>
    <m/>
    <n v="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1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3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4"/>
    <d v="2023-05-15T15:39:09"/>
    <n v="1743"/>
    <m/>
    <n v="1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5"/>
    <d v="2023-05-15T15:39:09"/>
    <n v="1492"/>
    <m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6"/>
    <d v="2023-05-15T15:39:09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40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27"/>
    <d v="2023-05-15T15:39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28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20"/>
    <d v="2023-05-15T15:39:09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94"/>
    <d v="2023-05-15T15:39:09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74"/>
    <d v="2023-05-15T15:39:09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22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23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82"/>
    <d v="2023-05-15T15:39:09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31"/>
    <d v="2023-05-15T15:39:0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0"/>
    <d v="2023-05-15T15:39:09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66"/>
    <d v="2023-05-16T09:50:16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69"/>
    <d v="2023-05-16T09:50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70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4"/>
    <d v="2023-05-16T09:50:16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01"/>
    <d v="2023-04-19T16:31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75"/>
    <d v="2023-04-19T16:31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77"/>
    <d v="2023-04-19T16:3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42"/>
    <d v="2023-04-19T16:31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69"/>
    <d v="2023-04-19T16:31:5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48"/>
    <d v="2023-04-19T16:31:51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49"/>
    <d v="2023-04-19T16:31:51"/>
    <n v="0"/>
    <m/>
    <m/>
    <n v="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50"/>
    <d v="2023-04-19T16:31:5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58"/>
    <d v="2023-04-19T16:31:5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83"/>
    <d v="2023-04-19T16:31:51"/>
    <n v="202"/>
    <n v="3"/>
    <n v="103"/>
    <n v="43"/>
    <n v="26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95"/>
    <d v="2023-04-19T16:31:51"/>
    <n v="140"/>
    <n v="11"/>
    <n v="10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80"/>
    <d v="2023-04-19T16:32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81"/>
    <d v="2023-04-19T16:32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30"/>
    <d v="2023-04-19T16:32:1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32"/>
    <d v="2023-04-19T16:32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37"/>
    <d v="2023-04-19T16:32:10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39"/>
    <d v="2023-04-19T16:3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48"/>
    <d v="2023-04-19T16:32:1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49"/>
    <d v="2023-04-19T16:32:10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50"/>
    <d v="2023-04-19T16:32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54"/>
    <d v="2023-04-19T16:32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58"/>
    <d v="2023-04-19T16:32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8"/>
    <x v="0"/>
    <d v="2023-04-19T16:32:1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13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56"/>
    <d v="2023-06-22T12:39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14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53"/>
    <d v="2023-06-22T12:39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54"/>
    <d v="2023-06-22T12:39:04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58"/>
    <d v="2023-06-22T12:39:04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0"/>
    <d v="2023-06-22T12:39:04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2"/>
    <d v="2023-06-22T12:39:0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3"/>
    <d v="2023-06-22T12:39:04"/>
    <n v="44"/>
    <n v="1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87"/>
    <d v="2023-06-22T12:39:0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5"/>
    <x v="2"/>
    <x v="195"/>
    <d v="2023-06-22T12:39:04"/>
    <n v="28"/>
    <n v="4"/>
    <n v="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59"/>
    <d v="2023-06-22T12:39:20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6"/>
    <x v="0"/>
    <x v="60"/>
    <d v="2023-06-22T12:39:20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9"/>
    <d v="2023-06-22T12:40:0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70"/>
    <d v="2023-06-22T12:40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4"/>
    <d v="2023-06-22T12:40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4"/>
    <d v="2023-06-22T12:40:0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5"/>
    <d v="2023-06-22T12:40:0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6"/>
    <d v="2023-06-22T12:40:06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5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7"/>
    <d v="2023-06-22T12:40:06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6"/>
    <d v="2023-06-22T12:40:06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8"/>
    <d v="2023-06-22T12:40:0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8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63"/>
    <d v="2023-06-22T12:40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"/>
    <d v="2023-06-22T12:40:06"/>
    <n v="0"/>
    <m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0"/>
    <d v="2023-06-22T12:40:0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1"/>
    <d v="2023-06-22T12:40:0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71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25"/>
    <d v="2023-06-22T12:40:06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41"/>
    <d v="2023-06-22T12:40:0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3"/>
    <d v="2023-06-22T12:40:0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4"/>
    <d v="2023-06-22T12:40:06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5"/>
    <d v="2023-06-22T12:40:0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99"/>
    <d v="2023-06-22T12:4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6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00"/>
    <d v="2023-06-22T12:40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9"/>
    <d v="2023-06-22T12:40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0"/>
    <d v="2023-06-22T12:40:0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1"/>
    <d v="2023-06-22T12:40:06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2"/>
    <d v="2023-06-22T12:4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3"/>
    <d v="2023-06-22T12:4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4"/>
    <d v="2023-06-22T12:40:0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01"/>
    <d v="2023-06-22T12:40:0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02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77"/>
    <d v="2023-06-22T12:40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42"/>
    <d v="2023-06-22T12:40:0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2"/>
    <d v="2023-06-22T12:40:2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6"/>
    <d v="2023-06-22T12:40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7"/>
    <d v="2023-06-22T12:40:24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0"/>
    <d v="2023-05-15T16:21:48"/>
    <n v="1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117"/>
    <d v="2023-05-15T15:37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5"/>
    <d v="2023-05-15T15:3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58"/>
    <d v="2023-05-15T15:37:0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0"/>
    <d v="2023-05-15T15:37:01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2"/>
    <d v="2023-05-15T15:37:0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3"/>
    <d v="2023-05-15T15:37:01"/>
    <n v="101"/>
    <n v="2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6"/>
    <x v="0"/>
    <x v="87"/>
    <d v="2023-05-15T15:37:01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59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0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40"/>
    <d v="2023-05-15T15:39:4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54"/>
    <d v="2023-05-15T15:39:48"/>
    <n v="298"/>
    <n v="0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55"/>
    <d v="2023-05-15T15:39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0"/>
    <d v="2023-05-15T15:39:48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2"/>
    <d v="2023-05-15T15:39:4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3"/>
    <d v="2023-05-15T15:39:48"/>
    <n v="23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87"/>
    <d v="2023-05-15T15:39:4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19"/>
    <x v="8"/>
    <x v="134"/>
    <d v="2023-05-15T15:39:48"/>
    <n v="27"/>
    <n v="6"/>
    <n v="19"/>
    <n v="2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88"/>
    <d v="2023-05-16T09:50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59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60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61"/>
    <d v="2023-05-16T09:50:1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62"/>
    <d v="2023-05-16T09:50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20"/>
    <x v="0"/>
    <x v="90"/>
    <d v="2023-05-16T09:50:1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8"/>
    <d v="2023-06-22T12:40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112"/>
    <d v="2023-06-22T12:40:24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9"/>
    <d v="2023-06-22T12:40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48"/>
    <d v="2023-06-22T12:40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49"/>
    <d v="2023-06-22T12:40:24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40"/>
    <d v="2023-06-22T12:40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54"/>
    <d v="2023-06-22T12:40:24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58"/>
    <d v="2023-06-22T12:40:2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0"/>
    <d v="2023-06-22T12:40:24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2"/>
    <d v="2023-06-22T12:40:2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"/>
    <d v="2023-06-22T12:40:24"/>
    <n v="30"/>
    <n v="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87"/>
    <d v="2023-06-22T12:40:2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134"/>
    <d v="2023-06-22T12:40:24"/>
    <n v="16"/>
    <n v="3"/>
    <n v="12"/>
    <n v="1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88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9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6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61"/>
    <d v="2023-06-22T12:40:39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62"/>
    <d v="2023-06-22T12:40:3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90"/>
    <d v="2023-06-22T12:40:39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66"/>
    <d v="2023-06-22T12:40:39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00"/>
    <d v="2023-06-22T12:4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69"/>
    <d v="2023-06-22T12:40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70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4"/>
    <d v="2023-06-22T12:40:3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0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269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2"/>
    <x v="0"/>
    <x v="61"/>
    <d v="2023-05-15T15:4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1"/>
    <d v="2023-05-15T15:38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2"/>
    <d v="2023-05-15T15:3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3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0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6"/>
    <d v="2023-05-15T15:38:4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2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3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9"/>
    <d v="2023-05-15T15:38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70"/>
    <d v="2023-05-15T15:38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4"/>
    <d v="2023-05-15T15:38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5"/>
    <d v="2023-05-15T15:38:4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6"/>
    <d v="2023-05-15T15:38:4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5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7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6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8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63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"/>
    <d v="2023-05-15T15:38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0"/>
    <d v="2023-05-15T15:38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1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71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25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08"/>
    <d v="2023-04-18T11:4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09"/>
    <d v="2023-04-18T11:4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28"/>
    <x v="7"/>
    <x v="145"/>
    <d v="2023-04-18T11:43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90"/>
    <d v="2023-05-16T09:49:5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61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62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205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69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6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7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9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11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14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20"/>
    <d v="2023-04-20T14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30"/>
    <d v="2023-04-20T14:55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37"/>
    <d v="2023-04-20T14:55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48"/>
    <d v="2023-04-20T14:55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50"/>
    <d v="2023-04-20T14:5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58"/>
    <d v="2023-04-20T14:5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4"/>
    <x v="9"/>
    <x v="0"/>
    <d v="2023-04-20T14:55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62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205"/>
    <d v="2023-04-20T14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69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6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7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96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9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6"/>
    <d v="2023-04-19T16:31:51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50"/>
    <d v="2023-04-18T11:42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54"/>
    <d v="2023-04-18T11:4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0"/>
    <d v="2023-04-18T11:46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2"/>
    <d v="2023-04-18T11:46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81"/>
    <d v="2023-04-18T11:46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42"/>
    <d v="2023-04-18T11:4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30"/>
    <d v="2023-04-18T11:46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36"/>
    <d v="2023-04-18T11:46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37"/>
    <d v="2023-04-18T11:46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49"/>
    <d v="2023-04-18T11:46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40"/>
    <d v="2023-04-18T11:46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54"/>
    <d v="2023-04-18T11:46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55"/>
    <d v="2023-04-18T11:4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37"/>
    <x v="2"/>
    <x v="0"/>
    <d v="2023-04-18T11:46:3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81"/>
    <d v="2023-04-18T11:47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82"/>
    <d v="2023-04-18T11:4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30"/>
    <d v="2023-04-18T11:47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36"/>
    <d v="2023-04-18T11:4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37"/>
    <d v="2023-04-18T11:47:1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205"/>
    <d v="2023-04-18T11:51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69"/>
    <d v="2023-04-18T11:5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6"/>
    <d v="2023-04-18T11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50"/>
    <d v="2023-04-20T09:16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51"/>
    <d v="2023-04-20T09:16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3"/>
    <d v="2023-05-15T15:38:4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4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5"/>
    <d v="2023-05-15T15:38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99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6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20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21"/>
    <d v="2023-05-15T15:38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250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58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77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42"/>
    <d v="2023-05-15T15:38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69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43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72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80"/>
    <d v="2023-05-15T15:38:41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0"/>
    <d v="2023-05-15T15:38:41"/>
    <n v="156"/>
    <n v="65"/>
    <n v="91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1"/>
    <d v="2023-05-15T15:38:41"/>
    <n v="0"/>
    <m/>
    <n v="0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2"/>
    <d v="2023-05-15T15:38:41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4"/>
    <d v="2023-05-15T15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6"/>
    <d v="2023-05-15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7"/>
    <d v="2023-05-15T15:38:41"/>
    <n v="576"/>
    <m/>
    <n v="576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5"/>
    <x v="9"/>
    <x v="11"/>
    <d v="2023-04-20T14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37"/>
    <d v="2023-04-18T12:04:08"/>
    <n v="54"/>
    <m/>
    <n v="5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38"/>
    <d v="2023-04-18T12:0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199"/>
    <d v="2023-04-18T12:0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40"/>
    <d v="2023-04-18T12:04:0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0"/>
    <d v="2023-04-18T12:04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71"/>
    <x v="10"/>
    <x v="183"/>
    <d v="2023-04-18T12:04:08"/>
    <n v="7"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70"/>
    <x v="10"/>
    <x v="3"/>
    <d v="2023-04-18T12:04:2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90"/>
    <d v="2023-04-18T12:0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6"/>
    <d v="2023-04-18T12:05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80"/>
    <d v="2023-04-18T12:05:04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32"/>
    <d v="2023-04-18T12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48"/>
    <d v="2023-04-18T12:05:04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49"/>
    <d v="2023-04-18T12:05:0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199"/>
    <d v="2023-04-18T12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54"/>
    <d v="2023-04-18T12:05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58"/>
    <d v="2023-04-18T12:05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72"/>
    <x v="10"/>
    <x v="2"/>
    <d v="2023-04-18T12:0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61"/>
    <d v="2023-04-18T12:06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90"/>
    <d v="2023-04-18T12:06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6"/>
    <d v="2023-04-18T12:06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73"/>
    <x v="10"/>
    <x v="80"/>
    <d v="2023-04-18T12:06:15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54"/>
    <d v="2023-04-18T12:0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56"/>
    <d v="2023-04-18T12:0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57"/>
    <d v="2023-04-18T12:0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58"/>
    <d v="2023-04-18T12:07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0"/>
    <d v="2023-04-18T12:07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75"/>
    <x v="12"/>
    <x v="3"/>
    <d v="2023-04-18T12:07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88"/>
    <d v="2023-04-18T12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59"/>
    <d v="2023-04-18T12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61"/>
    <d v="2023-04-18T12:07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62"/>
    <d v="2023-04-18T12:07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65"/>
    <d v="2023-04-18T12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90"/>
    <d v="2023-04-18T12:07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76"/>
    <x v="12"/>
    <x v="66"/>
    <d v="2023-04-18T12:07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8"/>
    <d v="2023-04-18T14:1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9"/>
    <d v="2023-04-18T14:14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0"/>
    <d v="2023-04-18T14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3"/>
    <x v="0"/>
    <x v="11"/>
    <d v="2023-04-18T14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8"/>
    <d v="2023-04-18T14:10:16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9"/>
    <d v="2023-04-18T14:10:16"/>
    <n v="0"/>
    <m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2"/>
    <x v="0"/>
    <x v="10"/>
    <d v="2023-04-18T14:10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6"/>
    <d v="2023-04-18T13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7"/>
    <d v="2023-04-18T13:56:50"/>
    <n v="653"/>
    <n v="653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8"/>
    <d v="2023-04-18T13:56:50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112"/>
    <d v="2023-04-18T13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39"/>
    <d v="2023-04-18T13:56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40"/>
    <d v="2023-04-18T13:56:50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54"/>
    <d v="2023-04-18T13:56:50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119"/>
    <x v="0"/>
    <x v="0"/>
    <d v="2023-04-18T13:56:50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4"/>
    <d v="2023-04-18T14:06:58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5"/>
    <d v="2023-04-18T14:06:58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6"/>
    <d v="2023-04-18T14:06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7"/>
    <d v="2023-04-18T14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8"/>
    <d v="2023-04-18T14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9"/>
    <d v="2023-04-18T14:06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20"/>
    <d v="2023-04-18T14:06:5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21"/>
    <d v="2023-04-18T14:06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22"/>
    <d v="2023-04-18T14:06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23"/>
    <d v="2023-04-18T14:06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24"/>
    <d v="2023-04-18T14:06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01"/>
    <d v="2023-04-18T14:06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129"/>
    <d v="2023-04-18T14:06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77"/>
    <d v="2023-04-18T14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80"/>
    <d v="2023-04-18T14:06:58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30"/>
    <d v="2023-04-18T14:06:58"/>
    <n v="120"/>
    <m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32"/>
    <d v="2023-04-18T14:06:58"/>
    <n v="176"/>
    <m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35"/>
    <d v="2023-04-18T14:06:58"/>
    <n v="8"/>
    <m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0"/>
    <x v="37"/>
    <d v="2023-04-18T14:06:58"/>
    <n v="185"/>
    <m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49"/>
    <d v="2023-04-18T14:01:2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50"/>
    <d v="2023-04-18T14:01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40"/>
    <d v="2023-04-18T14:0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54"/>
    <d v="2023-04-18T14:01:29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117"/>
    <d v="2023-04-18T14:01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5"/>
    <d v="2023-06-22T12:40:39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6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7"/>
    <d v="2023-06-22T12:40:39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8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9"/>
    <d v="2023-06-22T12:40:39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0"/>
    <d v="2023-06-22T12:40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25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3"/>
    <d v="2023-06-22T12:40:39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01"/>
    <d v="2023-06-22T12:40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4"/>
    <d v="2023-06-22T12:40:39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5"/>
    <d v="2023-06-22T12:40:3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6"/>
    <d v="2023-06-22T12:40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9"/>
    <d v="2023-06-22T12:40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0"/>
    <d v="2023-06-22T12:40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1"/>
    <d v="2023-06-22T12:40:3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3"/>
    <d v="2023-06-22T12:40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58"/>
    <d v="2023-06-22T12:40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24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0"/>
    <x v="0"/>
    <x v="129"/>
    <d v="2023-06-22T12:40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41"/>
    <d v="2023-05-15T15:38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08"/>
    <x v="8"/>
    <x v="2"/>
    <d v="2023-05-15T16:21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61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62"/>
    <d v="2023-05-15T16:22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66"/>
    <d v="2023-05-15T16:2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6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7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96"/>
    <d v="2023-05-15T16:22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9"/>
    <d v="2023-05-15T16:22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125"/>
    <d v="2023-05-15T16:22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14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37"/>
    <d v="2023-05-15T16:22:0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09"/>
    <x v="5"/>
    <x v="38"/>
    <d v="2023-05-15T16:2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88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59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61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62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90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21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20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92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69"/>
    <d v="2023-05-15T16:2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4"/>
    <d v="2023-05-15T16:22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6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7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96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9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0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1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25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4"/>
    <d v="2023-05-15T16:22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5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99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6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20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74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24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101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82"/>
    <d v="2023-05-15T16:22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30"/>
    <d v="2023-05-15T16:22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10"/>
    <x v="12"/>
    <x v="37"/>
    <d v="2023-05-15T16:22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0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269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1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2"/>
    <d v="2023-05-15T16:17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5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6"/>
    <d v="2023-05-15T16:17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7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8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9"/>
    <d v="2023-05-15T16:1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8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112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39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42"/>
    <d v="2023-04-18T14:13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69"/>
    <d v="2023-04-18T14:13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43"/>
    <d v="2023-04-18T14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71"/>
    <d v="2023-04-18T14:13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72"/>
    <d v="2023-04-18T14:13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80"/>
    <d v="2023-04-18T14:13:16"/>
    <n v="269"/>
    <m/>
    <n v="269"/>
    <m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82"/>
    <d v="2023-04-18T14:13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10"/>
    <d v="2023-04-18T14:13:1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173"/>
    <d v="2023-04-18T14:13:1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255"/>
    <d v="2023-04-18T14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44"/>
    <d v="2023-04-18T14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45"/>
    <d v="2023-04-18T14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30"/>
    <d v="2023-04-18T14:13:16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32"/>
    <d v="2023-04-18T14:13:16"/>
    <n v="283"/>
    <m/>
    <n v="283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8"/>
    <x v="3"/>
    <x v="35"/>
    <d v="2023-04-18T14:13:1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40"/>
    <d v="2023-04-18T14:1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16"/>
    <d v="2023-04-18T13:58:10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54"/>
    <d v="2023-04-18T13:58:10"/>
    <n v="470"/>
    <n v="4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117"/>
    <d v="2023-04-18T13:58:10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42"/>
    <d v="2023-04-18T13:58:10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56"/>
    <d v="2023-04-18T13:58:10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17"/>
    <d v="2023-04-18T13:58:10"/>
    <n v="44"/>
    <n v="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0"/>
    <d v="2023-04-18T13:58:10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"/>
    <d v="2023-04-18T13:58:1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0"/>
    <d v="2023-05-15T16:23:5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1"/>
    <d v="2023-05-15T16:23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13"/>
    <x v="0"/>
    <x v="2"/>
    <d v="2023-05-15T16:23:5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88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59"/>
    <d v="2023-05-15T16:24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0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1"/>
    <d v="2023-05-15T16:2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2"/>
    <d v="2023-05-15T16:24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3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90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6"/>
    <d v="2023-05-15T16:24:1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9"/>
    <d v="2023-05-15T16:2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70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4"/>
    <d v="2023-05-15T16:24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5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6"/>
    <d v="2023-05-15T16:24:1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7"/>
    <d v="2023-05-15T16:24:1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8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9"/>
    <d v="2023-05-15T16:24:1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14"/>
    <x v="0"/>
    <x v="41"/>
    <d v="2023-05-15T16:24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6"/>
    <d v="2023-05-15T16:3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26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58"/>
    <d v="2023-04-18T14:01:2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208"/>
    <d v="2023-04-18T14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159"/>
    <d v="2023-04-18T14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81"/>
    <d v="2023-04-18T14:53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30"/>
    <d v="2023-04-18T14:53:1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32"/>
    <d v="2023-04-18T14:53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37"/>
    <d v="2023-04-18T14:53:1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62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65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205"/>
    <d v="2023-04-18T11:53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69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53"/>
    <x v="9"/>
    <x v="6"/>
    <d v="2023-04-18T11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8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163"/>
    <d v="2023-05-15T17:10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59"/>
    <x v="3"/>
    <x v="9"/>
    <d v="2023-05-15T17:10:4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74"/>
    <d v="2023-07-17T09:3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80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82"/>
    <d v="2023-07-17T09:30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29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30"/>
    <d v="2023-07-17T09:30:0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32"/>
    <d v="2023-07-17T09:3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37"/>
    <d v="2023-07-17T09:30:0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48"/>
    <d v="2023-07-17T09:30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49"/>
    <d v="2023-07-17T09:30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50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40"/>
    <d v="2023-07-17T09:3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54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56"/>
    <d v="2023-07-17T09:30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57"/>
    <d v="2023-07-17T09:3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58"/>
    <d v="2023-07-17T09:30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0"/>
    <d v="2023-07-17T09:30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2"/>
    <d v="2023-07-17T09:3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3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6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62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90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121"/>
    <d v="2023-07-17T09:30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69"/>
    <d v="2023-07-17T09:3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6"/>
    <d v="2023-07-17T09:30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7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96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9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11"/>
    <d v="2023-07-17T09:30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125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14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99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16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20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77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80"/>
    <d v="2023-07-17T09:3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81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30"/>
    <d v="2023-07-17T09:30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32"/>
    <d v="2023-07-17T09:3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37"/>
    <d v="2023-07-17T09:30:4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48"/>
    <d v="2023-07-17T09:3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49"/>
    <d v="2023-07-17T09:30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50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40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54"/>
    <d v="2023-07-17T09:30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58"/>
    <d v="2023-07-17T09:30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0"/>
    <d v="2023-07-17T09:30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2"/>
    <d v="2023-07-17T09:30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75"/>
    <x v="12"/>
    <x v="3"/>
    <d v="2023-07-17T09:30:4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88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62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90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66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121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69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6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7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96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9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70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20"/>
    <d v="2023-04-18T13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24"/>
    <d v="2023-04-18T13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80"/>
    <d v="2023-04-18T13:23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29"/>
    <d v="2023-04-18T13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30"/>
    <d v="2023-04-18T13:23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36"/>
    <d v="2023-04-18T13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37"/>
    <d v="2023-04-18T13:23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38"/>
    <d v="2023-04-18T13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49"/>
    <d v="2023-04-18T13:23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50"/>
    <d v="2023-04-18T13:2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40"/>
    <d v="2023-04-18T13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54"/>
    <d v="2023-04-18T13:23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56"/>
    <d v="2023-04-18T13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57"/>
    <d v="2023-04-18T13:23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0"/>
    <d v="2023-04-18T13:23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7"/>
    <x v="7"/>
    <x v="87"/>
    <d v="2023-04-18T13:23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91"/>
    <d v="2023-04-18T13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205"/>
    <d v="2023-04-18T13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80"/>
    <d v="2023-04-18T13:24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29"/>
    <d v="2023-04-18T13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31"/>
    <d v="2023-04-18T13:24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240"/>
    <d v="2023-04-18T13:2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36"/>
    <d v="2023-04-18T13:24:0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37"/>
    <d v="2023-04-18T13:24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152"/>
    <d v="2023-04-18T14:1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54"/>
    <d v="2023-04-18T14:14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4"/>
    <x v="0"/>
    <x v="0"/>
    <d v="2023-04-18T14:14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1"/>
    <d v="2023-05-15T17:10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2"/>
    <d v="2023-05-15T17:10:1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3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90"/>
    <d v="2023-05-15T17:10:1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6"/>
    <d v="2023-05-15T17:10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21"/>
    <d v="2023-05-15T17:1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92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9"/>
    <d v="2023-05-15T17:10:1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125"/>
    <d v="2023-04-18T14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14"/>
    <d v="2023-04-18T14:1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226"/>
    <d v="2023-04-18T14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80"/>
    <d v="2023-04-18T14:17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28"/>
    <d v="2023-04-18T14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29"/>
    <d v="2023-04-18T14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30"/>
    <d v="2023-04-18T14:17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71"/>
    <d v="2023-05-15T17:04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33"/>
    <d v="2023-04-18T14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36"/>
    <d v="2023-04-18T14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37"/>
    <d v="2023-04-18T14:17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38"/>
    <d v="2023-04-18T14:17:2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112"/>
    <d v="2023-04-18T14:17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49"/>
    <d v="2023-04-18T14:17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40"/>
    <d v="2023-04-18T14:17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115"/>
    <d v="2023-04-18T14:17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54"/>
    <d v="2023-04-18T14:17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8"/>
    <x v="7"/>
    <x v="56"/>
    <d v="2023-04-18T14:17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14"/>
    <d v="2023-04-18T14:2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15"/>
    <d v="2023-04-18T14:2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80"/>
    <d v="2023-04-18T14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82"/>
    <d v="2023-04-18T14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30"/>
    <d v="2023-04-18T14:23:2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32"/>
    <d v="2023-04-18T14:23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37"/>
    <d v="2023-04-18T14:23:2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38"/>
    <d v="2023-04-18T14:23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112"/>
    <d v="2023-04-18T14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54"/>
    <d v="2023-04-18T14:24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0"/>
    <d v="2023-04-18T14:24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81"/>
    <d v="2023-04-18T14:24:45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8"/>
    <x v="2"/>
    <x v="30"/>
    <d v="2023-04-18T14:24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58"/>
    <d v="2023-04-18T11:51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0"/>
    <d v="2023-04-18T11:51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59"/>
    <d v="2023-04-18T11:51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61"/>
    <d v="2023-04-18T11:5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62"/>
    <d v="2023-04-18T11:5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65"/>
    <d v="2023-04-18T11:5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127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20"/>
    <d v="2023-05-15T16:37:2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7"/>
    <x v="12"/>
    <x v="74"/>
    <d v="2023-05-15T16:3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30"/>
    <d v="2023-04-18T13:25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47"/>
    <d v="2023-04-18T13:2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36"/>
    <d v="2023-04-18T13:2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37"/>
    <d v="2023-04-18T13:25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112"/>
    <d v="2023-04-18T13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49"/>
    <d v="2023-04-18T13:25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40"/>
    <d v="2023-04-18T13:25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54"/>
    <d v="2023-04-18T13:2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0"/>
    <d v="2023-04-18T13:25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7"/>
    <x v="2"/>
    <x v="1"/>
    <d v="2023-04-18T13:2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82"/>
    <d v="2023-04-18T13:26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29"/>
    <d v="2023-04-18T13:2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30"/>
    <d v="2023-04-18T13:26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36"/>
    <d v="2023-04-18T13:2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37"/>
    <d v="2023-04-18T13:26:5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49"/>
    <d v="2023-04-18T13:26:5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40"/>
    <d v="2023-04-18T13:2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54"/>
    <d v="2023-04-18T13:26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56"/>
    <d v="2023-04-18T13:2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57"/>
    <d v="2023-04-18T13:2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8"/>
    <x v="2"/>
    <x v="0"/>
    <d v="2023-04-18T13:26:5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79"/>
    <d v="2023-04-18T13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81"/>
    <d v="2023-04-18T13:27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42"/>
    <d v="2023-04-18T13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30"/>
    <d v="2023-04-18T13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32"/>
    <d v="2023-04-18T13:2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36"/>
    <d v="2023-04-18T13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37"/>
    <d v="2023-04-18T13:27:1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40"/>
    <d v="2023-04-18T13:2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85"/>
    <d v="2023-04-18T13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54"/>
    <d v="2023-04-18T13:27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55"/>
    <d v="2023-04-18T13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0"/>
    <d v="2023-04-18T13:2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9"/>
    <x v="2"/>
    <x v="2"/>
    <d v="2023-04-18T13:27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82"/>
    <d v="2023-04-18T13:27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42"/>
    <d v="2023-04-18T13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30"/>
    <d v="2023-04-18T13:27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37"/>
    <d v="2023-04-18T13:27:3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38"/>
    <d v="2023-04-18T13:27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49"/>
    <d v="2023-04-18T13:27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0"/>
    <x v="2"/>
    <x v="50"/>
    <d v="2023-04-18T13:2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4"/>
    <d v="2023-04-18T13:40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5"/>
    <d v="2023-04-18T13:4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99"/>
    <d v="2023-04-18T13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6"/>
    <d v="2023-04-18T13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10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11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125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14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20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74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80"/>
    <d v="2023-07-17T09:31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82"/>
    <d v="2023-07-17T09:3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153"/>
    <x v="3"/>
    <x v="63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30"/>
    <d v="2023-04-19T16:29:36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47"/>
    <d v="2023-04-19T16:29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33"/>
    <d v="2023-04-19T16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34"/>
    <d v="2023-04-19T16:29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36"/>
    <d v="2023-04-19T16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37"/>
    <d v="2023-04-19T16:29:36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38"/>
    <d v="2023-04-19T16:29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48"/>
    <d v="2023-04-19T16:29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199"/>
    <d v="2023-04-19T16:2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40"/>
    <d v="2023-04-19T16:29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151"/>
    <d v="2023-04-19T16:29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58"/>
    <d v="2023-04-19T16:29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0"/>
    <d v="2023-04-19T16:29:3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08"/>
    <x v="8"/>
    <x v="1"/>
    <d v="2023-04-19T16:29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38"/>
    <d v="2023-04-18T14:24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112"/>
    <d v="2023-04-18T14:24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49"/>
    <d v="2023-04-18T14:24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40"/>
    <d v="2023-04-18T14:24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8"/>
    <x v="1"/>
    <x v="3"/>
    <d v="2023-06-22T13:07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80"/>
    <d v="2023-06-22T13:07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29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30"/>
    <d v="2023-06-22T13:07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34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35"/>
    <d v="2023-06-22T13:07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38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05"/>
    <x v="11"/>
    <x v="39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24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204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80"/>
    <d v="2023-06-22T13:11:5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30"/>
    <d v="2023-06-22T13:11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47"/>
    <d v="2023-06-22T13:11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34"/>
    <d v="2023-06-22T13:1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37"/>
    <d v="2023-06-22T13:11:5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49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14"/>
    <x v="0"/>
    <x v="50"/>
    <d v="2023-06-22T13:11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1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2"/>
    <d v="2023-06-22T13:16:3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3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22"/>
    <d v="2023-06-22T13:16:3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34"/>
    <d v="2023-06-22T13:16:3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129"/>
    <x v="0"/>
    <x v="292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30"/>
    <d v="2023-07-17T09:31:3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76"/>
    <x v="12"/>
    <x v="32"/>
    <d v="2023-07-17T09:3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38"/>
    <d v="2023-07-17T09:27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48"/>
    <d v="2023-07-17T09:2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40"/>
    <d v="2023-07-17T09:27:5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54"/>
    <d v="2023-07-17T09:27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58"/>
    <d v="2023-07-17T09:2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0"/>
    <d v="2023-07-17T09:27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64"/>
    <x v="11"/>
    <x v="3"/>
    <d v="2023-07-17T09:27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80"/>
    <d v="2023-07-17T09:28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29"/>
    <d v="2023-07-17T09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30"/>
    <d v="2023-07-17T09:28:5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34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35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38"/>
    <d v="2023-07-17T09:2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48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40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54"/>
    <d v="2023-07-17T09:28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56"/>
    <d v="2023-07-17T09:2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58"/>
    <d v="2023-07-17T09:28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0"/>
    <d v="2023-07-17T09:28:5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207"/>
    <d v="2023-07-17T09:28:57"/>
    <n v="8"/>
    <m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65"/>
    <x v="11"/>
    <x v="3"/>
    <d v="2023-07-17T09:28:5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205"/>
    <d v="2023-04-18T11:5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69"/>
    <d v="2023-04-18T11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6"/>
    <d v="2023-04-18T11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7"/>
    <d v="2023-04-18T11:5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96"/>
    <d v="2023-04-18T11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9"/>
    <d v="2023-04-18T11:5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11"/>
    <d v="2023-04-18T11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125"/>
    <d v="2023-04-18T11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14"/>
    <d v="2023-04-18T11:51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256"/>
    <d v="2023-04-18T11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20"/>
    <d v="2023-04-18T11:51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21"/>
    <d v="2023-04-18T11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24"/>
    <d v="2023-04-18T11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80"/>
    <d v="2023-04-18T11:5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82"/>
    <d v="2023-04-18T11:51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30"/>
    <d v="2023-04-18T11:51:5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32"/>
    <d v="2023-04-18T11:5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35"/>
    <d v="2023-04-18T11:5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52"/>
    <x v="9"/>
    <x v="36"/>
    <d v="2023-04-18T11:5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125"/>
    <d v="2023-04-18T13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14"/>
    <d v="2023-04-18T13:42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15"/>
    <d v="2023-04-18T13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126"/>
    <d v="2023-04-18T13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30"/>
    <d v="2023-04-18T13:42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37"/>
    <d v="2023-04-18T13:42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126"/>
    <d v="2023-04-18T13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20"/>
    <d v="2023-04-18T13:4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74"/>
    <x v="12"/>
    <x v="74"/>
    <d v="2023-04-18T13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4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5"/>
    <d v="2023-05-15T17:10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6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95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96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7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96"/>
    <d v="2023-05-15T17:10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8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9"/>
    <d v="2023-05-15T17:10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0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1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71"/>
    <d v="2023-05-15T17:10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25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41"/>
    <d v="2023-05-15T17:10:1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3"/>
    <d v="2023-05-15T17:10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4"/>
    <d v="2023-05-15T17:10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5"/>
    <d v="2023-05-15T17:1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99"/>
    <d v="2023-05-15T17:1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16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20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25"/>
    <x v="3"/>
    <x v="21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68"/>
    <d v="2023-05-15T15:30:42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48"/>
    <d v="2023-04-18T13:42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49"/>
    <d v="2023-04-18T13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58"/>
    <d v="2023-04-18T13:42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77"/>
    <x v="12"/>
    <x v="0"/>
    <d v="2023-04-18T13:42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88"/>
    <d v="2023-04-18T13:4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59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0"/>
    <d v="2023-04-18T13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78"/>
    <x v="12"/>
    <x v="61"/>
    <d v="2023-04-18T13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96"/>
    <d v="2023-04-19T15:33:0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0"/>
    <d v="2023-04-19T15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25"/>
    <d v="2023-04-19T15:3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4"/>
    <d v="2023-04-19T15:33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15"/>
    <d v="2023-04-19T15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62"/>
    <x v="11"/>
    <x v="99"/>
    <d v="2023-04-19T15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0"/>
    <d v="2023-07-20T15:32:5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1"/>
    <d v="2023-07-20T15:32:5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37"/>
    <d v="2023-07-20T15:34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38"/>
    <d v="2023-07-20T15:34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112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49"/>
    <d v="2023-07-20T15:34:1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50"/>
    <d v="2023-07-20T15:34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54"/>
    <d v="2023-07-20T15:34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0"/>
    <d v="2023-07-20T15:34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86"/>
    <x v="13"/>
    <x v="3"/>
    <d v="2023-07-20T15:34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59"/>
    <d v="2023-06-22T12:34:27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0"/>
    <d v="2023-06-22T12:34:27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1"/>
    <d v="2023-06-22T12:34:27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0"/>
    <x v="0"/>
    <x v="62"/>
    <d v="2023-06-22T12:34:2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28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2"/>
    <d v="2023-07-20T15:32:58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5"/>
    <d v="2023-07-20T15:32:58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90"/>
    <d v="2023-07-20T15:32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29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0"/>
    <d v="2023-05-24T17:13:1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2"/>
    <d v="2023-05-24T17:13:15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3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240"/>
    <d v="2023-05-24T17:13:15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6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7"/>
    <d v="2023-05-24T17:13:15"/>
    <n v="177"/>
    <n v="177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8"/>
    <d v="2023-05-24T17:13:15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112"/>
    <d v="2023-05-24T17:13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39"/>
    <d v="2023-05-24T17:13:1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40"/>
    <d v="2023-05-24T17:13:15"/>
    <n v="113"/>
    <n v="113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54"/>
    <d v="2023-05-24T17:13:1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117"/>
    <d v="2023-05-24T17:13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56"/>
    <d v="2023-05-24T17:13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217"/>
    <d v="2023-05-24T17:13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123"/>
    <x v="6"/>
    <x v="0"/>
    <d v="2023-05-24T17:13:1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112"/>
    <d v="2023-04-18T11:37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39"/>
    <d v="2023-04-18T11:37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51"/>
    <d v="2023-04-18T11:37:20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84"/>
    <d v="2023-04-18T11:37:20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0"/>
    <d v="2023-04-18T11:37:2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2"/>
    <d v="2023-04-18T11:37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3"/>
    <d v="2023-04-18T11:37:2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0"/>
    <x v="66"/>
    <d v="2023-07-20T15:32:58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9"/>
    <x v="7"/>
    <x v="195"/>
    <d v="2023-04-18T11:37:20"/>
    <n v="41"/>
    <n v="3"/>
    <n v="3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43"/>
    <d v="2023-04-18T11:37:4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60"/>
    <d v="2023-04-18T11:3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05"/>
    <d v="2023-04-18T11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80"/>
    <d v="2023-04-18T11:37:45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81"/>
    <d v="2023-04-18T11:37:45"/>
    <n v="586"/>
    <m/>
    <n v="586"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82"/>
    <d v="2023-04-18T11:37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08"/>
    <d v="2023-04-18T11:3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25"/>
    <d v="2023-04-18T11:3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0"/>
    <d v="2023-04-18T11:37:4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2"/>
    <d v="2023-04-18T11:37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3"/>
    <d v="2023-04-18T11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87"/>
    <d v="2023-04-18T11:40:28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95"/>
    <d v="2023-04-18T11:40:28"/>
    <n v="13"/>
    <n v="2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88"/>
    <d v="2023-04-18T11:40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9"/>
    <d v="2023-04-18T11:40:5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61"/>
    <d v="2023-04-18T11:40:5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61"/>
    <d v="2023-07-17T09:30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62"/>
    <d v="2023-07-17T09:30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90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3"/>
    <x v="22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66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121"/>
    <d v="2023-07-17T09:30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200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92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69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6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7"/>
    <d v="2023-07-17T09:30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96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9"/>
    <d v="2023-07-17T09:30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11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125"/>
    <d v="2023-07-17T09:30:0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14"/>
    <d v="2023-07-17T09:30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15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126"/>
    <d v="2023-07-17T09:3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74"/>
    <x v="12"/>
    <x v="20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48"/>
    <d v="2023-06-22T12:40:06"/>
    <n v="7"/>
    <m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40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36"/>
    <d v="2023-06-22T12:40:06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37"/>
    <d v="2023-06-22T12:40:06"/>
    <n v="455"/>
    <m/>
    <n v="455"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41"/>
    <d v="2023-06-22T12:40:0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48"/>
    <d v="2023-06-22T12:40:06"/>
    <n v="221"/>
    <m/>
    <n v="221"/>
    <m/>
    <n v="2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99"/>
    <d v="2023-06-22T12:40:06"/>
    <n v="110"/>
    <m/>
    <n v="110"/>
    <m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88"/>
    <d v="2023-06-22T12:40:06"/>
    <n v="46"/>
    <m/>
    <n v="46"/>
    <m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16"/>
    <d v="2023-06-22T12:40:0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54"/>
    <d v="2023-06-22T12:40:06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56"/>
    <d v="2023-06-22T12:40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57"/>
    <d v="2023-06-22T12:40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58"/>
    <d v="2023-06-22T12:40:06"/>
    <n v="221"/>
    <n v="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0"/>
    <d v="2023-06-22T12:40:06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2"/>
    <d v="2023-06-22T12:40:06"/>
    <n v="294"/>
    <n v="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183"/>
    <d v="2023-06-22T12:40:0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8"/>
    <x v="3"/>
    <x v="3"/>
    <d v="2023-06-22T12:40:06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81"/>
    <d v="2023-06-22T12:40:24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19"/>
    <x v="8"/>
    <x v="30"/>
    <d v="2023-06-22T12:40:24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88"/>
    <d v="2023-07-14T15:57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6"/>
    <x v="4"/>
    <x v="60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49"/>
    <d v="2023-04-18T14:53:1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50"/>
    <d v="2023-04-18T14:5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51"/>
    <d v="2023-04-18T14:53:12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84"/>
    <d v="2023-04-18T14:5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40"/>
    <d v="2023-04-18T14:53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13"/>
    <x v="0"/>
    <x v="54"/>
    <d v="2023-04-18T14:53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13"/>
    <x v="0"/>
    <x v="2"/>
    <d v="2023-04-18T12:30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88"/>
    <d v="2023-04-18T12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59"/>
    <d v="2023-04-18T12:30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0"/>
    <d v="2023-04-18T12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1"/>
    <d v="2023-04-18T12:30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2"/>
    <d v="2023-04-18T12:3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3"/>
    <d v="2023-04-18T12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90"/>
    <d v="2023-04-18T12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6"/>
    <d v="2023-04-18T12:30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9"/>
    <d v="2023-04-18T12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70"/>
    <d v="2023-04-18T12:3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16"/>
    <d v="2023-06-22T12:37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54"/>
    <d v="2023-06-22T12:37:22"/>
    <n v="1048"/>
    <n v="0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85"/>
    <d v="2023-06-22T12:37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17"/>
    <d v="2023-06-22T12:37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56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57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58"/>
    <d v="2023-06-22T12:37:2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0"/>
    <d v="2023-06-22T12:37:2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"/>
    <d v="2023-06-22T12:37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2"/>
    <d v="2023-06-22T12:37:2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"/>
    <x v="2"/>
    <x v="174"/>
    <d v="2023-06-22T12:37:22"/>
    <n v="1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48"/>
    <x v="10"/>
    <x v="61"/>
    <d v="2023-04-18T11:50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40"/>
    <d v="2023-04-18T13:52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0"/>
    <d v="2023-04-18T13:52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3"/>
    <x v="6"/>
    <x v="86"/>
    <d v="2023-04-18T13:5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59"/>
    <d v="2023-04-18T13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70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4"/>
    <d v="2023-05-15T15:31:08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"/>
    <d v="2023-05-15T15:31:0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49"/>
    <d v="2023-05-15T15:38:4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50"/>
    <d v="2023-05-15T15:38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40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54"/>
    <d v="2023-05-15T15:38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0"/>
    <d v="2023-05-15T15:38:41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153"/>
    <x v="3"/>
    <x v="2"/>
    <d v="2023-05-15T15:38:41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8"/>
    <d v="2023-05-15T15:39:0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9"/>
    <d v="2023-05-15T15:39:09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0"/>
    <d v="2023-05-15T15:39:0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1"/>
    <d v="2023-05-15T15:39:09"/>
    <n v="1333"/>
    <m/>
    <n v="1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2"/>
    <d v="2023-05-15T15:39:09"/>
    <n v="2124"/>
    <m/>
    <n v="2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3"/>
    <d v="2023-05-15T15:39:0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90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91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9"/>
    <d v="2023-05-15T15:39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5"/>
    <d v="2023-05-15T15:39:09"/>
    <n v="1665"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90"/>
    <d v="2023-05-15T15:39:09"/>
    <n v="1671"/>
    <m/>
    <n v="1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36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6"/>
    <d v="2023-05-15T15:39:09"/>
    <n v="2372"/>
    <m/>
    <n v="2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7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2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3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50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4"/>
    <d v="2023-05-15T15:30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1"/>
    <d v="2023-05-15T15:30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2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3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77"/>
    <d v="2023-05-15T15:3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4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80"/>
    <d v="2023-05-15T15:30:42"/>
    <n v="286"/>
    <m/>
    <n v="286"/>
    <m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6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7"/>
    <d v="2023-05-15T15:30:4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54"/>
    <d v="2023-05-15T15:30:4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09"/>
    <d v="2023-05-15T15:30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42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173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5"/>
    <x v="3"/>
    <x v="255"/>
    <d v="2023-05-15T15:30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93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9"/>
    <d v="2023-05-15T15:39:09"/>
    <n v="1389"/>
    <m/>
    <n v="1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75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70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4"/>
    <d v="2023-05-15T15:39:09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5"/>
    <d v="2023-05-15T15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6"/>
    <d v="2023-05-15T15:39:09"/>
    <n v="2042"/>
    <m/>
    <n v="2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95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7"/>
    <d v="2023-05-15T15:39:09"/>
    <n v="4701"/>
    <m/>
    <n v="4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96"/>
    <d v="2023-05-15T15:39:09"/>
    <n v="2449"/>
    <m/>
    <n v="2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8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163"/>
    <d v="2023-05-15T15:39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7"/>
    <x v="8"/>
    <x v="9"/>
    <d v="2023-05-15T15:39:09"/>
    <n v="2829"/>
    <m/>
    <n v="2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84"/>
    <d v="2023-04-20T09:16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40"/>
    <d v="2023-04-20T09:16:1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54"/>
    <d v="2023-04-20T09:16:19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117"/>
    <d v="2023-04-20T09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55"/>
    <d v="2023-04-20T09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58"/>
    <d v="2023-04-20T09:16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0"/>
    <d v="2023-04-20T09:16:1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2"/>
    <d v="2023-04-20T09:16:1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183"/>
    <d v="2023-04-20T09:16:1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14"/>
    <x v="8"/>
    <x v="87"/>
    <d v="2023-04-20T09:16: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8"/>
    <d v="2023-04-20T09:16:45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59"/>
    <d v="2023-04-20T09:16:45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0"/>
    <d v="2023-04-20T09:16:4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1"/>
    <d v="2023-04-20T09:16:45"/>
    <n v="1437"/>
    <m/>
    <n v="1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2"/>
    <d v="2023-04-20T09:16:45"/>
    <n v="2333"/>
    <m/>
    <n v="2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3"/>
    <d v="2023-04-20T09:16:4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91"/>
    <d v="2023-04-20T09:16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9"/>
    <d v="2023-04-20T09:16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5"/>
    <d v="2023-04-20T09:16:45"/>
    <n v="1827"/>
    <m/>
    <n v="1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90"/>
    <d v="2023-04-20T09:16:45"/>
    <n v="1834"/>
    <m/>
    <n v="1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36"/>
    <d v="2023-04-20T09:16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66"/>
    <d v="2023-04-20T09:16:45"/>
    <n v="2507"/>
    <m/>
    <n v="2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36"/>
    <d v="2023-04-19T16:2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37"/>
    <d v="2023-04-19T16:23:16"/>
    <n v="1204"/>
    <n v="1204"/>
    <m/>
    <m/>
    <n v="1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38"/>
    <d v="2023-04-19T16:23:16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112"/>
    <d v="2023-04-19T16:2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40"/>
    <d v="2023-04-19T16:23:1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116"/>
    <d v="2023-04-19T16:23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54"/>
    <d v="2023-04-19T16:23:16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56"/>
    <d v="2023-04-19T16:23:16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217"/>
    <d v="2023-04-19T16:23:1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0"/>
    <d v="2023-04-19T16:23:16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2"/>
    <d v="2023-04-19T16:23:1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45"/>
    <x v="3"/>
    <x v="174"/>
    <d v="2023-04-19T16:23:16"/>
    <n v="1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88"/>
    <d v="2023-04-19T16:23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59"/>
    <d v="2023-04-19T16:23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0"/>
    <d v="2023-04-19T16:23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1"/>
    <d v="2023-04-19T16:23:46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2"/>
    <d v="2023-04-19T16:23:4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3"/>
    <d v="2023-04-19T16:2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0"/>
    <d v="2023-04-19T16:23:4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1"/>
    <d v="2023-04-19T16:23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6"/>
    <d v="2023-04-19T16:23:4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7"/>
    <d v="2023-04-19T16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2"/>
    <d v="2023-04-19T16:2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68"/>
    <d v="2023-04-19T16:2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56"/>
    <x v="3"/>
    <x v="8"/>
    <d v="2023-04-19T15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62"/>
    <d v="2023-04-18T11:40:5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63"/>
    <d v="2023-04-18T11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90"/>
    <d v="2023-04-18T11:40:5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66"/>
    <d v="2023-04-18T11:40:5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69"/>
    <d v="2023-04-18T11:40:55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4"/>
    <d v="2023-04-18T11:40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6"/>
    <d v="2023-04-18T11:40:55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7"/>
    <d v="2023-04-18T11:40:5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96"/>
    <d v="2023-04-18T11:40:5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9"/>
    <d v="2023-04-18T11:40:55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6"/>
    <d v="2023-04-18T11:42:1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7"/>
    <d v="2023-04-18T11:42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9"/>
    <d v="2023-04-18T11:42:1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10"/>
    <d v="2023-04-18T11:42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12"/>
    <d v="2023-04-18T11:42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41"/>
    <d v="2023-04-18T11:42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13"/>
    <d v="2023-04-18T11:42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14"/>
    <d v="2023-04-18T11:42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15"/>
    <d v="2023-04-18T11:42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24"/>
    <x v="0"/>
    <x v="21"/>
    <d v="2023-04-18T11:42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6"/>
    <d v="2023-04-18T11:37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7"/>
    <d v="2023-04-18T11:37:45"/>
    <n v="582"/>
    <m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8"/>
    <d v="2023-04-18T11:37:4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51"/>
    <d v="2023-04-20T09:13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13"/>
    <x v="8"/>
    <x v="84"/>
    <d v="2023-04-20T09:13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6"/>
    <x v="4"/>
    <x v="90"/>
    <d v="2023-04-18T11:30:2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7"/>
    <d v="2023-04-18T11:51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51"/>
    <x v="9"/>
    <x v="96"/>
    <d v="2023-04-18T11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9"/>
    <d v="2023-04-19T16:31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175"/>
    <d v="2023-04-19T16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"/>
    <d v="2023-04-19T16:31:51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7"/>
    <d v="2023-04-19T16:31:51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96"/>
    <d v="2023-04-19T16:31:51"/>
    <n v="0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8"/>
    <d v="2023-04-19T16:3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38"/>
    <d v="2023-04-18T13:24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49"/>
    <d v="2023-04-18T13:24:0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40"/>
    <d v="2023-04-18T13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54"/>
    <d v="2023-04-18T13:24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56"/>
    <d v="2023-04-18T13:24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57"/>
    <d v="2023-04-18T13:24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168"/>
    <d v="2023-04-18T13:24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7"/>
    <x v="87"/>
    <d v="2023-04-18T13:24: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61"/>
    <d v="2023-04-18T13:2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62"/>
    <d v="2023-04-18T13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66"/>
    <d v="2023-04-18T13:2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6"/>
    <d v="2023-04-18T13:2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7"/>
    <d v="2023-04-18T13:2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96"/>
    <d v="2023-04-18T13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9"/>
    <d v="2023-04-18T13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21"/>
    <d v="2023-04-18T13:2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80"/>
    <d v="2023-04-18T13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81"/>
    <d v="2023-04-18T13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29"/>
    <d v="2023-04-18T13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30"/>
    <d v="2023-04-18T13:24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7"/>
    <x v="32"/>
    <d v="2023-04-18T13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5"/>
    <d v="2023-04-18T13:21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6"/>
    <d v="2023-04-18T13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21"/>
    <d v="2023-04-18T13:21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82"/>
    <d v="2023-04-18T13:21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84"/>
    <d v="2023-04-18T14:12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40"/>
    <d v="2023-04-18T14:12:3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154"/>
    <d v="2023-04-18T14:12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6"/>
    <x v="0"/>
    <x v="52"/>
    <d v="2023-04-18T14:12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48"/>
    <d v="2023-04-18T11:54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49"/>
    <d v="2023-04-18T11:54:2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54"/>
    <x v="9"/>
    <x v="54"/>
    <d v="2023-04-18T11:54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8"/>
    <d v="2023-08-17T15:42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69"/>
    <d v="2023-08-17T15:42:2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0"/>
    <x v="70"/>
    <d v="2023-08-17T15:42:2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59"/>
    <d v="2023-08-17T15:48:1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61"/>
    <d v="2023-08-17T15:48:15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63"/>
    <d v="2023-08-17T15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90"/>
    <d v="2023-08-17T15:48:1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66"/>
    <d v="2023-08-17T15:48:1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69"/>
    <d v="2023-08-17T15:48:1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75"/>
    <d v="2023-08-17T15:4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"/>
    <d v="2023-08-17T15:48:15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6"/>
    <d v="2023-08-17T15:48:1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7"/>
    <d v="2023-08-17T15:48:15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96"/>
    <d v="2023-08-17T15:48:15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8"/>
    <d v="2023-08-17T15:4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9"/>
    <d v="2023-08-17T15:48:15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0"/>
    <d v="2023-08-17T15:48:1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41"/>
    <d v="2023-08-17T15:48:1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3"/>
    <d v="2023-08-17T15:48:15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4"/>
    <d v="2023-08-17T15:48:15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6"/>
    <d v="2023-08-17T15:48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19"/>
    <d v="2023-08-17T15:48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20"/>
    <d v="2023-08-17T15:48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21"/>
    <d v="2023-08-17T15:48:1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22"/>
    <d v="2023-08-17T15:48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23"/>
    <d v="2023-08-17T15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4"/>
    <x v="0"/>
    <x v="80"/>
    <d v="2023-08-17T15:48:15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280"/>
    <d v="2023-04-18T13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281"/>
    <d v="2023-04-18T13:21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319"/>
    <d v="2023-04-18T13:21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177"/>
    <d v="2023-04-18T13:21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78"/>
    <d v="2023-04-18T13:21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32"/>
    <d v="2023-04-18T13:21:43"/>
    <n v="43"/>
    <m/>
    <n v="43"/>
    <m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39"/>
    <d v="2023-04-18T13:21:43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49"/>
    <d v="2023-04-18T13:21:43"/>
    <n v="56"/>
    <m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51"/>
    <d v="2023-04-18T13:21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2"/>
    <x v="0"/>
    <x v="2"/>
    <d v="2023-04-18T13:21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59"/>
    <d v="2023-04-18T13:22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0"/>
    <d v="2023-04-18T13:22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1"/>
    <d v="2023-04-18T13:22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2"/>
    <d v="2023-04-18T13:22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5"/>
    <d v="2023-04-18T13:2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90"/>
    <d v="2023-04-18T13:2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6"/>
    <d v="2023-04-18T13:22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7"/>
    <d v="2023-04-18T13:2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200"/>
    <d v="2023-04-18T13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93"/>
    <d v="2023-04-18T13:22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8"/>
    <d v="2023-04-18T13:22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69"/>
    <d v="2023-04-18T13:22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70"/>
    <d v="2023-04-18T13:22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4"/>
    <d v="2023-04-18T13:22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3"/>
    <x v="0"/>
    <x v="5"/>
    <d v="2023-04-18T13:22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1"/>
    <d v="2023-04-19T16:23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71"/>
    <d v="2023-04-19T16:23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41"/>
    <d v="2023-04-19T16:23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3"/>
    <d v="2023-04-19T16:23:46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4"/>
    <d v="2023-04-19T16:23:46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5"/>
    <d v="2023-04-19T16:23:4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99"/>
    <d v="2023-04-19T16:23:4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6"/>
    <d v="2023-04-19T16:23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00"/>
    <d v="2023-04-19T16:2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19"/>
    <d v="2023-04-19T16:23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0"/>
    <d v="2023-04-19T16:23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5"/>
    <x v="3"/>
    <x v="21"/>
    <d v="2023-04-19T16:23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202"/>
    <d v="2023-04-19T15:55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69"/>
    <d v="2023-04-19T15:55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43"/>
    <d v="2023-04-19T15:55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71"/>
    <d v="2023-04-19T15:55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72"/>
    <d v="2023-04-19T15:55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80"/>
    <d v="2023-04-19T15:55:35"/>
    <n v="205"/>
    <m/>
    <n v="205"/>
    <m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106"/>
    <d v="2023-04-19T15:55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2"/>
    <d v="2023-04-19T15:55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58"/>
    <d v="2023-04-18T11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0"/>
    <d v="2023-04-18T11:4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1"/>
    <d v="2023-04-18T11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84"/>
    <d v="2023-04-18T11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40"/>
    <d v="2023-04-18T11:40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16"/>
    <d v="2023-04-18T11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4"/>
    <d v="2023-04-18T11:40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117"/>
    <d v="2023-04-18T11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5"/>
    <d v="2023-04-18T11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6"/>
    <d v="2023-04-18T11:40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21"/>
    <x v="9"/>
    <x v="57"/>
    <d v="2023-04-18T11:40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49"/>
    <d v="2023-04-18T14:23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54"/>
    <d v="2023-04-18T14:23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0"/>
    <d v="2023-04-18T14:23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2"/>
    <d v="2023-04-18T14:23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7"/>
    <x v="87"/>
    <d v="2023-04-18T14:23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82"/>
    <d v="2023-04-18T14:24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30"/>
    <d v="2023-04-18T14:24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7"/>
    <x v="2"/>
    <x v="37"/>
    <d v="2023-04-18T14:24:2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117"/>
    <d v="2023-04-18T14:2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58"/>
    <d v="2023-04-18T14:26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0"/>
    <d v="2023-04-18T14:26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86"/>
    <d v="2023-04-18T14:2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3"/>
    <x v="10"/>
    <x v="183"/>
    <d v="2023-04-18T14:26:52"/>
    <n v="9"/>
    <n v="2"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30"/>
    <d v="2023-04-19T15:55:35"/>
    <n v="440"/>
    <m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47"/>
    <d v="2023-04-19T15:55:35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32"/>
    <d v="2023-04-19T15:55:35"/>
    <n v="405"/>
    <m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37"/>
    <d v="2023-04-19T15:55:35"/>
    <n v="651"/>
    <m/>
    <n v="651"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5"/>
    <x v="3"/>
    <x v="38"/>
    <d v="2023-04-19T15:55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4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5"/>
    <d v="2023-05-15T16:17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6"/>
    <d v="2023-05-15T16:17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7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8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9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41"/>
    <d v="2023-05-15T16:17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13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14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15"/>
    <d v="2023-05-15T16:1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72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20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21"/>
    <d v="2023-05-15T16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22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04"/>
    <x v="0"/>
    <x v="23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21"/>
    <d v="2023-04-18T13:20:4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58"/>
    <d v="2023-04-18T13:2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24"/>
    <d v="2023-04-18T13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01"/>
    <d v="2023-04-18T13:2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29"/>
    <d v="2023-04-18T13:20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177"/>
    <d v="2023-04-18T13:20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78"/>
    <d v="2023-04-18T13:20:4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80"/>
    <d v="2023-04-18T13:20:43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42"/>
    <d v="2023-04-18T13:2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30"/>
    <d v="2023-04-18T13:20:43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47"/>
    <d v="2023-04-18T13:20:4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37"/>
    <d v="2023-04-18T13:20:43"/>
    <n v="464"/>
    <m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6"/>
    <d v="2023-05-24T14:54:44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7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3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8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9"/>
    <d v="2023-05-24T14:54:44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70"/>
    <d v="2023-05-24T14:5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4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46"/>
    <d v="2023-05-24T14:54:4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2"/>
    <d v="2023-05-24T14:54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5"/>
    <d v="2023-05-24T14:54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6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25"/>
    <x v="3"/>
    <x v="2"/>
    <d v="2023-05-15T17:04:4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30"/>
    <d v="2023-05-15T17:05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47"/>
    <d v="2023-05-15T17:0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36"/>
    <d v="2023-05-15T17:0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37"/>
    <d v="2023-04-18T13:38:08"/>
    <n v="68"/>
    <m/>
    <n v="6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48"/>
    <d v="2023-04-18T13:38:08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49"/>
    <d v="2023-04-18T13:3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54"/>
    <d v="2023-04-18T13:3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58"/>
    <d v="2023-04-18T13:38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0"/>
    <d v="2023-04-18T13:38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67"/>
    <x v="10"/>
    <x v="183"/>
    <d v="2023-04-18T13:38:0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37"/>
    <d v="2023-05-15T17:05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68"/>
    <x v="10"/>
    <x v="30"/>
    <d v="2023-04-18T13:38:30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68"/>
    <x v="10"/>
    <x v="37"/>
    <d v="2023-04-18T13:38:30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68"/>
    <x v="10"/>
    <x v="48"/>
    <d v="2023-04-18T13:38:30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68"/>
    <x v="10"/>
    <x v="49"/>
    <d v="2023-04-18T13:38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68"/>
    <x v="10"/>
    <x v="58"/>
    <d v="2023-04-18T13:3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68"/>
    <x v="10"/>
    <x v="0"/>
    <d v="2023-04-18T13:3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61"/>
    <d v="2023-04-18T13:38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90"/>
    <d v="2023-04-18T13:38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6"/>
    <d v="2023-04-18T13:38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30"/>
    <d v="2023-04-18T13:38:48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32"/>
    <d v="2023-04-18T13:38:4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69"/>
    <x v="10"/>
    <x v="35"/>
    <d v="2023-04-18T13:38:4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7"/>
    <d v="2023-05-24T14:54:44"/>
    <n v="234"/>
    <m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8"/>
    <d v="2023-05-24T14:54:4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12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9"/>
    <d v="2023-05-24T14:54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49"/>
    <d v="2023-05-24T14:54:44"/>
    <n v="502"/>
    <m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0"/>
    <d v="2023-05-24T14:54:4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1"/>
    <d v="2023-05-24T14:5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84"/>
    <d v="2023-05-24T14:54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40"/>
    <d v="2023-05-24T14:54:44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45"/>
    <d v="2023-05-24T14:54:44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54"/>
    <d v="2023-05-24T14:54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16"/>
    <d v="2023-05-24T14:54:4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39"/>
    <d v="2023-04-18T13:20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48"/>
    <d v="2023-04-18T13:20:43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0"/>
    <x v="0"/>
    <x v="49"/>
    <d v="2023-04-18T13:20:43"/>
    <n v="686"/>
    <m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80"/>
    <d v="2023-04-18T13:18:5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82"/>
    <d v="2023-04-18T13:18:5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42"/>
    <d v="2023-04-18T13:18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6"/>
    <d v="2023-05-24T14:54:44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30"/>
    <d v="2023-04-18T13:18:59"/>
    <n v="176"/>
    <m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32"/>
    <d v="2023-04-18T13:18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36"/>
    <d v="2023-04-18T13:18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37"/>
    <d v="2023-04-18T13:18:59"/>
    <n v="305"/>
    <m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38"/>
    <d v="2023-04-18T13:18:5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112"/>
    <d v="2023-04-18T13:18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49"/>
    <d v="2023-04-18T13:18:59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50"/>
    <d v="2023-04-18T13:18:5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51"/>
    <d v="2023-04-18T13:18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84"/>
    <d v="2023-04-18T13:18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40"/>
    <d v="2023-04-18T13:18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145"/>
    <d v="2023-04-18T13:18:59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153"/>
    <d v="2023-04-18T13:1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54"/>
    <d v="2023-04-18T13:18:59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55"/>
    <d v="2023-04-18T13:18:5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0"/>
    <d v="2023-04-18T13:18:59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2"/>
    <d v="2023-04-18T13:18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5"/>
    <x v="2"/>
    <x v="195"/>
    <d v="2023-04-18T13:18:59"/>
    <n v="43"/>
    <n v="1"/>
    <n v="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12"/>
    <d v="2023-04-18T11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39"/>
    <d v="2023-04-18T11:3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49"/>
    <d v="2023-04-18T11:37:45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50"/>
    <d v="2023-04-18T11:3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51"/>
    <d v="2023-04-18T11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5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84"/>
    <d v="2023-04-18T11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40"/>
    <d v="2023-04-18T11:37:4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45"/>
    <d v="2023-04-18T11:37:45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53"/>
    <d v="2023-04-18T11:37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62"/>
    <d v="2023-04-18T11:37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15"/>
    <d v="2023-04-18T11:37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10"/>
    <x v="2"/>
    <x v="116"/>
    <d v="2023-04-18T11:37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0"/>
    <d v="2023-04-19T15:56:16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1"/>
    <d v="2023-04-19T15:56:16"/>
    <n v="0"/>
    <m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82"/>
    <d v="2023-04-19T15:56:16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6"/>
    <d v="2023-04-19T15:56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107"/>
    <d v="2023-04-19T15:56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316"/>
    <d v="2023-04-19T15:56:16"/>
    <m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294"/>
    <d v="2023-04-19T15:56:16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1"/>
    <x v="3"/>
    <x v="42"/>
    <d v="2023-04-19T15:56:1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63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4"/>
    <d v="2023-05-24T14:54:4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5"/>
    <d v="2023-05-24T14:5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6"/>
    <d v="2023-05-24T14:5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57"/>
    <d v="2023-05-24T14:5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0"/>
    <d v="2023-05-24T14:54:4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2"/>
    <d v="2023-05-24T14:54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86"/>
    <d v="2023-05-24T14:54:4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3"/>
    <d v="2023-05-24T14:54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1"/>
    <x v="9"/>
    <x v="101"/>
    <d v="2023-04-18T14:1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23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7"/>
    <d v="2023-05-24T14:54:4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96"/>
    <d v="2023-05-24T14:54:44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14"/>
    <d v="2023-05-15T16:36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3"/>
    <d v="2023-05-15T16:36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116"/>
    <d v="2023-05-15T16:36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4"/>
    <d v="2023-05-15T16:36:50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5"/>
    <d v="2023-05-15T16:36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6"/>
    <d v="2023-05-15T16:36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57"/>
    <d v="2023-05-15T16:36:50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0"/>
    <d v="2023-05-15T16:36:5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2"/>
    <d v="2023-05-15T16:36:50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3"/>
    <x v="3"/>
    <d v="2023-05-15T16:36:50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9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0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1"/>
    <d v="2023-05-15T16:37:07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99"/>
    <d v="2023-04-18T12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20"/>
    <d v="2023-04-18T12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81"/>
    <d v="2023-04-18T12:29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30"/>
    <d v="2023-04-18T12:29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36"/>
    <d v="2023-04-18T12:2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37"/>
    <d v="2023-04-18T12:29:2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48"/>
    <d v="2023-04-18T12:29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49"/>
    <d v="2023-04-18T12:29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10"/>
    <x v="12"/>
    <x v="40"/>
    <d v="2023-04-18T12:29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34"/>
    <d v="2023-04-18T13:5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35"/>
    <d v="2023-04-18T13:53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38"/>
    <d v="2023-04-18T13:5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40"/>
    <d v="2023-04-18T13:53:0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54"/>
    <d v="2023-04-18T13:53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56"/>
    <d v="2023-04-18T13:53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05"/>
    <x v="11"/>
    <x v="57"/>
    <d v="2023-04-18T13:53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55"/>
    <d v="2023-04-18T13:5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0"/>
    <d v="2023-04-18T13:55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13"/>
    <x v="0"/>
    <x v="2"/>
    <d v="2023-04-18T13:55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59"/>
    <d v="2023-04-18T13:55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61"/>
    <d v="2023-04-18T13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62"/>
    <d v="2023-04-18T13:55:4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63"/>
    <d v="2023-04-18T13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90"/>
    <d v="2023-04-18T13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66"/>
    <d v="2023-04-18T13:55:4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2"/>
    <d v="2023-05-15T16:37:07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3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90"/>
    <d v="2023-05-15T16:37:07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6"/>
    <d v="2023-05-15T16:37:07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7"/>
    <d v="2023-05-15T16:3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92"/>
    <d v="2023-05-15T16:37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8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9"/>
    <d v="2023-05-15T16:37:0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70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94"/>
    <d v="2023-05-15T16:3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"/>
    <d v="2023-05-15T16:37:07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35"/>
    <d v="2023-04-19T16:2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37"/>
    <d v="2023-04-19T16:29:1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62"/>
    <x v="11"/>
    <x v="39"/>
    <d v="2023-04-19T16:2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8"/>
    <d v="2023-04-20T13:04:41"/>
    <n v="3547"/>
    <n v="0"/>
    <n v="3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49"/>
    <d v="2023-04-20T13:04:4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50"/>
    <d v="2023-04-20T13:04:41"/>
    <n v="1198"/>
    <n v="0"/>
    <n v="1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51"/>
    <d v="2023-04-20T13:04:41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52"/>
    <d v="2023-04-20T13:04:41"/>
    <n v="6235"/>
    <n v="0"/>
    <n v="6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53"/>
    <d v="2023-04-20T13:04:41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2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56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4"/>
    <d v="2023-04-20T13:04:4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17"/>
    <d v="2023-04-20T13:0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58"/>
    <d v="2023-04-20T13:04:4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0"/>
    <d v="2023-04-20T13:04:41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2"/>
    <d v="2023-04-20T13:04:41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6"/>
    <d v="2023-04-20T13:0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83"/>
    <d v="2023-04-20T13:04:41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7"/>
    <d v="2023-04-20T13:04:41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95"/>
    <d v="2023-04-20T13:04:41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80"/>
    <d v="2023-04-20T13:05:04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82"/>
    <d v="2023-04-20T13:05:04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30"/>
    <d v="2023-04-20T13:05:0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19"/>
    <x v="8"/>
    <x v="32"/>
    <d v="2023-04-20T13:05:0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5"/>
    <d v="2023-05-15T16:37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6"/>
    <d v="2023-05-15T16:37:07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96"/>
    <d v="2023-05-15T16:37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7"/>
    <d v="2023-05-15T16:37:07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96"/>
    <d v="2023-05-15T16:37:07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8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63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9"/>
    <d v="2023-05-15T16:37:07"/>
    <n v="0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0"/>
    <d v="2023-05-15T16:37:0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253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1"/>
    <d v="2023-05-15T16:37:0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71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125"/>
    <d v="2023-05-15T16:37:07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56"/>
    <x v="3"/>
    <x v="41"/>
    <d v="2023-05-15T16:37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69"/>
    <d v="2023-04-18T13:55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70"/>
    <d v="2023-04-18T13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4"/>
    <d v="2023-04-18T13:55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5"/>
    <d v="2023-04-18T13:55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6"/>
    <d v="2023-04-18T13:55:4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7"/>
    <d v="2023-04-18T13:55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8"/>
    <d v="2023-04-18T13:55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14"/>
    <x v="0"/>
    <x v="9"/>
    <d v="2023-04-18T13:55:4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125"/>
    <x v="0"/>
    <x v="29"/>
    <d v="2023-04-18T13:58:10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93"/>
    <x v="9"/>
    <x v="7"/>
    <d v="2023-04-20T13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07"/>
    <x v="9"/>
    <x v="59"/>
    <d v="2023-04-20T13:5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112"/>
    <d v="2023-04-18T13:45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49"/>
    <d v="2023-04-18T13:45:0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40"/>
    <d v="2023-04-18T13:45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54"/>
    <d v="2023-04-18T13:45:0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84"/>
    <x v="4"/>
    <x v="117"/>
    <d v="2023-04-18T13:45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48"/>
    <d v="2023-05-15T17:05:0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40"/>
    <d v="2023-05-15T17:0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58"/>
    <d v="2023-05-15T17:05:0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0"/>
    <d v="2023-05-15T17:0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46"/>
    <x v="8"/>
    <x v="1"/>
    <d v="2023-05-15T17:05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47"/>
    <x v="8"/>
    <x v="48"/>
    <d v="2023-05-15T17:05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47"/>
    <x v="8"/>
    <x v="58"/>
    <d v="2023-05-15T17:0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11"/>
    <x v="8"/>
    <x v="182"/>
    <d v="2023-05-15T17:05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11"/>
    <x v="8"/>
    <x v="30"/>
    <d v="2023-05-15T17:05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11"/>
    <x v="8"/>
    <x v="37"/>
    <d v="2023-05-15T17:05:5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41"/>
    <d v="2023-05-24T15:33:47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65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4"/>
    <d v="2023-05-24T15:33:47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11"/>
    <x v="8"/>
    <x v="151"/>
    <d v="2023-05-15T17:05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11"/>
    <x v="8"/>
    <x v="0"/>
    <d v="2023-05-15T17:05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8"/>
    <x v="6"/>
    <x v="15"/>
    <d v="2023-05-24T15:33:4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49"/>
    <d v="2023-06-22T12:35:14"/>
    <n v="534"/>
    <n v="0"/>
    <n v="534"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0"/>
    <d v="2023-06-22T12:35:14"/>
    <n v="56"/>
    <n v="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50"/>
    <x v="3"/>
    <x v="51"/>
    <d v="2023-06-22T12:35:14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0"/>
    <d v="2023-04-18T15:0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1"/>
    <d v="2023-04-18T15:0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0"/>
    <x v="2"/>
    <d v="2023-04-18T15:0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28"/>
    <d v="2023-04-18T11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0"/>
    <d v="2023-04-18T11:38:03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2"/>
    <d v="2023-04-18T11:38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3"/>
    <d v="2023-04-18T11:38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6"/>
    <d v="2023-04-18T11:38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7"/>
    <d v="2023-04-18T11:38:03"/>
    <n v="314"/>
    <m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38"/>
    <d v="2023-04-18T11:38:03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112"/>
    <d v="2023-04-18T11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49"/>
    <d v="2023-04-18T11:38:03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50"/>
    <d v="2023-04-18T11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40"/>
    <d v="2023-04-18T11:38:03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145"/>
    <d v="2023-04-18T11:38:0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153"/>
    <d v="2023-04-18T11:38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11"/>
    <x v="2"/>
    <x v="54"/>
    <d v="2023-04-18T11:38:0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4"/>
    <d v="2023-04-18T12:30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5"/>
    <d v="2023-04-18T12:3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6"/>
    <d v="2023-04-18T12:3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7"/>
    <d v="2023-04-18T12:30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8"/>
    <d v="2023-04-18T12:3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9"/>
    <d v="2023-04-18T12:30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13"/>
    <d v="2023-04-18T12:3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14"/>
    <d v="2023-04-18T12:30:5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15"/>
    <d v="2023-04-18T12:3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49"/>
    <d v="2023-04-18T13:52:30"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50"/>
    <d v="2023-04-18T13:52:30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43"/>
    <d v="2023-04-20T13:09:5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31"/>
    <d v="2023-04-20T13:09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71"/>
    <d v="2023-04-20T13:09:5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79"/>
    <d v="2023-04-20T13:09:5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80"/>
    <d v="2023-04-20T13:09:50"/>
    <n v="263"/>
    <m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82"/>
    <d v="2023-04-20T13:09:50"/>
    <n v="197"/>
    <m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6"/>
    <d v="2023-04-20T13:09:5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107"/>
    <d v="2023-04-20T13:09:50"/>
    <n v="37"/>
    <m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2"/>
    <d v="2023-04-20T13:09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30"/>
    <d v="2023-04-20T13:09:50"/>
    <n v="446"/>
    <m/>
    <n v="446"/>
    <n v="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7"/>
    <d v="2023-04-20T13:09:5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31"/>
    <d v="2023-04-20T13:09:50"/>
    <n v="11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32"/>
    <d v="2023-04-20T13:09:50"/>
    <n v="133"/>
    <m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37"/>
    <d v="2023-04-20T13:09:50"/>
    <n v="1135"/>
    <m/>
    <n v="1135"/>
    <n v="0"/>
    <n v="1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39"/>
    <d v="2023-04-20T13:09:50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8"/>
    <d v="2023-04-20T13:09:50"/>
    <n v="92"/>
    <m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49"/>
    <d v="2023-04-20T13:09:50"/>
    <n v="1422"/>
    <m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1"/>
    <x v="3"/>
    <x v="50"/>
    <d v="2023-04-20T13:09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5"/>
    <d v="2023-04-18T11:3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56"/>
    <d v="2023-04-18T11:3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14"/>
    <d v="2023-04-18T11:3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53"/>
    <d v="2023-04-18T11:30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85"/>
    <d v="2023-04-18T11:30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55"/>
    <d v="2023-04-18T11:30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38"/>
    <d v="2023-04-19T15:42:0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12"/>
    <d v="2023-04-19T15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40"/>
    <d v="2023-04-19T15:42:0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53"/>
    <d v="2023-04-19T15:42:0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16"/>
    <d v="2023-04-19T15:42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54"/>
    <d v="2023-04-19T15:42:04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17"/>
    <d v="2023-04-19T15:4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81"/>
    <d v="2023-04-20T14:3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25"/>
    <d v="2023-04-20T14:3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30"/>
    <d v="2023-04-20T14:31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46"/>
    <d v="2023-04-20T14:3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36"/>
    <d v="2023-04-20T14:3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37"/>
    <d v="2023-04-20T14:31:2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38"/>
    <d v="2023-04-20T14:31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40"/>
    <d v="2023-04-20T14:31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54"/>
    <d v="2023-04-20T14:3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117"/>
    <d v="2023-04-20T14:31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0"/>
    <d v="2023-04-20T14:31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91"/>
    <x v="6"/>
    <x v="86"/>
    <d v="2023-04-20T14:3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88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59"/>
    <d v="2023-05-16T09:49:5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61"/>
    <d v="2023-05-16T09:49:5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4"/>
    <d v="2023-05-16T09:49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6"/>
    <d v="2023-05-16T09:49:51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2"/>
    <d v="2023-04-19T16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3"/>
    <d v="2023-04-19T16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8"/>
    <d v="2023-04-19T16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9"/>
    <d v="2023-04-19T16:24:03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70"/>
    <d v="2023-04-19T16:24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4"/>
    <d v="2023-04-19T16:2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4"/>
    <d v="2023-04-19T16:24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5"/>
    <d v="2023-04-19T16:24:0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6"/>
    <d v="2023-04-19T16:24:0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5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96"/>
    <d v="2023-04-19T16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23"/>
    <d v="2023-04-19T16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7"/>
    <d v="2023-04-19T16:24:03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6"/>
    <d v="2023-04-19T16:24:0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8"/>
    <d v="2023-04-19T16:24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63"/>
    <d v="2023-04-19T16:2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"/>
    <d v="2023-04-19T16:24:03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"/>
    <d v="2023-04-19T16:24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1"/>
    <d v="2023-04-19T16:24:0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71"/>
    <d v="2023-04-19T16:24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25"/>
    <d v="2023-04-19T16:2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41"/>
    <d v="2023-04-19T16:24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3"/>
    <d v="2023-04-19T16:24:0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4"/>
    <d v="2023-04-19T16:24:03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49"/>
    <d v="2023-04-20T09:16:4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0"/>
    <d v="2023-04-18T11:30:48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"/>
    <d v="2023-04-18T11:30: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2"/>
    <d v="2023-04-18T11:30:48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95"/>
    <d v="2023-04-18T11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1"/>
    <d v="2023-05-24T14:54:44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2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71"/>
    <d v="2023-05-24T14:54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25"/>
    <d v="2023-05-24T14:54:4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32"/>
    <d v="2023-04-18T11:39:32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37"/>
    <d v="2023-04-18T11:39:32"/>
    <n v="325"/>
    <m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48"/>
    <d v="2023-04-18T11:39:32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49"/>
    <d v="2023-04-18T11:39:32"/>
    <n v="767"/>
    <m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0"/>
    <d v="2023-04-18T11:39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41"/>
    <d v="2023-05-24T14:54:44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65"/>
    <d v="2023-05-24T14:5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8"/>
    <x v="6"/>
    <x v="14"/>
    <d v="2023-05-24T14:54:44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40"/>
    <d v="2023-04-18T11:39:3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54"/>
    <d v="2023-04-18T11:39:3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2"/>
    <d v="2023-04-18T11:39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13"/>
    <d v="2023-04-18T11:39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79"/>
    <d v="2023-04-18T11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4"/>
    <d v="2023-04-18T11:39:32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5"/>
    <d v="2023-04-18T11:39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8"/>
    <d v="2023-04-18T11:39:32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0"/>
    <d v="2023-04-18T11:39:3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20"/>
    <d v="2023-04-18T12:4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21"/>
    <d v="2023-04-18T12:4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22"/>
    <d v="2023-04-18T12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24"/>
    <d v="2023-04-18T12:4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75"/>
    <d v="2023-04-18T12:41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46"/>
    <d v="2023-04-18T12:41:4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47"/>
    <d v="2023-04-18T12:41:40"/>
    <n v="428"/>
    <n v="0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48"/>
    <d v="2023-04-18T12:41:4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49"/>
    <d v="2023-04-18T12:4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50"/>
    <d v="2023-04-18T12:41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0"/>
    <x v="152"/>
    <d v="2023-04-18T12:41:4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88"/>
    <d v="2023-04-18T12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59"/>
    <d v="2023-04-18T12:4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61"/>
    <d v="2023-04-18T12:4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62"/>
    <d v="2023-04-18T12:46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90"/>
    <d v="2023-04-18T12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66"/>
    <d v="2023-04-18T12:4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121"/>
    <d v="2023-04-18T12:4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69"/>
    <d v="2023-04-18T12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4"/>
    <d v="2023-04-18T12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6"/>
    <d v="2023-04-18T12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7"/>
    <d v="2023-04-18T12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96"/>
    <d v="2023-04-18T12:4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9"/>
    <d v="2023-04-18T12:4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10"/>
    <d v="2023-04-18T12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04"/>
    <x v="0"/>
    <x v="84"/>
    <d v="2023-04-18T13:52:30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1"/>
    <d v="2023-04-18T13:55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2"/>
    <d v="2023-04-18T13:5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71"/>
    <d v="2023-04-18T13:5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25"/>
    <d v="2023-04-18T13:55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3"/>
    <d v="2023-04-18T13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4"/>
    <d v="2023-04-18T13:55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5"/>
    <d v="2023-04-18T13:55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39"/>
    <d v="2023-04-18T13:5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99"/>
    <d v="2023-04-18T13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6"/>
    <d v="2023-04-18T13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26"/>
    <d v="2023-04-18T13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20"/>
    <d v="2023-04-18T13:55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21"/>
    <d v="2023-04-18T13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42"/>
    <d v="2023-04-18T13:5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143"/>
    <d v="2023-04-18T13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80"/>
    <d v="2023-04-18T13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30"/>
    <d v="2023-04-18T13:55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46"/>
    <d v="2023-04-18T13:55:0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34"/>
    <d v="2023-04-18T13:55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36"/>
    <d v="2023-04-18T13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37"/>
    <d v="2023-04-18T13:55:0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38"/>
    <d v="2023-04-18T13:55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16"/>
    <d v="2023-04-18T12:3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100"/>
    <d v="2023-04-18T12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7"/>
    <d v="2023-05-16T09:49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96"/>
    <d v="2023-05-16T09:49:5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9"/>
    <d v="2023-05-16T09:49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0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1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12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200"/>
    <d v="2023-05-15T17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69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70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4"/>
    <d v="2023-05-15T17:04:23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"/>
    <d v="2023-05-15T17:04:2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6"/>
    <d v="2023-05-15T17:04:23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7"/>
    <d v="2023-05-15T17:04:23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1"/>
    <x v="9"/>
    <x v="62"/>
    <d v="2023-05-16T09:49:51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96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7"/>
    <d v="2023-05-15T17:09:1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6"/>
    <d v="2023-05-15T17:09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8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63"/>
    <d v="2023-05-15T17:09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9"/>
    <d v="2023-05-15T17:09:19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0"/>
    <d v="2023-05-15T17:09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59"/>
    <x v="3"/>
    <x v="11"/>
    <d v="2023-05-15T17:09:19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88"/>
    <d v="2023-04-19T16:31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59"/>
    <d v="2023-04-19T16:31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1"/>
    <d v="2023-04-19T16:31:51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41"/>
    <d v="2023-04-18T13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13"/>
    <d v="2023-04-18T13:22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14"/>
    <d v="2023-04-18T13:22:5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4"/>
    <x v="0"/>
    <x v="138"/>
    <d v="2023-04-18T13:2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14"/>
    <d v="2023-04-18T13:31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169"/>
    <d v="2023-04-18T13:3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206"/>
    <d v="2023-04-18T13:3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80"/>
    <d v="2023-04-18T13:31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82"/>
    <d v="2023-04-18T13:3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30"/>
    <d v="2023-04-18T13:31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37"/>
    <d v="2023-04-18T13:31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49"/>
    <d v="2023-04-18T13:31:21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54"/>
    <d v="2023-04-18T13:31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1"/>
    <x v="9"/>
    <x v="0"/>
    <d v="2023-04-18T13:31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59"/>
    <d v="2023-04-18T13:3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62"/>
    <d v="2023-04-18T13:31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90"/>
    <d v="2023-04-18T13:3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205"/>
    <d v="2023-04-18T13:3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69"/>
    <d v="2023-04-18T13:3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6"/>
    <d v="2023-04-18T13:3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96"/>
    <d v="2023-04-18T13:31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9"/>
    <d v="2023-04-18T13:3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11"/>
    <d v="2023-04-18T13:3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14"/>
    <d v="2023-04-18T13:31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2"/>
    <x v="9"/>
    <x v="99"/>
    <d v="2023-04-18T13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2"/>
    <d v="2023-04-18T11:39:32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87"/>
    <d v="2023-04-18T11:39:3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88"/>
    <d v="2023-04-18T11:40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66"/>
    <d v="2023-04-24T08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6"/>
    <d v="2023-04-24T08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7"/>
    <d v="2023-04-24T08:5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96"/>
    <d v="2023-04-24T08:5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9"/>
    <d v="2023-04-24T08:5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125"/>
    <d v="2023-04-24T08:5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74"/>
    <d v="2023-04-24T08:5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29"/>
    <d v="2023-04-24T08:5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30"/>
    <d v="2023-04-24T08:50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37"/>
    <d v="2023-04-24T08:50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38"/>
    <d v="2023-04-24T08:50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112"/>
    <d v="2023-04-24T08:50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49"/>
    <d v="2023-04-24T08:50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56"/>
    <d v="2023-04-24T08:5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57"/>
    <d v="2023-04-24T08:50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09"/>
    <x v="5"/>
    <x v="0"/>
    <d v="2023-04-24T08:50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37"/>
    <d v="2023-04-18T11:38:28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39"/>
    <d v="2023-04-18T11:38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54"/>
    <d v="2023-05-15T17:04:2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48"/>
    <d v="2023-04-18T11:38:28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49"/>
    <d v="2023-04-18T11:38:28"/>
    <n v="6954"/>
    <m/>
    <n v="6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50"/>
    <d v="2023-04-18T11:38:2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51"/>
    <d v="2023-04-18T11:38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84"/>
    <d v="2023-04-18T11:38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40"/>
    <d v="2023-04-18T11:38:2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54"/>
    <d v="2023-04-18T11:3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78"/>
    <d v="2023-04-18T11:38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79"/>
    <d v="2023-04-18T11:38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80"/>
    <d v="2023-04-18T11:3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181"/>
    <d v="2023-04-18T11:3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54"/>
    <d v="2023-04-18T11:38:2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58"/>
    <d v="2023-04-18T11:38:28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0"/>
    <d v="2023-04-18T11:38:28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12"/>
    <x v="0"/>
    <x v="2"/>
    <d v="2023-04-18T11:38:2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9"/>
    <d v="2023-04-18T11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49"/>
    <d v="2023-04-18T11:39:10"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50"/>
    <d v="2023-04-18T11:39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45"/>
    <d v="2023-04-18T11:39:10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53"/>
    <d v="2023-04-18T11:39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52"/>
    <d v="2023-04-18T11:39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13"/>
    <d v="2023-04-18T11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56"/>
    <d v="2023-04-18T11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14"/>
    <d v="2023-04-18T11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53"/>
    <d v="2023-04-18T11:39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54"/>
    <d v="2023-04-18T11:39:10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0"/>
    <d v="2023-04-18T11:39:1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2"/>
    <d v="2023-04-18T11:39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3"/>
    <d v="2023-04-18T11:39:10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87"/>
    <d v="2023-04-18T11:39: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15"/>
    <x v="2"/>
    <x v="195"/>
    <d v="2023-04-18T11:39:1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88"/>
    <d v="2023-04-18T11:39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9"/>
    <d v="2023-04-18T11:39:3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0"/>
    <d v="2023-04-18T11:39:3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1"/>
    <d v="2023-04-18T11:39:3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2"/>
    <d v="2023-04-18T11:39:3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3"/>
    <d v="2023-04-18T11:39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6"/>
    <d v="2023-04-18T11:39:3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9"/>
    <d v="2023-04-18T11:39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70"/>
    <d v="2023-04-18T11:39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4"/>
    <d v="2023-04-18T11:39:32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5"/>
    <d v="2023-04-18T11:39:32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6"/>
    <d v="2023-04-18T11:39:32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7"/>
    <d v="2023-04-18T11:39:32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8"/>
    <d v="2023-04-18T11:39:3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9"/>
    <d v="2023-04-18T11:39:32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0"/>
    <d v="2023-04-18T11:39:3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41"/>
    <d v="2023-04-18T11:39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16"/>
    <x v="0"/>
    <x v="13"/>
    <d v="2023-04-18T11:39:32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4"/>
    <d v="2023-04-24T08:49:24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17"/>
    <d v="2023-04-24T08:4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5"/>
    <d v="2023-04-24T08:4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6"/>
    <d v="2023-04-24T08:49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57"/>
    <d v="2023-04-24T08:49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0"/>
    <d v="2023-04-24T08:49:24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1"/>
    <d v="2023-04-24T08:49:2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7"/>
    <x v="5"/>
    <x v="2"/>
    <d v="2023-04-24T08:49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9"/>
    <d v="2023-04-18T11:40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70"/>
    <d v="2023-04-18T11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4"/>
    <d v="2023-04-18T11:40:28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"/>
    <d v="2023-04-18T11:40:28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6"/>
    <d v="2023-04-18T11:40:28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7"/>
    <d v="2023-04-18T11:40:28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8"/>
    <d v="2023-04-18T11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9"/>
    <d v="2023-04-18T11:40:28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0"/>
    <d v="2023-04-18T11:40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82"/>
    <d v="2023-04-18T11:48:0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30"/>
    <d v="2023-04-18T11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31"/>
    <d v="2023-04-18T11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32"/>
    <d v="2023-04-18T11:4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240"/>
    <d v="2023-04-18T11:4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36"/>
    <d v="2023-04-18T11:48:0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37"/>
    <d v="2023-04-18T11:48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38"/>
    <d v="2023-04-18T11:4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49"/>
    <d v="2023-04-18T11:48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50"/>
    <d v="2023-04-18T11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2"/>
    <d v="2023-04-19T16:31:51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3"/>
    <d v="2023-04-19T16:3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65"/>
    <d v="2023-04-19T16:31:51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90"/>
    <d v="2023-04-19T16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0"/>
    <x v="0"/>
    <x v="8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9"/>
    <x v="91"/>
    <d v="2023-04-19T16:31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0"/>
    <d v="2023-04-19T15:42:04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2"/>
    <d v="2023-04-19T15:42:0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823"/>
    <x v="127"/>
    <x v="3"/>
    <x v="174"/>
    <d v="2023-04-19T15:42:04"/>
    <n v="2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3"/>
    <x v="88"/>
    <d v="2023-04-19T15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0"/>
    <d v="2023-04-19T15:43:1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1"/>
    <d v="2023-04-19T15:43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6"/>
    <d v="2023-04-19T15:43:1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2"/>
    <d v="2023-04-19T15:43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9"/>
    <d v="2023-04-19T15:43:10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70"/>
    <d v="2023-04-19T15:43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4"/>
    <d v="2023-04-19T15:43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4"/>
    <d v="2023-04-19T15:43:10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5"/>
    <d v="2023-04-19T15:43:10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6"/>
    <d v="2023-04-19T15:43:1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96"/>
    <d v="2023-04-19T15:43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123"/>
    <d v="2023-04-19T15:43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7"/>
    <d v="2023-04-19T15:43:10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97"/>
    <d v="2023-04-19T15:43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3"/>
    <x v="8"/>
    <d v="2023-04-19T15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50"/>
    <d v="2023-04-20T09:16:45"/>
    <n v="1219"/>
    <n v="0"/>
    <n v="1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51"/>
    <d v="2023-04-20T09:16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52"/>
    <d v="2023-04-20T09:16:45"/>
    <n v="6172"/>
    <n v="0"/>
    <n v="6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53"/>
    <d v="2023-04-20T09:16:4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54"/>
    <d v="2023-04-20T09:16:45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17"/>
    <d v="2023-04-20T09:16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55"/>
    <d v="2023-04-20T09:1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58"/>
    <d v="2023-04-20T09:16:4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0"/>
    <d v="2023-04-20T09:16:45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2"/>
    <d v="2023-04-20T09:16:45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6"/>
    <d v="2023-04-20T09:1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87"/>
    <d v="2023-04-20T09:16:4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17"/>
    <x v="8"/>
    <x v="195"/>
    <d v="2023-04-20T09:16:4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80"/>
    <d v="2023-04-20T09:17:1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81"/>
    <d v="2023-04-20T09:17:11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30"/>
    <d v="2023-04-20T09:17:1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32"/>
    <d v="2023-04-20T09:17:11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37"/>
    <d v="2023-04-20T09:17:11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38"/>
    <d v="2023-04-20T09:17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112"/>
    <d v="2023-04-20T09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39"/>
    <d v="2023-04-20T09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49"/>
    <d v="2023-04-20T09:17:11"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50"/>
    <d v="2023-04-20T09:17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51"/>
    <d v="2023-04-20T09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19"/>
    <d v="2023-04-18T12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20"/>
    <d v="2023-04-18T12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21"/>
    <d v="2023-04-18T12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24"/>
    <d v="2023-04-18T12:3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30"/>
    <d v="2023-04-18T12:30:59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47"/>
    <d v="2023-04-18T12:30:59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34"/>
    <d v="2023-04-18T12:30:5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14"/>
    <x v="0"/>
    <x v="37"/>
    <d v="2023-04-18T12:30:59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88"/>
    <d v="2023-04-18T12:31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59"/>
    <d v="2023-04-18T12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0"/>
    <d v="2023-04-18T12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1"/>
    <d v="2023-04-18T12:31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2"/>
    <d v="2023-04-18T12:31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15"/>
    <x v="0"/>
    <x v="65"/>
    <d v="2023-04-18T12:31:1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112"/>
    <d v="2023-04-18T12:1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49"/>
    <d v="2023-04-18T12:11:06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115"/>
    <d v="2023-04-18T12:11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54"/>
    <d v="2023-04-18T12:11:0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56"/>
    <d v="2023-04-18T12:11:0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57"/>
    <d v="2023-04-18T12:11:0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0"/>
    <d v="2023-04-18T12:11:06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174"/>
    <d v="2023-04-18T12:11:06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84"/>
    <x v="4"/>
    <x v="3"/>
    <d v="2023-04-18T12:11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90"/>
    <d v="2023-04-18T13:28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6"/>
    <d v="2023-04-18T13:2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37"/>
    <d v="2023-04-18T13:28:23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42"/>
    <x v="10"/>
    <x v="112"/>
    <d v="2023-04-18T13:28:2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48"/>
    <d v="2023-04-18T13:29:27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199"/>
    <d v="2023-04-18T13:29:27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40"/>
    <d v="2023-04-18T13:29:27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58"/>
    <d v="2023-04-18T13:29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0"/>
    <d v="2023-04-18T13:29:2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3"/>
    <x v="10"/>
    <x v="2"/>
    <d v="2023-04-18T13:29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80"/>
    <d v="2023-04-18T13:29:4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82"/>
    <d v="2023-04-18T13:29:45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0"/>
    <d v="2023-04-18T13:29:4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2"/>
    <d v="2023-04-18T13:2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3"/>
    <d v="2023-04-18T13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6"/>
    <d v="2023-04-18T13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7"/>
    <d v="2023-04-18T13:29:4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38"/>
    <d v="2023-04-18T13:2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112"/>
    <d v="2023-04-18T13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49"/>
    <d v="2023-04-18T13:29:4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40"/>
    <d v="2023-04-18T13:2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54"/>
    <d v="2023-04-18T13:29:45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0"/>
    <d v="2023-04-18T13:29:4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4"/>
    <x v="2"/>
    <x v="2"/>
    <d v="2023-04-18T13:2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49"/>
    <d v="2023-04-18T13:55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12"/>
    <x v="13"/>
    <x v="40"/>
    <d v="2023-04-18T13:55:0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40"/>
    <d v="2023-04-20T09:17:1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54"/>
    <d v="2023-04-20T09:17:11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0"/>
    <d v="2023-04-20T09:17:11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2"/>
    <d v="2023-04-20T09:17:11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3"/>
    <d v="2023-04-20T09:17:11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87"/>
    <d v="2023-04-20T09:17: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19"/>
    <x v="8"/>
    <x v="134"/>
    <d v="2023-04-20T09:17:11"/>
    <n v="38"/>
    <n v="2"/>
    <n v="28"/>
    <n v="8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80"/>
    <d v="2023-04-20T09:17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81"/>
    <d v="2023-04-20T09:17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30"/>
    <d v="2023-04-20T09:17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32"/>
    <d v="2023-04-20T09:17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37"/>
    <d v="2023-04-20T09:17:2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48"/>
    <d v="2023-04-20T09:17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40"/>
    <d v="2023-04-20T09:17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54"/>
    <d v="2023-04-20T09:17:2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58"/>
    <d v="2023-04-20T09:17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0"/>
    <d v="2023-04-20T09:17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31"/>
    <x v="8"/>
    <x v="2"/>
    <d v="2023-04-20T09:17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30"/>
    <d v="2023-04-20T09:18:4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32"/>
    <d v="2023-04-20T09:1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33"/>
    <d v="2023-04-20T09:1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36"/>
    <d v="2023-04-20T09:1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32"/>
    <x v="8"/>
    <x v="37"/>
    <d v="2023-04-20T09:18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5"/>
    <d v="2023-04-19T16:24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40"/>
    <d v="2023-04-18T11:48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54"/>
    <d v="2023-04-18T11:48:0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0"/>
    <d v="2023-04-18T11:48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2"/>
    <d v="2023-04-18T11:48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40"/>
    <x v="2"/>
    <x v="168"/>
    <d v="2023-04-18T11:48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80"/>
    <d v="2023-04-18T11:48:2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81"/>
    <d v="2023-04-18T11:48:2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42"/>
    <d v="2023-04-18T11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30"/>
    <d v="2023-04-18T11:48:2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32"/>
    <d v="2023-04-18T11:48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36"/>
    <d v="2023-04-18T11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37"/>
    <d v="2023-04-18T11:48:23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38"/>
    <d v="2023-04-18T11:48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112"/>
    <d v="2023-04-18T11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49"/>
    <d v="2023-04-18T11:48:2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40"/>
    <d v="2023-04-18T11:48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54"/>
    <d v="2023-04-18T11:48:2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55"/>
    <d v="2023-04-18T11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0"/>
    <d v="2023-04-18T11:48:2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41"/>
    <x v="2"/>
    <x v="2"/>
    <d v="2023-04-18T11:48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42"/>
    <x v="10"/>
    <x v="30"/>
    <d v="2023-04-18T11:48:45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42"/>
    <x v="10"/>
    <x v="37"/>
    <d v="2023-04-18T11:48:45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42"/>
    <x v="10"/>
    <x v="0"/>
    <d v="2023-04-18T11:48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42"/>
    <d v="2023-04-18T11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30"/>
    <d v="2023-04-18T11:49:01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43"/>
    <x v="10"/>
    <x v="34"/>
    <d v="2023-04-18T11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37"/>
    <d v="2023-04-18T11:40:28"/>
    <n v="454"/>
    <m/>
    <n v="454"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39"/>
    <d v="2023-04-18T11:40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48"/>
    <d v="2023-04-18T11:40:28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49"/>
    <d v="2023-04-18T11:40:28"/>
    <n v="626"/>
    <m/>
    <n v="626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0"/>
    <d v="2023-04-18T11:40:28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1"/>
    <d v="2023-04-18T11:40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84"/>
    <d v="2023-04-18T11:4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2"/>
    <d v="2023-04-18T11:40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113"/>
    <d v="2023-04-18T11:40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4"/>
    <d v="2023-04-18T11:40:2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5"/>
    <d v="2023-04-18T11:40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58"/>
    <d v="2023-04-18T11:40:28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20"/>
    <x v="0"/>
    <x v="0"/>
    <d v="2023-04-18T11:40:28"/>
    <n v="292"/>
    <n v="0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49"/>
    <d v="2023-04-18T11:30:48"/>
    <n v="411"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50"/>
    <d v="2023-04-18T11:3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51"/>
    <d v="2023-04-18T11:30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84"/>
    <d v="2023-04-18T11:30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40"/>
    <d v="2023-04-18T11:30:4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5"/>
    <d v="2023-04-18T11:30:48"/>
    <n v="14"/>
    <m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6"/>
    <d v="2023-04-18T11:30:48"/>
    <n v="2804"/>
    <n v="0"/>
    <n v="2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7"/>
    <d v="2023-04-18T11:30:48"/>
    <n v="5139"/>
    <n v="0"/>
    <n v="5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3"/>
    <x v="2"/>
    <x v="148"/>
    <d v="2023-04-18T11:30:48"/>
    <n v="1126"/>
    <n v="0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99"/>
    <d v="2023-04-19T16:24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6"/>
    <d v="2023-04-19T16:2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00"/>
    <d v="2023-04-19T16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140"/>
    <d v="2023-04-19T16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0"/>
    <d v="2023-04-19T16:24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50"/>
    <x v="3"/>
    <x v="21"/>
    <d v="2023-04-19T16:24:03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2"/>
    <d v="2023-04-18T13:43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49"/>
    <d v="2023-04-18T13:46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0"/>
    <d v="2023-04-18T13:46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88"/>
    <x v="13"/>
    <x v="86"/>
    <d v="2023-04-18T13:46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81"/>
    <d v="2023-04-18T13:47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30"/>
    <d v="2023-04-18T13:47:1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46"/>
    <d v="2023-04-18T13:47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33"/>
    <d v="2023-04-18T13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36"/>
    <d v="2023-04-18T13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37"/>
    <d v="2023-04-18T13:47:14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38"/>
    <d v="2023-04-18T13:47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40"/>
    <d v="2023-04-18T13:47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54"/>
    <d v="2023-04-18T13:47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0"/>
    <d v="2023-04-18T13:47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89"/>
    <x v="6"/>
    <x v="86"/>
    <d v="2023-04-18T13:47:1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0"/>
    <x v="6"/>
    <x v="81"/>
    <d v="2023-04-18T13:47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0"/>
    <x v="6"/>
    <x v="30"/>
    <d v="2023-04-18T13:47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90"/>
    <x v="6"/>
    <x v="37"/>
    <d v="2023-04-18T13:47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57"/>
    <d v="2023-04-18T13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29"/>
    <d v="2023-04-18T11:4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30"/>
    <d v="2023-04-18T11:43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32"/>
    <d v="2023-04-18T11:43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36"/>
    <d v="2023-04-18T11:43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37"/>
    <d v="2023-04-18T11:43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38"/>
    <d v="2023-04-18T11:43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112"/>
    <d v="2023-04-18T11:43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49"/>
    <d v="2023-04-18T11:43:4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40"/>
    <d v="2023-04-18T11:4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54"/>
    <d v="2023-04-18T11:43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56"/>
    <d v="2023-04-18T11:43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0"/>
    <d v="2023-04-18T11:43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29"/>
    <x v="7"/>
    <x v="2"/>
    <d v="2023-04-18T11:43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61"/>
    <d v="2023-04-18T11:4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62"/>
    <d v="2023-04-18T11:45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66"/>
    <d v="2023-04-18T11:45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6"/>
    <d v="2023-04-18T11:4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7"/>
    <d v="2023-04-18T11:45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96"/>
    <d v="2023-04-18T11:45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9"/>
    <d v="2023-04-18T11:45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21"/>
    <d v="2023-04-18T11:4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105"/>
    <d v="2023-04-18T11:4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80"/>
    <d v="2023-04-18T11:45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30"/>
    <d v="2023-04-18T11:45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50"/>
    <d v="2023-04-20T13:03:2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51"/>
    <d v="2023-04-20T13:03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84"/>
    <d v="2023-04-20T13:03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19"/>
    <x v="8"/>
    <x v="134"/>
    <d v="2023-04-19T16:25:33"/>
    <n v="83"/>
    <n v="29"/>
    <n v="46"/>
    <n v="8"/>
    <n v="83"/>
    <n v="2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182"/>
    <d v="2023-04-19T16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80"/>
    <d v="2023-04-19T16:25:5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81"/>
    <d v="2023-04-19T16:25:5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30"/>
    <d v="2023-04-19T16:25:5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32"/>
    <d v="2023-04-19T16:25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36"/>
    <d v="2023-04-19T16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37"/>
    <d v="2023-04-19T16:25:5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38"/>
    <d v="2023-04-19T16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40"/>
    <d v="2023-04-19T16:25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151"/>
    <d v="2023-04-19T16:2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54"/>
    <d v="2023-04-19T16:25:51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0"/>
    <d v="2023-04-19T16:25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8"/>
    <x v="2"/>
    <d v="2023-04-19T16:25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30"/>
    <d v="2023-04-19T16:26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32"/>
    <d v="2023-04-19T16:26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33"/>
    <d v="2023-04-19T16:2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36"/>
    <d v="2023-04-19T16:2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37"/>
    <d v="2023-04-19T16:26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38"/>
    <d v="2023-04-19T16:26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48"/>
    <d v="2023-04-19T16:26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33"/>
    <d v="2023-04-18T11:4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36"/>
    <d v="2023-04-18T11:4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37"/>
    <d v="2023-04-18T11:45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38"/>
    <d v="2023-04-18T11:45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49"/>
    <d v="2023-04-18T11:45:5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115"/>
    <d v="2023-04-18T11:4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54"/>
    <d v="2023-04-18T11:45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30"/>
    <x v="7"/>
    <x v="0"/>
    <d v="2023-04-18T11:45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81"/>
    <d v="2023-04-18T11:46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30"/>
    <d v="2023-04-18T11:46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32"/>
    <d v="2023-04-18T11:46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34"/>
    <d v="2023-04-18T11:46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37"/>
    <d v="2023-04-18T11:46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38"/>
    <d v="2023-04-18T11:46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49"/>
    <d v="2023-04-18T11:46:1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40"/>
    <d v="2023-04-18T11:46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36"/>
    <x v="2"/>
    <x v="54"/>
    <d v="2023-04-18T11:46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61"/>
    <x v="11"/>
    <x v="195"/>
    <d v="2023-04-18T11:57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80"/>
    <d v="2023-04-18T12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0"/>
    <d v="2023-04-18T12:01:44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2"/>
    <d v="2023-04-18T12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3"/>
    <d v="2023-04-18T12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4"/>
    <d v="2023-04-18T12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6"/>
    <d v="2023-04-18T12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0"/>
    <x v="6"/>
    <x v="0"/>
    <d v="2023-04-18T13:5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0"/>
    <d v="2023-04-18T14:18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2"/>
    <d v="2023-04-18T14:1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7"/>
    <x v="87"/>
    <d v="2023-04-18T14:18:0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9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11"/>
    <d v="2023-04-18T14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14"/>
    <d v="2023-04-18T14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16"/>
    <d v="2023-04-18T14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58"/>
    <d v="2023-04-19T16:26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0"/>
    <d v="2023-04-19T16:26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8"/>
    <x v="2"/>
    <d v="2023-04-19T16:26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30"/>
    <d v="2023-04-19T16:2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32"/>
    <d v="2023-04-19T16:2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34"/>
    <d v="2023-04-19T16:2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37"/>
    <d v="2023-04-19T16:2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48"/>
    <d v="2023-04-19T16:2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58"/>
    <d v="2023-04-19T16:2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0"/>
    <d v="2023-04-19T16:2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3"/>
    <x v="8"/>
    <x v="2"/>
    <d v="2023-04-19T16:2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182"/>
    <d v="2023-04-19T16:2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80"/>
    <d v="2023-04-19T16:26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81"/>
    <d v="2023-04-19T16:26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30"/>
    <d v="2023-04-19T16:26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37"/>
    <d v="2023-04-19T16:26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199"/>
    <d v="2023-04-19T16:2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40"/>
    <d v="2023-04-19T16:26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151"/>
    <d v="2023-04-19T16:26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54"/>
    <d v="2023-04-19T16:26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4"/>
    <x v="8"/>
    <x v="0"/>
    <d v="2023-04-19T16:26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5"/>
    <x v="8"/>
    <x v="30"/>
    <d v="2023-04-19T16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5"/>
    <x v="8"/>
    <x v="36"/>
    <d v="2023-04-19T16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5"/>
    <x v="8"/>
    <x v="37"/>
    <d v="2023-04-19T16:2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7"/>
    <d v="2023-04-18T12:01:44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48"/>
    <d v="2023-04-18T12:01:44"/>
    <n v="14"/>
    <m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54"/>
    <d v="2023-04-18T12:0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58"/>
    <d v="2023-04-18T12:01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0"/>
    <d v="2023-04-18T12:0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26"/>
    <d v="2023-04-18T14:07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00"/>
    <d v="2023-04-18T14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9"/>
    <d v="2023-04-18T14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27"/>
    <d v="2023-04-18T14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20"/>
    <d v="2023-04-18T14:07:5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74"/>
    <d v="2023-04-18T14:07:5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265"/>
    <d v="2023-04-18T14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24"/>
    <d v="2023-04-18T14:0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6"/>
    <d v="2023-04-19T14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7"/>
    <d v="2023-04-19T14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8"/>
    <d v="2023-04-19T14:03:3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9"/>
    <d v="2023-04-19T14:03:37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0"/>
    <d v="2023-04-19T14:03:3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11"/>
    <d v="2023-04-19T14:03:37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5"/>
    <x v="3"/>
    <x v="71"/>
    <d v="2023-04-19T14:0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36"/>
    <d v="2023-04-18T12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37"/>
    <d v="2023-04-18T12:2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38"/>
    <d v="2023-04-18T12:2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40"/>
    <d v="2023-04-18T12:21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56"/>
    <d v="2023-04-18T12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57"/>
    <d v="2023-04-18T12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0"/>
    <d v="2023-04-18T12:21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03"/>
    <x v="6"/>
    <x v="86"/>
    <d v="2023-04-18T12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11"/>
    <d v="2023-04-18T12:4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125"/>
    <d v="2023-04-18T12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14"/>
    <d v="2023-04-18T12:46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15"/>
    <d v="2023-04-18T12:4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99"/>
    <d v="2023-04-18T12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20"/>
    <d v="2023-04-18T12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81"/>
    <d v="2023-04-18T12:46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30"/>
    <d v="2023-04-18T12:46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36"/>
    <d v="2023-04-18T12:4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37"/>
    <d v="2023-04-18T12:46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48"/>
    <d v="2023-04-18T12:4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7"/>
    <x v="12"/>
    <x v="40"/>
    <d v="2023-04-18T12:4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3"/>
    <d v="2023-04-18T12:22:31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6"/>
    <d v="2023-04-18T12:22:31"/>
    <n v="5"/>
    <m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37"/>
    <d v="2023-04-18T12:22:31"/>
    <n v="46"/>
    <m/>
    <n v="46"/>
    <m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6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0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9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0"/>
    <d v="2023-05-15T16:38:2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1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2"/>
    <d v="2023-05-15T16:38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3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50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4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59"/>
    <d v="2023-04-18T12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1"/>
    <d v="2023-04-18T12:2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257"/>
    <d v="2023-04-18T12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2"/>
    <d v="2023-04-18T12:22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3"/>
    <d v="2023-04-18T12:2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5"/>
    <d v="2023-04-18T14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6"/>
    <d v="2023-04-18T14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7"/>
    <d v="2023-04-18T14:07:5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38"/>
    <d v="2023-04-18T14:07:5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112"/>
    <d v="2023-04-18T14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2"/>
    <d v="2023-04-18T12:0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66"/>
    <x v="10"/>
    <x v="3"/>
    <d v="2023-04-18T12:0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80"/>
    <d v="2023-04-18T12:0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30"/>
    <d v="2023-04-18T12:02:28"/>
    <n v="21"/>
    <m/>
    <n v="2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67"/>
    <x v="10"/>
    <x v="33"/>
    <d v="2023-04-18T12:02:2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38"/>
    <d v="2023-04-18T11:4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49"/>
    <d v="2023-04-18T11:47:1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50"/>
    <d v="2023-04-18T11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40"/>
    <d v="2023-04-18T11:47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54"/>
    <d v="2023-04-18T11:47:12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38"/>
    <x v="2"/>
    <x v="0"/>
    <d v="2023-04-18T11:47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81"/>
    <d v="2023-04-18T11:4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42"/>
    <d v="2023-04-18T11:4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30"/>
    <d v="2023-04-18T11:47:3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37"/>
    <d v="2023-04-18T11:47:3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38"/>
    <d v="2023-04-18T11:4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49"/>
    <d v="2023-04-18T11:47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40"/>
    <d v="2023-04-18T11:47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39"/>
    <x v="2"/>
    <x v="54"/>
    <d v="2023-04-18T11:4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5"/>
    <x v="8"/>
    <x v="48"/>
    <d v="2023-04-19T16:2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5"/>
    <x v="8"/>
    <x v="58"/>
    <d v="2023-04-19T16:2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5"/>
    <x v="8"/>
    <x v="0"/>
    <d v="2023-04-19T16:27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40"/>
    <d v="2023-04-20T13:03:2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116"/>
    <d v="2023-04-20T13:03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54"/>
    <d v="2023-04-20T13:03:23"/>
    <n v="436"/>
    <n v="0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55"/>
    <d v="2023-04-20T13:03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58"/>
    <d v="2023-04-20T13:03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0"/>
    <d v="2023-04-20T13:03:23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4"/>
    <x v="8"/>
    <x v="2"/>
    <d v="2023-04-20T13:03:23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6"/>
    <d v="2023-05-15T16:38:28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107"/>
    <d v="2023-05-15T16:38:28"/>
    <n v="33"/>
    <m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54"/>
    <d v="2023-05-15T16:38:28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42"/>
    <d v="2023-05-15T16:38:28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59"/>
    <x v="3"/>
    <x v="255"/>
    <d v="2023-05-15T16:38:28"/>
    <n v="3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58"/>
    <d v="2023-05-15T15:26:48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0"/>
    <d v="2023-05-15T15:26:48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2"/>
    <d v="2023-05-15T15:26:48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3"/>
    <d v="2023-05-15T15:26:48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0"/>
    <x v="0"/>
    <x v="195"/>
    <d v="2023-05-15T15:26:48"/>
    <n v="75"/>
    <n v="28"/>
    <n v="4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59"/>
    <d v="2023-05-15T15:31:08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0"/>
    <d v="2023-05-15T15:31:08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1"/>
    <d v="2023-05-15T15:31:08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2"/>
    <d v="2023-05-15T15:31:0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4"/>
    <x v="0"/>
    <x v="63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67"/>
    <x v="10"/>
    <x v="3"/>
    <d v="2023-04-18T14:34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90"/>
    <d v="2023-04-20T13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91"/>
    <d v="2023-04-20T13:04:4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89"/>
    <d v="2023-04-20T13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65"/>
    <d v="2023-04-20T13:04:41"/>
    <n v="1846"/>
    <m/>
    <n v="1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90"/>
    <d v="2023-04-20T13:04:41"/>
    <n v="1850"/>
    <m/>
    <n v="1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7"/>
    <x v="8"/>
    <x v="136"/>
    <d v="2023-04-20T13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04"/>
    <x v="0"/>
    <x v="65"/>
    <d v="2023-04-18T12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169"/>
    <d v="2023-04-18T14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206"/>
    <d v="2023-04-18T14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30"/>
    <d v="2023-04-18T14:29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37"/>
    <d v="2023-04-18T14:29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1"/>
    <x v="9"/>
    <x v="48"/>
    <d v="2023-04-18T14:29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58"/>
    <d v="2023-04-18T14:3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0"/>
    <d v="2023-04-18T14:33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61"/>
    <x v="11"/>
    <x v="3"/>
    <d v="2023-04-18T14:33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80"/>
    <d v="2023-04-18T14:33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29"/>
    <d v="2023-04-18T14:33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30"/>
    <d v="2023-04-18T14:33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35"/>
    <d v="2023-04-18T14:3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48"/>
    <d v="2023-04-18T14:3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40"/>
    <d v="2023-04-18T14:33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54"/>
    <d v="2023-04-18T14:33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56"/>
    <d v="2023-04-18T14:3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58"/>
    <d v="2023-04-18T14:33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63"/>
    <x v="11"/>
    <x v="0"/>
    <d v="2023-04-18T14:33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61"/>
    <d v="2023-04-18T14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6"/>
    <d v="2023-04-18T14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80"/>
    <d v="2023-04-18T14:35:0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30"/>
    <d v="2023-04-18T14:35:0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37"/>
    <d v="2023-04-18T14:35:0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49"/>
    <d v="2023-04-18T14:35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54"/>
    <d v="2023-04-18T14:35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0"/>
    <d v="2023-04-18T14:35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68"/>
    <x v="10"/>
    <x v="3"/>
    <d v="2023-04-18T14:3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80"/>
    <d v="2023-04-18T14:35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30"/>
    <d v="2023-04-18T14:35:2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32"/>
    <d v="2023-04-18T14:35:2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36"/>
    <d v="2023-04-18T14:35:2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37"/>
    <d v="2023-04-18T14:35:22"/>
    <n v="18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54"/>
    <d v="2023-04-18T14:35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0"/>
    <d v="2023-04-18T14:35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69"/>
    <x v="10"/>
    <x v="2"/>
    <d v="2023-04-18T14:35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3"/>
    <d v="2023-04-18T14:0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5"/>
    <d v="2023-04-18T14:01:29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91"/>
    <d v="2023-04-18T14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9"/>
    <x v="66"/>
    <d v="2023-04-18T14:01:29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20"/>
    <d v="2023-04-18T12:49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21"/>
    <d v="2023-04-18T12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261"/>
    <d v="2023-04-18T12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02"/>
    <d v="2023-04-18T12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86"/>
    <d v="2023-04-18T12:4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46"/>
    <d v="2023-04-18T12:49:1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47"/>
    <d v="2023-04-18T12:49:15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48"/>
    <d v="2023-04-18T12:49:1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50"/>
    <d v="2023-04-18T12:49:1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51"/>
    <d v="2023-04-18T12:49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40"/>
    <x v="2"/>
    <x v="1"/>
    <x v="152"/>
    <d v="2023-04-18T12:49:1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1"/>
    <d v="2023-04-18T12:53:13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2"/>
    <d v="2023-04-18T12:53:13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3"/>
    <d v="2023-04-18T12:53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5"/>
    <d v="2023-04-18T12:53:13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90"/>
    <d v="2023-04-18T12:53:1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6"/>
    <d v="2023-04-18T12:53:13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8"/>
    <d v="2023-04-18T12:53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9"/>
    <d v="2023-04-18T12:53:13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70"/>
    <d v="2023-04-18T12:53:1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4"/>
    <d v="2023-04-18T12:53:13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5"/>
    <d v="2023-04-18T12:53:13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0"/>
    <x v="6"/>
    <d v="2023-04-18T12:53:13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19"/>
    <d v="2023-04-18T12:48:0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720"/>
    <x v="139"/>
    <x v="2"/>
    <x v="221"/>
    <d v="2023-04-18T12:48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37"/>
    <d v="2023-04-18T14:07:36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8"/>
    <d v="2023-04-18T14:07:36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49"/>
    <d v="2023-04-18T14:07:36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0"/>
    <d v="2023-04-18T14:07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1"/>
    <d v="2023-04-18T14:07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84"/>
    <d v="2023-04-18T14:0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2"/>
    <d v="2023-04-18T14:07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13"/>
    <d v="2023-04-18T14:07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4"/>
    <d v="2023-04-18T14:07:36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5"/>
    <d v="2023-04-18T14:07:3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58"/>
    <d v="2023-04-18T14:07:36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0"/>
    <d v="2023-04-18T14:07:36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"/>
    <d v="2023-04-18T14:07:36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2"/>
    <d v="2023-04-18T14:07:36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86"/>
    <d v="2023-04-18T14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3"/>
    <d v="2023-04-18T14:07:36"/>
    <n v="52"/>
    <n v="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87"/>
    <d v="2023-04-18T14:07:3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4"/>
    <x v="0"/>
    <x v="195"/>
    <d v="2023-04-18T14:07:36"/>
    <n v="108"/>
    <n v="16"/>
    <n v="8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88"/>
    <d v="2023-04-18T14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0"/>
    <d v="2023-04-18T14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1"/>
    <d v="2023-04-18T14:07:5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2"/>
    <d v="2023-04-18T14:07:5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63"/>
    <d v="2023-04-18T14:07:5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6"/>
    <x v="4"/>
    <x v="90"/>
    <d v="2023-04-18T14:07:5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37"/>
    <d v="2023-04-18T13:43:1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48"/>
    <d v="2023-04-18T13:43:1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49"/>
    <d v="2023-04-18T13:43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50"/>
    <d v="2023-04-18T13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40"/>
    <d v="2023-04-18T13:4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54"/>
    <d v="2023-04-18T13:4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58"/>
    <d v="2023-04-18T13:43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0"/>
    <d v="2023-04-18T13:43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2"/>
    <d v="2023-04-18T13:43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79"/>
    <x v="12"/>
    <x v="3"/>
    <d v="2023-04-18T13:43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61"/>
    <d v="2023-04-18T13:43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62"/>
    <d v="2023-04-18T13:43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65"/>
    <d v="2023-04-18T13:4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90"/>
    <d v="2023-04-18T13:4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80"/>
    <x v="12"/>
    <x v="121"/>
    <d v="2023-04-18T13:43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8"/>
    <d v="2023-09-15T11:56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9"/>
    <d v="2023-09-15T11:56:11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70"/>
    <d v="2023-09-15T11:56:11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4"/>
    <d v="2023-09-15T11:56:11"/>
    <n v="0"/>
    <m/>
    <m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"/>
    <d v="2023-09-15T11:56:11"/>
    <n v="0"/>
    <m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6"/>
    <d v="2023-09-15T11:56:11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7"/>
    <d v="2023-09-15T11:56:11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8"/>
    <d v="2023-09-15T11:56:1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9"/>
    <d v="2023-09-15T11:56:11"/>
    <n v="0"/>
    <m/>
    <m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0"/>
    <d v="2023-09-15T11:56:1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1"/>
    <d v="2023-09-15T11:56:1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2"/>
    <d v="2023-09-15T11:56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3"/>
    <d v="2023-09-15T11:56:11"/>
    <n v="0"/>
    <m/>
    <m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4"/>
    <d v="2023-09-15T11:56:11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5"/>
    <d v="2023-09-15T11:56:11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6"/>
    <d v="2023-09-15T11:5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7"/>
    <d v="2023-09-15T11:5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8"/>
    <d v="2023-09-15T11:56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9"/>
    <d v="2023-09-15T11:56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20"/>
    <d v="2023-09-15T11:56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74"/>
    <d v="2023-09-15T11:56:1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21"/>
    <d v="2023-09-15T11:56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22"/>
    <d v="2023-09-15T11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23"/>
    <d v="2023-09-15T11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24"/>
    <d v="2023-09-15T11:56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01"/>
    <d v="2023-09-15T11:56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29"/>
    <d v="2023-09-15T11:5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77"/>
    <d v="2023-09-15T11:56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77"/>
    <d v="2023-09-15T11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78"/>
    <d v="2023-09-15T11:5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31"/>
    <d v="2023-09-15T11:56:11"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44"/>
    <d v="2023-09-15T11:56:11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80"/>
    <d v="2023-09-15T11:56:11"/>
    <n v="281"/>
    <m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82"/>
    <d v="2023-09-15T11:5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42"/>
    <d v="2023-09-15T11:5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87"/>
    <d v="2023-09-15T11:56:11"/>
    <n v="3"/>
    <n v="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73"/>
    <d v="2023-09-15T11:56:11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32"/>
    <d v="2023-09-15T11:56:11"/>
    <n v="12"/>
    <n v="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45"/>
    <d v="2023-09-15T11:56:1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30"/>
    <d v="2023-09-15T11:56:11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32"/>
    <d v="2023-09-15T11:56:11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35"/>
    <d v="2023-09-15T11:56:1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37"/>
    <d v="2023-09-15T11:56:11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48"/>
    <d v="2023-09-15T11:56:11"/>
    <n v="166"/>
    <m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49"/>
    <d v="2023-09-15T11:56:11"/>
    <n v="3503"/>
    <m/>
    <n v="3503"/>
    <n v="3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0"/>
    <d v="2023-09-15T11:56:1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40"/>
    <d v="2023-09-15T11:56:1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54"/>
    <d v="2023-09-15T11:5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52"/>
    <d v="2023-09-15T11:56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13"/>
    <d v="2023-09-15T11:56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55"/>
    <d v="2023-09-15T11:5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0"/>
    <x v="114"/>
    <d v="2023-09-15T11:56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I326" firstHeaderRow="0" firstDataRow="1" firstDataCol="1" rowPageCount="3" colPageCount="1"/>
  <pivotFields count="58">
    <pivotField axis="axisPage" multipleItemSelectionAllowed="1" showAll="0">
      <items count="9">
        <item x="7"/>
        <item x="4"/>
        <item x="2"/>
        <item x="6"/>
        <item x="1"/>
        <item x="5"/>
        <item x="0"/>
        <item x="3"/>
        <item t="default"/>
      </items>
    </pivotField>
    <pivotField showAll="0"/>
    <pivotField showAll="0"/>
    <pivotField showAll="0"/>
    <pivotField axis="axisPage" showAll="0">
      <items count="162">
        <item x="1"/>
        <item x="0"/>
        <item x="4"/>
        <item x="5"/>
        <item x="150"/>
        <item x="151"/>
        <item x="6"/>
        <item x="3"/>
        <item x="7"/>
        <item x="8"/>
        <item x="9"/>
        <item x="10"/>
        <item x="11"/>
        <item x="12"/>
        <item x="152"/>
        <item x="13"/>
        <item x="14"/>
        <item x="15"/>
        <item x="16"/>
        <item x="153"/>
        <item x="17"/>
        <item x="18"/>
        <item x="19"/>
        <item x="20"/>
        <item x="21"/>
        <item x="22"/>
        <item x="23"/>
        <item x="24"/>
        <item x="25"/>
        <item x="157"/>
        <item x="26"/>
        <item x="28"/>
        <item x="27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160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58"/>
        <item x="105"/>
        <item x="106"/>
        <item x="107"/>
        <item x="154"/>
        <item x="155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56"/>
        <item x="137"/>
        <item x="138"/>
        <item x="159"/>
        <item x="139"/>
        <item x="140"/>
        <item x="141"/>
        <item x="2"/>
        <item x="142"/>
        <item x="143"/>
        <item x="144"/>
        <item x="145"/>
        <item x="146"/>
        <item x="147"/>
        <item x="148"/>
        <item x="149"/>
        <item t="default"/>
      </items>
    </pivotField>
    <pivotField axis="axisPage" showAll="0">
      <items count="15">
        <item x="0"/>
        <item x="3"/>
        <item x="1"/>
        <item x="4"/>
        <item x="12"/>
        <item x="9"/>
        <item x="6"/>
        <item x="13"/>
        <item x="11"/>
        <item x="8"/>
        <item x="10"/>
        <item x="2"/>
        <item x="5"/>
        <item x="7"/>
        <item t="default"/>
      </items>
    </pivotField>
    <pivotField axis="axisRow" showAll="0">
      <items count="321">
        <item x="146"/>
        <item x="147"/>
        <item x="149"/>
        <item x="150"/>
        <item x="151"/>
        <item x="152"/>
        <item x="153"/>
        <item x="154"/>
        <item x="115"/>
        <item x="116"/>
        <item x="85"/>
        <item x="54"/>
        <item x="185"/>
        <item x="117"/>
        <item x="242"/>
        <item x="55"/>
        <item x="56"/>
        <item x="217"/>
        <item x="57"/>
        <item x="0"/>
        <item x="86"/>
        <item x="168"/>
        <item x="1"/>
        <item x="2"/>
        <item x="207"/>
        <item x="183"/>
        <item x="58"/>
        <item x="148"/>
        <item x="87"/>
        <item x="162"/>
        <item x="203"/>
        <item x="174"/>
        <item x="3"/>
        <item x="195"/>
        <item x="249"/>
        <item x="293"/>
        <item x="134"/>
        <item x="274"/>
        <item x="52"/>
        <item x="178"/>
        <item x="113"/>
        <item x="179"/>
        <item x="155"/>
        <item x="180"/>
        <item x="156"/>
        <item x="114"/>
        <item x="181"/>
        <item x="53"/>
        <item x="30"/>
        <item x="46"/>
        <item x="31"/>
        <item x="33"/>
        <item x="34"/>
        <item x="248"/>
        <item x="35"/>
        <item x="216"/>
        <item x="240"/>
        <item x="36"/>
        <item x="37"/>
        <item x="38"/>
        <item x="32"/>
        <item x="112"/>
        <item x="241"/>
        <item x="39"/>
        <item x="48"/>
        <item x="47"/>
        <item x="259"/>
        <item x="17"/>
        <item x="18"/>
        <item x="100"/>
        <item x="266"/>
        <item x="284"/>
        <item x="285"/>
        <item x="88"/>
        <item x="312"/>
        <item x="59"/>
        <item x="60"/>
        <item x="269"/>
        <item x="289"/>
        <item x="61"/>
        <item x="257"/>
        <item x="301"/>
        <item x="62"/>
        <item x="279"/>
        <item x="63"/>
        <item x="190"/>
        <item x="191"/>
        <item x="118"/>
        <item x="135"/>
        <item x="64"/>
        <item x="275"/>
        <item x="315"/>
        <item x="200"/>
        <item x="92"/>
        <item x="93"/>
        <item x="68"/>
        <item x="69"/>
        <item x="122"/>
        <item x="175"/>
        <item x="70"/>
        <item x="94"/>
        <item x="283"/>
        <item x="310"/>
        <item x="314"/>
        <item x="211"/>
        <item x="6"/>
        <item x="95"/>
        <item x="263"/>
        <item x="196"/>
        <item x="137"/>
        <item x="123"/>
        <item x="303"/>
        <item x="7"/>
        <item x="258"/>
        <item x="96"/>
        <item x="97"/>
        <item x="302"/>
        <item x="8"/>
        <item x="98"/>
        <item x="163"/>
        <item x="9"/>
        <item x="10"/>
        <item x="253"/>
        <item x="164"/>
        <item x="305"/>
        <item x="264"/>
        <item x="311"/>
        <item x="11"/>
        <item x="124"/>
        <item x="71"/>
        <item x="296"/>
        <item x="41"/>
        <item x="13"/>
        <item x="201"/>
        <item x="4"/>
        <item x="5"/>
        <item x="212"/>
        <item x="12"/>
        <item x="125"/>
        <item x="165"/>
        <item x="14"/>
        <item x="166"/>
        <item x="15"/>
        <item x="138"/>
        <item x="139"/>
        <item x="272"/>
        <item x="286"/>
        <item x="167"/>
        <item x="318"/>
        <item x="287"/>
        <item x="16"/>
        <item x="72"/>
        <item x="288"/>
        <item x="126"/>
        <item x="99"/>
        <item x="256"/>
        <item x="73"/>
        <item x="19"/>
        <item x="192"/>
        <item x="140"/>
        <item x="127"/>
        <item x="128"/>
        <item x="20"/>
        <item x="282"/>
        <item x="157"/>
        <item x="308"/>
        <item x="194"/>
        <item x="74"/>
        <item x="276"/>
        <item x="21"/>
        <item x="213"/>
        <item x="265"/>
        <item x="22"/>
        <item x="23"/>
        <item x="250"/>
        <item x="298"/>
        <item x="158"/>
        <item x="24"/>
        <item x="252"/>
        <item x="208"/>
        <item x="176"/>
        <item x="261"/>
        <item x="129"/>
        <item x="204"/>
        <item x="102"/>
        <item x="75"/>
        <item x="159"/>
        <item x="76"/>
        <item x="193"/>
        <item x="101"/>
        <item x="141"/>
        <item x="49"/>
        <item x="50"/>
        <item x="103"/>
        <item x="77"/>
        <item x="104"/>
        <item x="182"/>
        <item x="186"/>
        <item x="280"/>
        <item x="130"/>
        <item x="267"/>
        <item x="281"/>
        <item x="319"/>
        <item x="268"/>
        <item x="260"/>
        <item x="291"/>
        <item x="119"/>
        <item x="299"/>
        <item x="89"/>
        <item x="209"/>
        <item x="214"/>
        <item x="65"/>
        <item x="306"/>
        <item x="90"/>
        <item x="91"/>
        <item x="210"/>
        <item x="136"/>
        <item x="120"/>
        <item x="273"/>
        <item x="66"/>
        <item x="205"/>
        <item x="121"/>
        <item x="67"/>
        <item x="313"/>
        <item x="243"/>
        <item x="218"/>
        <item x="307"/>
        <item x="202"/>
        <item x="169"/>
        <item x="219"/>
        <item x="220"/>
        <item x="245"/>
        <item x="246"/>
        <item x="221"/>
        <item x="230"/>
        <item x="231"/>
        <item x="232"/>
        <item x="233"/>
        <item x="222"/>
        <item x="234"/>
        <item x="292"/>
        <item x="270"/>
        <item x="177"/>
        <item x="170"/>
        <item x="235"/>
        <item x="223"/>
        <item x="236"/>
        <item x="224"/>
        <item x="271"/>
        <item x="300"/>
        <item x="225"/>
        <item x="78"/>
        <item x="237"/>
        <item x="142"/>
        <item x="206"/>
        <item x="143"/>
        <item x="131"/>
        <item x="171"/>
        <item x="247"/>
        <item x="144"/>
        <item x="295"/>
        <item x="172"/>
        <item x="199"/>
        <item x="290"/>
        <item x="51"/>
        <item x="84"/>
        <item x="188"/>
        <item x="40"/>
        <item x="145"/>
        <item x="228"/>
        <item x="229"/>
        <item x="160"/>
        <item x="105"/>
        <item x="226"/>
        <item x="227"/>
        <item x="297"/>
        <item x="79"/>
        <item x="187"/>
        <item x="110"/>
        <item x="173"/>
        <item x="255"/>
        <item x="197"/>
        <item x="111"/>
        <item x="198"/>
        <item x="309"/>
        <item x="251"/>
        <item x="83"/>
        <item x="304"/>
        <item x="43"/>
        <item x="28"/>
        <item x="29"/>
        <item x="189"/>
        <item x="44"/>
        <item x="132"/>
        <item x="45"/>
        <item x="161"/>
        <item x="133"/>
        <item x="277"/>
        <item x="278"/>
        <item x="80"/>
        <item x="215"/>
        <item x="81"/>
        <item x="106"/>
        <item x="107"/>
        <item x="254"/>
        <item x="108"/>
        <item x="316"/>
        <item x="317"/>
        <item x="294"/>
        <item x="82"/>
        <item x="184"/>
        <item x="244"/>
        <item x="25"/>
        <item x="109"/>
        <item x="42"/>
        <item x="239"/>
        <item x="238"/>
        <item x="26"/>
        <item x="262"/>
        <item x="27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3">
    <pageField fld="5" hier="-1"/>
    <pageField fld="4" hier="-1"/>
    <pageField fld="0" hier="-1"/>
  </pageFields>
  <dataFields count="8">
    <dataField name="Suma de Col01" fld="8" baseField="4" baseItem="0"/>
    <dataField name="Suma de Col02" fld="9" baseField="4" baseItem="4"/>
    <dataField name="Suma de Col03" fld="10" baseField="4" baseItem="4"/>
    <dataField name="Suma de Col04" fld="11" baseField="4" baseItem="4"/>
    <dataField name="Suma de Col05" fld="12" baseField="4" baseItem="4"/>
    <dataField name="Suma de Col06" fld="13" baseField="4" baseItem="4"/>
    <dataField name="Suma de Col07" fld="14" baseField="4" baseItem="4"/>
    <dataField name="Suma de Col08" fld="15" baseField="4" baseItem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43"/>
  <sheetViews>
    <sheetView showGridLines="0" workbookViewId="0">
      <selection activeCell="M11" sqref="M11"/>
    </sheetView>
  </sheetViews>
  <sheetFormatPr baseColWidth="10" defaultColWidth="11.42578125" defaultRowHeight="12" customHeight="1" x14ac:dyDescent="0.15"/>
  <cols>
    <col min="1" max="1" width="54.140625" style="11" customWidth="1"/>
    <col min="2" max="2" width="60.7109375" style="1" customWidth="1"/>
    <col min="3" max="6" width="3.7109375" style="1" customWidth="1"/>
    <col min="7" max="8" width="3.5703125" style="1" customWidth="1"/>
    <col min="9" max="9" width="14" style="1" customWidth="1"/>
    <col min="10" max="13" width="11.85546875" style="1" customWidth="1"/>
    <col min="14" max="26" width="14.5703125" style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3" ht="51" customHeight="1" x14ac:dyDescent="0.2">
      <c r="A1" s="429"/>
      <c r="B1" s="430"/>
      <c r="C1" s="431" t="s">
        <v>355</v>
      </c>
      <c r="D1" s="432"/>
      <c r="E1" s="432"/>
      <c r="F1" s="432"/>
      <c r="G1" s="433"/>
      <c r="H1" s="18"/>
    </row>
    <row r="2" spans="1:33" ht="18" customHeight="1" x14ac:dyDescent="0.2">
      <c r="A2" s="169" t="s">
        <v>356</v>
      </c>
      <c r="B2" s="170"/>
      <c r="C2" s="29"/>
      <c r="D2" s="30"/>
      <c r="E2" s="30"/>
      <c r="F2" s="30"/>
      <c r="G2" s="31"/>
      <c r="H2" s="32"/>
      <c r="I2" s="422" t="str">
        <f>IF(OR(NOMBRE!C2="",NOMBRE!D2="",NOMBRE!E2="",NOMBRE!F2="",NOMBRE!G2=""),"Falta Cód. Com.","")</f>
        <v>Falta Cód. Com.</v>
      </c>
      <c r="J2" s="422"/>
      <c r="K2" s="423"/>
      <c r="L2" s="423"/>
      <c r="M2" s="423"/>
      <c r="N2" s="423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AC2" s="2"/>
      <c r="AG2" s="17">
        <f>IF(I2&gt;"",1,0)</f>
        <v>1</v>
      </c>
    </row>
    <row r="3" spans="1:33" ht="18" customHeight="1" x14ac:dyDescent="0.2">
      <c r="A3" s="169" t="s">
        <v>417</v>
      </c>
      <c r="B3" s="170"/>
      <c r="C3" s="29"/>
      <c r="D3" s="30"/>
      <c r="E3" s="30"/>
      <c r="F3" s="30"/>
      <c r="G3" s="30"/>
      <c r="H3" s="31"/>
      <c r="I3" s="422" t="str">
        <f>IF(OR(NOMBRE!C3="",NOMBRE!D3="",NOMBRE!E3="",NOMBRE!F3="",NOMBRE!G3="",NOMBRE!H3=""),"Falta Cód. Est.","")</f>
        <v>Falta Cód. Est.</v>
      </c>
      <c r="J3" s="422"/>
      <c r="K3" s="423"/>
      <c r="L3" s="423"/>
      <c r="M3" s="423"/>
      <c r="N3" s="423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AC3" s="2"/>
      <c r="AG3" s="17">
        <f>IF(I3&gt;"",1,0)</f>
        <v>1</v>
      </c>
    </row>
    <row r="4" spans="1:33" ht="18" customHeight="1" x14ac:dyDescent="0.2">
      <c r="A4" s="169" t="s">
        <v>416</v>
      </c>
      <c r="B4" s="170"/>
      <c r="C4" s="32"/>
      <c r="D4" s="33"/>
      <c r="E4" s="33"/>
      <c r="F4" s="33"/>
      <c r="G4" s="33"/>
      <c r="H4" s="33"/>
      <c r="I4" s="23" t="str">
        <f>IF(OR(NOMBRE!B4=""),"Falta Tipo. Est.","")</f>
        <v>Falta Tipo. Est.</v>
      </c>
      <c r="J4" s="23"/>
      <c r="K4" s="24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19"/>
      <c r="AA4" s="19"/>
      <c r="AC4" s="2"/>
      <c r="AG4" s="17">
        <f>IF(I4&gt;"",1,0)</f>
        <v>1</v>
      </c>
    </row>
    <row r="5" spans="1:33" ht="18" customHeight="1" x14ac:dyDescent="0.2">
      <c r="A5" s="169" t="s">
        <v>357</v>
      </c>
      <c r="B5" s="170"/>
      <c r="C5" s="32"/>
      <c r="D5" s="33"/>
      <c r="E5" s="33"/>
      <c r="F5" s="33"/>
      <c r="G5" s="33"/>
      <c r="H5" s="33"/>
      <c r="I5" s="23" t="str">
        <f>IF(OR(NOMBRE!B5=""),"Falta Dependencia. Est.","")</f>
        <v>Falta Dependencia. Est.</v>
      </c>
      <c r="J5" s="23"/>
      <c r="K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19"/>
      <c r="AA5" s="19"/>
      <c r="AC5" s="2"/>
      <c r="AG5" s="17">
        <f>IF(I5&gt;"",1,0)</f>
        <v>1</v>
      </c>
    </row>
    <row r="6" spans="1:33" ht="18" customHeight="1" x14ac:dyDescent="0.2">
      <c r="A6" s="169" t="s">
        <v>358</v>
      </c>
      <c r="B6" s="170"/>
      <c r="C6" s="34"/>
      <c r="D6" s="31"/>
      <c r="E6" s="35"/>
      <c r="F6" s="35"/>
      <c r="G6" s="35"/>
      <c r="H6" s="35"/>
      <c r="I6" s="23" t="str">
        <f>IF(OR(NOMBRE!C6="",NOMBRE!D6=""),"Falta Cód. Mes.","")</f>
        <v>Falta Cód. Mes.</v>
      </c>
      <c r="J6" s="2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AC6" s="2"/>
      <c r="AG6" s="17">
        <f>IF(I6&gt;"",1,0)</f>
        <v>1</v>
      </c>
    </row>
    <row r="7" spans="1:33" ht="18" customHeight="1" x14ac:dyDescent="0.2">
      <c r="A7" s="169" t="s">
        <v>359</v>
      </c>
      <c r="B7" s="171">
        <v>2023</v>
      </c>
      <c r="AG7" s="20">
        <f>SUM(AG2:AG6)</f>
        <v>5</v>
      </c>
    </row>
    <row r="8" spans="1:33" ht="12" customHeight="1" x14ac:dyDescent="0.15">
      <c r="A8" s="3"/>
      <c r="B8" s="4"/>
      <c r="G8" s="1" t="s">
        <v>1145</v>
      </c>
    </row>
    <row r="9" spans="1:33" ht="24" customHeight="1" x14ac:dyDescent="0.15">
      <c r="A9" s="434" t="s">
        <v>1239</v>
      </c>
      <c r="B9" s="435"/>
    </row>
    <row r="10" spans="1:33" ht="12" customHeight="1" x14ac:dyDescent="0.2">
      <c r="A10" s="5"/>
      <c r="B10" s="6"/>
    </row>
    <row r="11" spans="1:33" ht="27.75" customHeight="1" x14ac:dyDescent="0.2">
      <c r="A11" s="7" t="s">
        <v>360</v>
      </c>
      <c r="B11" s="8"/>
      <c r="L11" s="21"/>
      <c r="M11" s="21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AA11" s="27" t="s">
        <v>361</v>
      </c>
      <c r="AB11" s="27" t="s">
        <v>378</v>
      </c>
      <c r="AC11" s="172" t="s">
        <v>109</v>
      </c>
    </row>
    <row r="12" spans="1:33" ht="21" customHeight="1" x14ac:dyDescent="0.2">
      <c r="A12" s="10" t="s">
        <v>110</v>
      </c>
      <c r="B12" s="8"/>
      <c r="L12" s="21"/>
      <c r="M12" s="21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AA12" s="27" t="s">
        <v>111</v>
      </c>
      <c r="AB12" s="27" t="s">
        <v>379</v>
      </c>
      <c r="AC12" s="172" t="s">
        <v>122</v>
      </c>
    </row>
    <row r="13" spans="1:33" ht="21" customHeight="1" x14ac:dyDescent="0.2">
      <c r="A13"/>
      <c r="B13" s="22"/>
      <c r="L13" s="21"/>
      <c r="M13" s="21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AA13" s="27" t="s">
        <v>112</v>
      </c>
      <c r="AB13" s="27" t="s">
        <v>380</v>
      </c>
      <c r="AC13" s="172" t="s">
        <v>1206</v>
      </c>
    </row>
    <row r="14" spans="1:33" ht="21" customHeight="1" x14ac:dyDescent="0.15">
      <c r="A14" s="424" t="s">
        <v>354</v>
      </c>
      <c r="B14" s="425"/>
      <c r="L14" s="21"/>
      <c r="M14" s="2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AA14" s="27" t="s">
        <v>113</v>
      </c>
      <c r="AB14" s="27" t="s">
        <v>1207</v>
      </c>
      <c r="AC14" s="173"/>
    </row>
    <row r="15" spans="1:33" ht="21" customHeight="1" x14ac:dyDescent="0.15">
      <c r="L15" s="21"/>
      <c r="M15" s="2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AA15" s="27" t="s">
        <v>114</v>
      </c>
      <c r="AB15" s="27" t="s">
        <v>381</v>
      </c>
      <c r="AC15" s="173"/>
    </row>
    <row r="16" spans="1:33" ht="21" customHeight="1" x14ac:dyDescent="0.15">
      <c r="L16" s="21"/>
      <c r="M16" s="2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27" t="s">
        <v>115</v>
      </c>
      <c r="AB16" s="27" t="s">
        <v>1208</v>
      </c>
      <c r="AC16" s="173"/>
    </row>
    <row r="17" spans="2:29" ht="21" customHeight="1" x14ac:dyDescent="0.15">
      <c r="B17" s="426" t="s">
        <v>1102</v>
      </c>
      <c r="L17" s="21"/>
      <c r="M17" s="2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AA17" s="27" t="s">
        <v>116</v>
      </c>
      <c r="AB17" s="27" t="s">
        <v>382</v>
      </c>
      <c r="AC17" s="173"/>
    </row>
    <row r="18" spans="2:29" ht="21" customHeight="1" x14ac:dyDescent="0.15">
      <c r="B18" s="427"/>
      <c r="I18" s="12"/>
      <c r="J18" s="12"/>
      <c r="L18" s="21"/>
      <c r="M18" s="21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AA18" s="27" t="s">
        <v>117</v>
      </c>
      <c r="AB18" s="27" t="s">
        <v>383</v>
      </c>
      <c r="AC18" s="173"/>
    </row>
    <row r="19" spans="2:29" ht="40.5" customHeight="1" x14ac:dyDescent="0.15">
      <c r="B19" s="428"/>
      <c r="I19" s="12"/>
      <c r="J19" s="12"/>
      <c r="L19" s="21"/>
      <c r="M19" s="21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27" t="s">
        <v>118</v>
      </c>
      <c r="AB19" s="27" t="s">
        <v>418</v>
      </c>
      <c r="AC19" s="173"/>
    </row>
    <row r="20" spans="2:29" ht="21" customHeight="1" x14ac:dyDescent="0.15">
      <c r="I20" s="12"/>
      <c r="J20" s="12"/>
      <c r="L20" s="21"/>
      <c r="M20" s="21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AA20" s="27" t="s">
        <v>35</v>
      </c>
      <c r="AB20" s="27" t="s">
        <v>419</v>
      </c>
      <c r="AC20" s="173"/>
    </row>
    <row r="21" spans="2:29" ht="21" customHeight="1" x14ac:dyDescent="0.15">
      <c r="I21" s="12"/>
      <c r="J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A21" s="27" t="s">
        <v>36</v>
      </c>
      <c r="AB21" s="27" t="s">
        <v>384</v>
      </c>
      <c r="AC21" s="173"/>
    </row>
    <row r="22" spans="2:29" ht="21" customHeight="1" x14ac:dyDescent="0.15">
      <c r="I22" s="12"/>
      <c r="J22" s="12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A22" s="27" t="s">
        <v>37</v>
      </c>
      <c r="AB22" s="27" t="s">
        <v>385</v>
      </c>
      <c r="AC22" s="173"/>
    </row>
    <row r="23" spans="2:29" ht="17.25" customHeight="1" x14ac:dyDescent="0.15">
      <c r="I23" s="12"/>
      <c r="J23" s="12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174"/>
      <c r="AB23" s="27" t="s">
        <v>1183</v>
      </c>
      <c r="AC23" s="173"/>
    </row>
    <row r="24" spans="2:29" ht="18.75" customHeight="1" x14ac:dyDescent="0.15">
      <c r="I24" s="12"/>
      <c r="J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174"/>
      <c r="AB24" s="27" t="s">
        <v>1184</v>
      </c>
      <c r="AC24" s="173"/>
    </row>
    <row r="25" spans="2:29" ht="18" customHeight="1" x14ac:dyDescent="0.15">
      <c r="I25" s="12"/>
      <c r="J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AA25" s="174"/>
      <c r="AB25" s="27" t="s">
        <v>386</v>
      </c>
      <c r="AC25" s="173"/>
    </row>
    <row r="26" spans="2:29" ht="19.5" customHeight="1" x14ac:dyDescent="0.15"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A26" s="174"/>
      <c r="AB26" s="27" t="s">
        <v>387</v>
      </c>
      <c r="AC26" s="173"/>
    </row>
    <row r="27" spans="2:29" ht="19.5" customHeight="1" x14ac:dyDescent="0.15"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AA27" s="174"/>
      <c r="AB27" s="27" t="s">
        <v>388</v>
      </c>
      <c r="AC27" s="173"/>
    </row>
    <row r="28" spans="2:29" ht="18.75" customHeight="1" x14ac:dyDescent="0.15"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AA28" s="174"/>
      <c r="AB28" s="27" t="s">
        <v>1209</v>
      </c>
      <c r="AC28" s="173"/>
    </row>
    <row r="29" spans="2:29" ht="18.75" customHeight="1" x14ac:dyDescent="0.15"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AA29" s="174"/>
      <c r="AB29" s="27" t="s">
        <v>1210</v>
      </c>
      <c r="AC29" s="173"/>
    </row>
    <row r="30" spans="2:29" ht="18.75" customHeight="1" x14ac:dyDescent="0.2"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A30"/>
      <c r="AB30" s="27" t="s">
        <v>1211</v>
      </c>
      <c r="AC30" s="175"/>
    </row>
    <row r="31" spans="2:29" ht="12" customHeight="1" x14ac:dyDescent="0.2"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A31"/>
      <c r="AB31" s="27" t="s">
        <v>1212</v>
      </c>
      <c r="AC31" s="175"/>
    </row>
    <row r="32" spans="2:29" ht="12" customHeight="1" x14ac:dyDescent="0.2"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AA32"/>
      <c r="AB32" s="27" t="s">
        <v>1213</v>
      </c>
      <c r="AC32" s="175"/>
    </row>
    <row r="33" spans="14:29" ht="12" customHeight="1" x14ac:dyDescent="0.2"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AA33"/>
      <c r="AB33" s="27" t="s">
        <v>1214</v>
      </c>
      <c r="AC33" s="175"/>
    </row>
    <row r="34" spans="14:29" ht="12" customHeight="1" x14ac:dyDescent="0.2"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AA34"/>
      <c r="AB34" s="27" t="s">
        <v>1215</v>
      </c>
      <c r="AC34" s="175"/>
    </row>
    <row r="35" spans="14:29" ht="12" customHeight="1" x14ac:dyDescent="0.15"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AA35" s="176"/>
      <c r="AB35" s="27" t="s">
        <v>1216</v>
      </c>
      <c r="AC35" s="172"/>
    </row>
    <row r="36" spans="14:29" ht="12" customHeight="1" x14ac:dyDescent="0.15"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176"/>
      <c r="AB36" s="27" t="s">
        <v>1217</v>
      </c>
      <c r="AC36" s="172"/>
    </row>
    <row r="37" spans="14:29" ht="12" customHeight="1" x14ac:dyDescent="0.15"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176"/>
      <c r="AB37" s="27" t="s">
        <v>1218</v>
      </c>
      <c r="AC37" s="172"/>
    </row>
    <row r="38" spans="14:29" ht="12" customHeight="1" x14ac:dyDescent="0.15">
      <c r="AA38" s="176"/>
      <c r="AB38" s="27" t="s">
        <v>1219</v>
      </c>
      <c r="AC38" s="172"/>
    </row>
    <row r="39" spans="14:29" ht="12" customHeight="1" x14ac:dyDescent="0.15">
      <c r="AA39" s="176"/>
      <c r="AB39" s="27" t="s">
        <v>415</v>
      </c>
      <c r="AC39" s="176"/>
    </row>
    <row r="40" spans="14:29" ht="12" customHeight="1" x14ac:dyDescent="0.15">
      <c r="AA40" s="176"/>
      <c r="AB40" s="27" t="s">
        <v>1182</v>
      </c>
      <c r="AC40" s="176"/>
    </row>
    <row r="41" spans="14:29" ht="12" customHeight="1" x14ac:dyDescent="0.15">
      <c r="AA41" s="176"/>
      <c r="AB41" s="27" t="s">
        <v>1181</v>
      </c>
      <c r="AC41" s="176"/>
    </row>
    <row r="42" spans="14:29" ht="12" customHeight="1" x14ac:dyDescent="0.15">
      <c r="AA42" s="176"/>
      <c r="AB42" s="27" t="s">
        <v>1220</v>
      </c>
      <c r="AC42" s="176"/>
    </row>
    <row r="43" spans="14:29" ht="12" customHeight="1" x14ac:dyDescent="0.15">
      <c r="AA43" s="176"/>
      <c r="AB43" s="27"/>
      <c r="AC43" s="176"/>
    </row>
  </sheetData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21">
    <dataValidation type="whole" allowBlank="1" showInputMessage="1" showErrorMessage="1" promptTitle="DIGITO SERVICIO DE SALUD:" prompt="Primer: Entre 0 y 2" sqref="C4:C5">
      <formula1>0</formula1>
      <formula2>2</formula2>
    </dataValidation>
    <dataValidation type="whole" allowBlank="1" showInputMessage="1" showErrorMessage="1" promptTitle="DIGITO SERVICIO DE SALUD:" prompt="Segundo: Entre 0 y 9" sqref="D4:D5">
      <formula1>0</formula1>
      <formula2>9</formula2>
    </dataValidation>
    <dataValidation type="whole" allowBlank="1" showInputMessage="1" showErrorMessage="1" promptTitle="DIGITO ESTABLECIMIENTO:" prompt="Segundo: Entre 0 y 9" sqref="F4:F5">
      <formula1>0</formula1>
      <formula2>9</formula2>
    </dataValidation>
    <dataValidation type="whole" allowBlank="1" showInputMessage="1" showErrorMessage="1" promptTitle="DIGITO ESTABLECIMIENTO:" prompt="Tercer: Entre 0 y 9" sqref="G4:H5 H1">
      <formula1>0</formula1>
      <formula2>9</formula2>
    </dataValidation>
    <dataValidation type="whole" allowBlank="1" showInputMessage="1" showErrorMessage="1" promptTitle="DIGITO ESTABLECIMIENTO:" prompt="Primero: Entre 0 y 9" sqref="E4:E5">
      <formula1>0</formula1>
      <formula2>9</formula2>
    </dataValidation>
    <dataValidation type="whole" allowBlank="1" showInputMessage="1" showErrorMessage="1" promptTitle="CODIGO MES:" prompt="Segundo: Entre 0 y 9" sqref="D6">
      <formula1>0</formula1>
      <formula2>9</formula2>
    </dataValidation>
    <dataValidation type="whole" allowBlank="1" showInputMessage="1" showErrorMessage="1" promptTitle="CODIGO MES:" prompt="Primer: Entre 0 y 1" sqref="C6">
      <formula1>0</formula1>
      <formula2>1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$AB$11:$AB$37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7"/>
  <sheetViews>
    <sheetView tabSelected="1" workbookViewId="0">
      <selection activeCell="B329" sqref="B329"/>
    </sheetView>
  </sheetViews>
  <sheetFormatPr baseColWidth="10" defaultRowHeight="12.75" x14ac:dyDescent="0.2"/>
  <cols>
    <col min="1" max="1" width="17.85546875" bestFit="1" customWidth="1"/>
    <col min="2" max="8" width="14.7109375" customWidth="1"/>
    <col min="9" max="9" width="14.7109375" bestFit="1" customWidth="1"/>
    <col min="10" max="64" width="23" bestFit="1" customWidth="1"/>
    <col min="65" max="100" width="20" bestFit="1" customWidth="1"/>
  </cols>
  <sheetData>
    <row r="1" spans="1:9" x14ac:dyDescent="0.2">
      <c r="A1" s="562" t="s">
        <v>1571</v>
      </c>
      <c r="B1" t="s">
        <v>1582</v>
      </c>
    </row>
    <row r="2" spans="1:9" x14ac:dyDescent="0.2">
      <c r="A2" s="562" t="s">
        <v>1570</v>
      </c>
      <c r="B2" t="s">
        <v>1582</v>
      </c>
    </row>
    <row r="3" spans="1:9" x14ac:dyDescent="0.2">
      <c r="A3" s="562" t="s">
        <v>1270</v>
      </c>
      <c r="B3" t="s">
        <v>1582</v>
      </c>
    </row>
    <row r="4" spans="1:9" hidden="1" x14ac:dyDescent="0.2"/>
    <row r="5" spans="1:9" hidden="1" x14ac:dyDescent="0.2">
      <c r="A5" s="562" t="s">
        <v>1573</v>
      </c>
      <c r="B5" t="s">
        <v>1574</v>
      </c>
      <c r="C5" t="s">
        <v>1575</v>
      </c>
      <c r="D5" t="s">
        <v>1576</v>
      </c>
      <c r="E5" t="s">
        <v>1577</v>
      </c>
      <c r="F5" t="s">
        <v>1578</v>
      </c>
      <c r="G5" t="s">
        <v>1579</v>
      </c>
      <c r="H5" t="s">
        <v>1580</v>
      </c>
      <c r="I5" t="s">
        <v>1581</v>
      </c>
    </row>
    <row r="6" spans="1:9" hidden="1" x14ac:dyDescent="0.2">
      <c r="A6" s="564" t="s">
        <v>1404</v>
      </c>
      <c r="B6" s="563">
        <v>65991</v>
      </c>
      <c r="C6" s="563">
        <v>0</v>
      </c>
      <c r="D6" s="563">
        <v>65991</v>
      </c>
      <c r="E6" s="563"/>
      <c r="F6" s="563"/>
      <c r="G6" s="563"/>
      <c r="H6" s="563"/>
      <c r="I6" s="563"/>
    </row>
    <row r="7" spans="1:9" hidden="1" x14ac:dyDescent="0.2">
      <c r="A7" s="564" t="s">
        <v>1405</v>
      </c>
      <c r="B7" s="563">
        <v>227535</v>
      </c>
      <c r="C7" s="563">
        <v>0</v>
      </c>
      <c r="D7" s="563">
        <v>227535</v>
      </c>
      <c r="E7" s="563"/>
      <c r="F7" s="563"/>
      <c r="G7" s="563"/>
      <c r="H7" s="563"/>
      <c r="I7" s="563"/>
    </row>
    <row r="8" spans="1:9" hidden="1" x14ac:dyDescent="0.2">
      <c r="A8" s="564" t="s">
        <v>1407</v>
      </c>
      <c r="B8" s="563">
        <v>2501</v>
      </c>
      <c r="C8" s="563">
        <v>0</v>
      </c>
      <c r="D8" s="563">
        <v>2501</v>
      </c>
      <c r="E8" s="563"/>
      <c r="F8" s="563"/>
      <c r="G8" s="563"/>
      <c r="H8" s="563"/>
      <c r="I8" s="563"/>
    </row>
    <row r="9" spans="1:9" hidden="1" x14ac:dyDescent="0.2">
      <c r="A9" s="564" t="s">
        <v>1408</v>
      </c>
      <c r="B9" s="563">
        <v>16180</v>
      </c>
      <c r="C9" s="563">
        <v>0</v>
      </c>
      <c r="D9" s="563">
        <v>16180</v>
      </c>
      <c r="E9" s="563"/>
      <c r="F9" s="563"/>
      <c r="G9" s="563"/>
      <c r="H9" s="563"/>
      <c r="I9" s="563"/>
    </row>
    <row r="10" spans="1:9" hidden="1" x14ac:dyDescent="0.2">
      <c r="A10" s="564" t="s">
        <v>1409</v>
      </c>
      <c r="B10" s="563">
        <v>1838</v>
      </c>
      <c r="C10" s="563">
        <v>0</v>
      </c>
      <c r="D10" s="563">
        <v>1838</v>
      </c>
      <c r="E10" s="563"/>
      <c r="F10" s="563"/>
      <c r="G10" s="563"/>
      <c r="H10" s="563"/>
      <c r="I10" s="563"/>
    </row>
    <row r="11" spans="1:9" hidden="1" x14ac:dyDescent="0.2">
      <c r="A11" s="564" t="s">
        <v>1410</v>
      </c>
      <c r="B11" s="563">
        <v>85110</v>
      </c>
      <c r="C11" s="563">
        <v>1264</v>
      </c>
      <c r="D11" s="563">
        <v>83846</v>
      </c>
      <c r="E11" s="563"/>
      <c r="F11" s="563"/>
      <c r="G11" s="563"/>
      <c r="H11" s="563"/>
      <c r="I11" s="563"/>
    </row>
    <row r="12" spans="1:9" hidden="1" x14ac:dyDescent="0.2">
      <c r="A12" s="564" t="s">
        <v>1411</v>
      </c>
      <c r="B12" s="563">
        <v>31147</v>
      </c>
      <c r="C12" s="563">
        <v>27790</v>
      </c>
      <c r="D12" s="563">
        <v>3357</v>
      </c>
      <c r="E12" s="563"/>
      <c r="F12" s="563"/>
      <c r="G12" s="563"/>
      <c r="H12" s="563"/>
      <c r="I12" s="563"/>
    </row>
    <row r="13" spans="1:9" hidden="1" x14ac:dyDescent="0.2">
      <c r="A13" s="564" t="s">
        <v>1412</v>
      </c>
      <c r="B13" s="563">
        <v>1126</v>
      </c>
      <c r="C13" s="563">
        <v>59</v>
      </c>
      <c r="D13" s="563">
        <v>1067</v>
      </c>
      <c r="E13" s="563"/>
      <c r="F13" s="563"/>
      <c r="G13" s="563"/>
      <c r="H13" s="563"/>
      <c r="I13" s="563"/>
    </row>
    <row r="14" spans="1:9" hidden="1" x14ac:dyDescent="0.2">
      <c r="A14" s="564" t="s">
        <v>1242</v>
      </c>
      <c r="B14" s="563">
        <v>121</v>
      </c>
      <c r="C14" s="563">
        <v>92</v>
      </c>
      <c r="D14" s="563">
        <v>29</v>
      </c>
      <c r="E14" s="563"/>
      <c r="F14" s="563"/>
      <c r="G14" s="563"/>
      <c r="H14" s="563"/>
      <c r="I14" s="563"/>
    </row>
    <row r="15" spans="1:9" hidden="1" x14ac:dyDescent="0.2">
      <c r="A15" s="564" t="s">
        <v>1243</v>
      </c>
      <c r="B15" s="563">
        <v>13628</v>
      </c>
      <c r="C15" s="563">
        <v>10855</v>
      </c>
      <c r="D15" s="563">
        <v>2773</v>
      </c>
      <c r="E15" s="563"/>
      <c r="F15" s="563"/>
      <c r="G15" s="563"/>
      <c r="H15" s="563"/>
      <c r="I15" s="563"/>
    </row>
    <row r="16" spans="1:9" hidden="1" x14ac:dyDescent="0.2">
      <c r="A16" s="564" t="s">
        <v>1244</v>
      </c>
      <c r="B16" s="563">
        <v>645</v>
      </c>
      <c r="C16" s="563">
        <v>0</v>
      </c>
      <c r="D16" s="563">
        <v>645</v>
      </c>
      <c r="E16" s="563"/>
      <c r="F16" s="563"/>
      <c r="G16" s="563"/>
      <c r="H16" s="563"/>
      <c r="I16" s="563"/>
    </row>
    <row r="17" spans="1:9" hidden="1" x14ac:dyDescent="0.2">
      <c r="A17" s="564" t="s">
        <v>1245</v>
      </c>
      <c r="B17" s="563">
        <v>103937</v>
      </c>
      <c r="C17" s="563">
        <v>22068</v>
      </c>
      <c r="D17" s="563">
        <v>81869</v>
      </c>
      <c r="E17" s="563"/>
      <c r="F17" s="563"/>
      <c r="G17" s="563"/>
      <c r="H17" s="563"/>
      <c r="I17" s="563"/>
    </row>
    <row r="18" spans="1:9" hidden="1" x14ac:dyDescent="0.2">
      <c r="A18" s="564" t="s">
        <v>1246</v>
      </c>
      <c r="B18" s="563">
        <v>102</v>
      </c>
      <c r="C18" s="563">
        <v>79</v>
      </c>
      <c r="D18" s="563">
        <v>23</v>
      </c>
      <c r="E18" s="563"/>
      <c r="F18" s="563"/>
      <c r="G18" s="563"/>
      <c r="H18" s="563"/>
      <c r="I18" s="563"/>
    </row>
    <row r="19" spans="1:9" hidden="1" x14ac:dyDescent="0.2">
      <c r="A19" s="564" t="s">
        <v>1247</v>
      </c>
      <c r="B19" s="563">
        <v>1171</v>
      </c>
      <c r="C19" s="563">
        <v>822</v>
      </c>
      <c r="D19" s="563">
        <v>349</v>
      </c>
      <c r="E19" s="563"/>
      <c r="F19" s="563"/>
      <c r="G19" s="563"/>
      <c r="H19" s="563"/>
      <c r="I19" s="563"/>
    </row>
    <row r="20" spans="1:9" hidden="1" x14ac:dyDescent="0.2">
      <c r="A20" s="564" t="s">
        <v>1248</v>
      </c>
      <c r="B20" s="563">
        <v>1449</v>
      </c>
      <c r="C20" s="563">
        <v>1449</v>
      </c>
      <c r="D20" s="563">
        <v>0</v>
      </c>
      <c r="E20" s="563"/>
      <c r="F20" s="563"/>
      <c r="G20" s="563"/>
      <c r="H20" s="563"/>
      <c r="I20" s="563"/>
    </row>
    <row r="21" spans="1:9" hidden="1" x14ac:dyDescent="0.2">
      <c r="A21" s="564" t="s">
        <v>1249</v>
      </c>
      <c r="B21" s="563">
        <v>821</v>
      </c>
      <c r="C21" s="563">
        <v>0</v>
      </c>
      <c r="D21" s="563">
        <v>821</v>
      </c>
      <c r="E21" s="563"/>
      <c r="F21" s="563"/>
      <c r="G21" s="563"/>
      <c r="H21" s="563"/>
      <c r="I21" s="563"/>
    </row>
    <row r="22" spans="1:9" hidden="1" x14ac:dyDescent="0.2">
      <c r="A22" s="564" t="s">
        <v>1250</v>
      </c>
      <c r="B22" s="563">
        <v>4528</v>
      </c>
      <c r="C22" s="563">
        <v>2734</v>
      </c>
      <c r="D22" s="563">
        <v>1794</v>
      </c>
      <c r="E22" s="563"/>
      <c r="F22" s="563"/>
      <c r="G22" s="563"/>
      <c r="H22" s="563"/>
      <c r="I22" s="563"/>
    </row>
    <row r="23" spans="1:9" hidden="1" x14ac:dyDescent="0.2">
      <c r="A23" s="564" t="s">
        <v>1251</v>
      </c>
      <c r="B23" s="563">
        <v>2734</v>
      </c>
      <c r="C23" s="563">
        <v>417</v>
      </c>
      <c r="D23" s="563">
        <v>2317</v>
      </c>
      <c r="E23" s="563"/>
      <c r="F23" s="563"/>
      <c r="G23" s="563"/>
      <c r="H23" s="563"/>
      <c r="I23" s="563"/>
    </row>
    <row r="24" spans="1:9" hidden="1" x14ac:dyDescent="0.2">
      <c r="A24" s="564" t="s">
        <v>1252</v>
      </c>
      <c r="B24" s="563">
        <v>1770</v>
      </c>
      <c r="C24" s="563">
        <v>114</v>
      </c>
      <c r="D24" s="563">
        <v>1656</v>
      </c>
      <c r="E24" s="563"/>
      <c r="F24" s="563"/>
      <c r="G24" s="563"/>
      <c r="H24" s="563"/>
      <c r="I24" s="563"/>
    </row>
    <row r="25" spans="1:9" hidden="1" x14ac:dyDescent="0.2">
      <c r="A25" s="564" t="s">
        <v>1254</v>
      </c>
      <c r="B25" s="563">
        <v>72444</v>
      </c>
      <c r="C25" s="563">
        <v>10438</v>
      </c>
      <c r="D25" s="563">
        <v>62038</v>
      </c>
      <c r="E25" s="563"/>
      <c r="F25" s="563"/>
      <c r="G25" s="563"/>
      <c r="H25" s="563"/>
      <c r="I25" s="563"/>
    </row>
    <row r="26" spans="1:9" hidden="1" x14ac:dyDescent="0.2">
      <c r="A26" s="564" t="s">
        <v>1255</v>
      </c>
      <c r="B26" s="563">
        <v>3010</v>
      </c>
      <c r="C26" s="563">
        <v>1394</v>
      </c>
      <c r="D26" s="563">
        <v>1616</v>
      </c>
      <c r="E26" s="563"/>
      <c r="F26" s="563"/>
      <c r="G26" s="563"/>
      <c r="H26" s="563"/>
      <c r="I26" s="563"/>
    </row>
    <row r="27" spans="1:9" hidden="1" x14ac:dyDescent="0.2">
      <c r="A27" s="564" t="s">
        <v>1256</v>
      </c>
      <c r="B27" s="563">
        <v>991</v>
      </c>
      <c r="C27" s="563">
        <v>154</v>
      </c>
      <c r="D27" s="563">
        <v>837</v>
      </c>
      <c r="E27" s="563"/>
      <c r="F27" s="563"/>
      <c r="G27" s="563"/>
      <c r="H27" s="563"/>
      <c r="I27" s="563"/>
    </row>
    <row r="28" spans="1:9" hidden="1" x14ac:dyDescent="0.2">
      <c r="A28" s="564" t="s">
        <v>1271</v>
      </c>
      <c r="B28" s="563">
        <v>5689</v>
      </c>
      <c r="C28" s="563">
        <v>527</v>
      </c>
      <c r="D28" s="563">
        <v>5162</v>
      </c>
      <c r="E28" s="563"/>
      <c r="F28" s="563"/>
      <c r="G28" s="563"/>
      <c r="H28" s="563"/>
      <c r="I28" s="563"/>
    </row>
    <row r="29" spans="1:9" hidden="1" x14ac:dyDescent="0.2">
      <c r="A29" s="564" t="s">
        <v>1272</v>
      </c>
      <c r="B29" s="563">
        <v>37646</v>
      </c>
      <c r="C29" s="563">
        <v>1356</v>
      </c>
      <c r="D29" s="563">
        <v>36290</v>
      </c>
      <c r="E29" s="563"/>
      <c r="F29" s="563"/>
      <c r="G29" s="563"/>
      <c r="H29" s="563"/>
      <c r="I29" s="563"/>
    </row>
    <row r="30" spans="1:9" hidden="1" x14ac:dyDescent="0.2">
      <c r="A30" s="564" t="s">
        <v>1258</v>
      </c>
      <c r="B30" s="563">
        <v>371</v>
      </c>
      <c r="C30" s="563">
        <v>5</v>
      </c>
      <c r="D30" s="563">
        <v>226</v>
      </c>
      <c r="E30" s="563">
        <v>78</v>
      </c>
      <c r="F30" s="563">
        <v>22</v>
      </c>
      <c r="G30" s="563">
        <v>1</v>
      </c>
      <c r="H30" s="563">
        <v>39</v>
      </c>
      <c r="I30" s="563"/>
    </row>
    <row r="31" spans="1:9" hidden="1" x14ac:dyDescent="0.2">
      <c r="A31" s="564" t="s">
        <v>1259</v>
      </c>
      <c r="B31" s="563">
        <v>1566</v>
      </c>
      <c r="C31" s="563">
        <v>339</v>
      </c>
      <c r="D31" s="563">
        <v>519</v>
      </c>
      <c r="E31" s="563">
        <v>83</v>
      </c>
      <c r="F31" s="563">
        <v>66</v>
      </c>
      <c r="G31" s="563">
        <v>314</v>
      </c>
      <c r="H31" s="563">
        <v>245</v>
      </c>
      <c r="I31" s="563"/>
    </row>
    <row r="32" spans="1:9" hidden="1" x14ac:dyDescent="0.2">
      <c r="A32" s="564" t="s">
        <v>1253</v>
      </c>
      <c r="B32" s="563">
        <v>22691</v>
      </c>
      <c r="C32" s="563">
        <v>821</v>
      </c>
      <c r="D32" s="563">
        <v>21866</v>
      </c>
      <c r="E32" s="563"/>
      <c r="F32" s="563"/>
      <c r="G32" s="563"/>
      <c r="H32" s="563"/>
      <c r="I32" s="563"/>
    </row>
    <row r="33" spans="1:9" hidden="1" x14ac:dyDescent="0.2">
      <c r="A33" s="564" t="s">
        <v>1406</v>
      </c>
      <c r="B33" s="563">
        <v>43928</v>
      </c>
      <c r="C33" s="563">
        <v>0</v>
      </c>
      <c r="D33" s="563">
        <v>43928</v>
      </c>
      <c r="E33" s="563"/>
      <c r="F33" s="563"/>
      <c r="G33" s="563"/>
      <c r="H33" s="563"/>
      <c r="I33" s="563"/>
    </row>
    <row r="34" spans="1:9" hidden="1" x14ac:dyDescent="0.2">
      <c r="A34" s="564" t="s">
        <v>1261</v>
      </c>
      <c r="B34" s="563">
        <v>7226</v>
      </c>
      <c r="C34" s="563">
        <v>1486</v>
      </c>
      <c r="D34" s="563"/>
      <c r="E34" s="563"/>
      <c r="F34" s="563"/>
      <c r="G34" s="563"/>
      <c r="H34" s="563"/>
      <c r="I34" s="563"/>
    </row>
    <row r="35" spans="1:9" hidden="1" x14ac:dyDescent="0.2">
      <c r="A35" s="564" t="s">
        <v>1241</v>
      </c>
      <c r="B35" s="563">
        <v>211</v>
      </c>
      <c r="C35" s="563">
        <v>143</v>
      </c>
      <c r="D35" s="563">
        <v>68</v>
      </c>
      <c r="E35" s="563"/>
      <c r="F35" s="563"/>
      <c r="G35" s="563"/>
      <c r="H35" s="563"/>
      <c r="I35" s="563"/>
    </row>
    <row r="36" spans="1:9" hidden="1" x14ac:dyDescent="0.2">
      <c r="A36" s="564" t="s">
        <v>1456</v>
      </c>
      <c r="B36" s="563">
        <v>251</v>
      </c>
      <c r="C36" s="563">
        <v>0</v>
      </c>
      <c r="D36" s="563">
        <v>251</v>
      </c>
      <c r="E36" s="563"/>
      <c r="F36" s="563"/>
      <c r="G36" s="563"/>
      <c r="H36" s="563"/>
      <c r="I36" s="563"/>
    </row>
    <row r="37" spans="1:9" hidden="1" x14ac:dyDescent="0.2">
      <c r="A37" s="564" t="s">
        <v>1257</v>
      </c>
      <c r="B37" s="563">
        <v>830295</v>
      </c>
      <c r="C37" s="563"/>
      <c r="D37" s="563"/>
      <c r="E37" s="563"/>
      <c r="F37" s="563"/>
      <c r="G37" s="563"/>
      <c r="H37" s="563"/>
      <c r="I37" s="563"/>
    </row>
    <row r="38" spans="1:9" hidden="1" x14ac:dyDescent="0.2">
      <c r="A38" s="564" t="s">
        <v>1260</v>
      </c>
      <c r="B38" s="563">
        <v>11327</v>
      </c>
      <c r="C38" s="563">
        <v>2175</v>
      </c>
      <c r="D38" s="563">
        <v>9152</v>
      </c>
      <c r="E38" s="563"/>
      <c r="F38" s="563"/>
      <c r="G38" s="563"/>
      <c r="H38" s="563"/>
      <c r="I38" s="563"/>
    </row>
    <row r="39" spans="1:9" hidden="1" x14ac:dyDescent="0.2">
      <c r="A39" s="564" t="s">
        <v>1448</v>
      </c>
      <c r="B39" s="563">
        <v>10530</v>
      </c>
      <c r="C39" s="563">
        <v>3182</v>
      </c>
      <c r="D39" s="563">
        <v>5926</v>
      </c>
      <c r="E39" s="563">
        <v>1422</v>
      </c>
      <c r="F39" s="563">
        <v>0</v>
      </c>
      <c r="G39" s="563"/>
      <c r="H39" s="563"/>
      <c r="I39" s="563"/>
    </row>
    <row r="40" spans="1:9" hidden="1" x14ac:dyDescent="0.2">
      <c r="A40" s="564" t="s">
        <v>1499</v>
      </c>
      <c r="B40" s="563">
        <v>121</v>
      </c>
      <c r="C40" s="563">
        <v>24</v>
      </c>
      <c r="D40" s="563">
        <v>63</v>
      </c>
      <c r="E40" s="563">
        <v>34</v>
      </c>
      <c r="F40" s="563">
        <v>114</v>
      </c>
      <c r="G40" s="563">
        <v>6</v>
      </c>
      <c r="H40" s="563">
        <v>115</v>
      </c>
      <c r="I40" s="563"/>
    </row>
    <row r="41" spans="1:9" hidden="1" x14ac:dyDescent="0.2">
      <c r="A41" s="564" t="s">
        <v>1543</v>
      </c>
      <c r="B41" s="563">
        <v>3</v>
      </c>
      <c r="C41" s="563"/>
      <c r="D41" s="563">
        <v>3</v>
      </c>
      <c r="E41" s="563"/>
      <c r="F41" s="563">
        <v>3</v>
      </c>
      <c r="G41" s="563">
        <v>1</v>
      </c>
      <c r="H41" s="563">
        <v>2</v>
      </c>
      <c r="I41" s="563"/>
    </row>
    <row r="42" spans="1:9" hidden="1" x14ac:dyDescent="0.2">
      <c r="A42" s="564" t="s">
        <v>1392</v>
      </c>
      <c r="B42" s="563">
        <v>2136</v>
      </c>
      <c r="C42" s="563">
        <v>329</v>
      </c>
      <c r="D42" s="563">
        <v>1594</v>
      </c>
      <c r="E42" s="563">
        <v>213</v>
      </c>
      <c r="F42" s="563">
        <v>1276</v>
      </c>
      <c r="G42" s="563">
        <v>340</v>
      </c>
      <c r="H42" s="563">
        <v>1165</v>
      </c>
      <c r="I42" s="563"/>
    </row>
    <row r="43" spans="1:9" hidden="1" x14ac:dyDescent="0.2">
      <c r="A43" s="564" t="s">
        <v>1524</v>
      </c>
      <c r="B43" s="563">
        <v>13</v>
      </c>
      <c r="C43" s="563"/>
      <c r="D43" s="563">
        <v>13</v>
      </c>
      <c r="E43" s="563"/>
      <c r="F43" s="563"/>
      <c r="G43" s="563"/>
      <c r="H43" s="563"/>
      <c r="I43" s="563"/>
    </row>
    <row r="44" spans="1:9" hidden="1" x14ac:dyDescent="0.2">
      <c r="A44" s="564" t="s">
        <v>1321</v>
      </c>
      <c r="B44" s="563">
        <v>516</v>
      </c>
      <c r="C44" s="563"/>
      <c r="D44" s="563">
        <v>516</v>
      </c>
      <c r="E44" s="563"/>
      <c r="F44" s="563"/>
      <c r="G44" s="563"/>
      <c r="H44" s="563"/>
      <c r="I44" s="563"/>
    </row>
    <row r="45" spans="1:9" hidden="1" x14ac:dyDescent="0.2">
      <c r="A45" s="564" t="s">
        <v>1433</v>
      </c>
      <c r="B45" s="563">
        <v>56</v>
      </c>
      <c r="C45" s="563"/>
      <c r="D45" s="563">
        <v>56</v>
      </c>
      <c r="E45" s="563"/>
      <c r="F45" s="563"/>
      <c r="G45" s="563"/>
      <c r="H45" s="563"/>
      <c r="I45" s="563"/>
    </row>
    <row r="46" spans="1:9" hidden="1" x14ac:dyDescent="0.2">
      <c r="A46" s="564" t="s">
        <v>1374</v>
      </c>
      <c r="B46" s="563">
        <v>1017</v>
      </c>
      <c r="C46" s="563"/>
      <c r="D46" s="563">
        <v>1017</v>
      </c>
      <c r="E46" s="563"/>
      <c r="F46" s="563"/>
      <c r="G46" s="563"/>
      <c r="H46" s="563"/>
      <c r="I46" s="563"/>
    </row>
    <row r="47" spans="1:9" hidden="1" x14ac:dyDescent="0.2">
      <c r="A47" s="564" t="s">
        <v>1434</v>
      </c>
      <c r="B47" s="563">
        <v>155</v>
      </c>
      <c r="C47" s="563"/>
      <c r="D47" s="563">
        <v>155</v>
      </c>
      <c r="E47" s="563"/>
      <c r="F47" s="563"/>
      <c r="G47" s="563"/>
      <c r="H47" s="563"/>
      <c r="I47" s="563"/>
    </row>
    <row r="48" spans="1:9" hidden="1" x14ac:dyDescent="0.2">
      <c r="A48" s="564" t="s">
        <v>1413</v>
      </c>
      <c r="B48" s="563">
        <v>223</v>
      </c>
      <c r="C48" s="563"/>
      <c r="D48" s="563">
        <v>223</v>
      </c>
      <c r="E48" s="563"/>
      <c r="F48" s="563"/>
      <c r="G48" s="563"/>
      <c r="H48" s="563"/>
      <c r="I48" s="563"/>
    </row>
    <row r="49" spans="1:9" hidden="1" x14ac:dyDescent="0.2">
      <c r="A49" s="564" t="s">
        <v>1435</v>
      </c>
      <c r="B49" s="563">
        <v>111</v>
      </c>
      <c r="C49" s="563"/>
      <c r="D49" s="563">
        <v>111</v>
      </c>
      <c r="E49" s="563"/>
      <c r="F49" s="563"/>
      <c r="G49" s="563"/>
      <c r="H49" s="563"/>
      <c r="I49" s="563"/>
    </row>
    <row r="50" spans="1:9" hidden="1" x14ac:dyDescent="0.2">
      <c r="A50" s="564" t="s">
        <v>1414</v>
      </c>
      <c r="B50" s="563">
        <v>369</v>
      </c>
      <c r="C50" s="563"/>
      <c r="D50" s="563">
        <v>369</v>
      </c>
      <c r="E50" s="563"/>
      <c r="F50" s="563"/>
      <c r="G50" s="563"/>
      <c r="H50" s="563"/>
      <c r="I50" s="563"/>
    </row>
    <row r="51" spans="1:9" hidden="1" x14ac:dyDescent="0.2">
      <c r="A51" s="564" t="s">
        <v>1375</v>
      </c>
      <c r="B51" s="563">
        <v>274</v>
      </c>
      <c r="C51" s="563"/>
      <c r="D51" s="563">
        <v>274</v>
      </c>
      <c r="E51" s="563"/>
      <c r="F51" s="563"/>
      <c r="G51" s="563"/>
      <c r="H51" s="563"/>
      <c r="I51" s="563"/>
    </row>
    <row r="52" spans="1:9" hidden="1" x14ac:dyDescent="0.2">
      <c r="A52" s="564" t="s">
        <v>1436</v>
      </c>
      <c r="B52" s="563">
        <v>117</v>
      </c>
      <c r="C52" s="563"/>
      <c r="D52" s="563">
        <v>117</v>
      </c>
      <c r="E52" s="563"/>
      <c r="F52" s="563"/>
      <c r="G52" s="563"/>
      <c r="H52" s="563"/>
      <c r="I52" s="563"/>
    </row>
    <row r="53" spans="1:9" hidden="1" x14ac:dyDescent="0.2">
      <c r="A53" s="564" t="s">
        <v>1322</v>
      </c>
      <c r="B53" s="563">
        <v>310</v>
      </c>
      <c r="C53" s="563"/>
      <c r="D53" s="563">
        <v>310</v>
      </c>
      <c r="E53" s="563"/>
      <c r="F53" s="563"/>
      <c r="G53" s="563"/>
      <c r="H53" s="563"/>
      <c r="I53" s="563"/>
    </row>
    <row r="54" spans="1:9" hidden="1" x14ac:dyDescent="0.2">
      <c r="A54" s="564" t="s">
        <v>1299</v>
      </c>
      <c r="B54" s="563">
        <v>72476</v>
      </c>
      <c r="C54" s="563">
        <v>10438</v>
      </c>
      <c r="D54" s="563">
        <v>62038</v>
      </c>
      <c r="E54" s="563">
        <v>267</v>
      </c>
      <c r="F54" s="563">
        <v>66314</v>
      </c>
      <c r="G54" s="563">
        <v>0</v>
      </c>
      <c r="H54" s="563"/>
      <c r="I54" s="563"/>
    </row>
    <row r="55" spans="1:9" hidden="1" x14ac:dyDescent="0.2">
      <c r="A55" s="564" t="s">
        <v>1315</v>
      </c>
      <c r="B55" s="563">
        <v>3010</v>
      </c>
      <c r="C55" s="563">
        <v>1394</v>
      </c>
      <c r="D55" s="563">
        <v>1616</v>
      </c>
      <c r="E55" s="563">
        <v>41</v>
      </c>
      <c r="F55" s="563">
        <v>2951</v>
      </c>
      <c r="G55" s="563"/>
      <c r="H55" s="563"/>
      <c r="I55" s="563"/>
    </row>
    <row r="56" spans="1:9" hidden="1" x14ac:dyDescent="0.2">
      <c r="A56" s="564" t="s">
        <v>1300</v>
      </c>
      <c r="B56" s="563">
        <v>991</v>
      </c>
      <c r="C56" s="563">
        <v>154</v>
      </c>
      <c r="D56" s="563">
        <v>837</v>
      </c>
      <c r="E56" s="563">
        <v>2</v>
      </c>
      <c r="F56" s="563">
        <v>837</v>
      </c>
      <c r="G56" s="563">
        <v>0</v>
      </c>
      <c r="H56" s="563"/>
      <c r="I56" s="563"/>
    </row>
    <row r="57" spans="1:9" hidden="1" x14ac:dyDescent="0.2">
      <c r="A57" s="564" t="s">
        <v>1302</v>
      </c>
      <c r="B57" s="563">
        <v>619</v>
      </c>
      <c r="C57" s="563">
        <v>342</v>
      </c>
      <c r="D57" s="563">
        <v>277</v>
      </c>
      <c r="E57" s="563">
        <v>59</v>
      </c>
      <c r="F57" s="563">
        <v>482</v>
      </c>
      <c r="G57" s="563">
        <v>0</v>
      </c>
      <c r="H57" s="563"/>
      <c r="I57" s="563"/>
    </row>
    <row r="58" spans="1:9" hidden="1" x14ac:dyDescent="0.2">
      <c r="A58" s="564" t="s">
        <v>1303</v>
      </c>
      <c r="B58" s="563">
        <v>366</v>
      </c>
      <c r="C58" s="563">
        <v>113</v>
      </c>
      <c r="D58" s="563">
        <v>253</v>
      </c>
      <c r="E58" s="563">
        <v>32</v>
      </c>
      <c r="F58" s="563">
        <v>235</v>
      </c>
      <c r="G58" s="563">
        <v>0</v>
      </c>
      <c r="H58" s="563"/>
      <c r="I58" s="563"/>
    </row>
    <row r="59" spans="1:9" hidden="1" x14ac:dyDescent="0.2">
      <c r="A59" s="564" t="s">
        <v>1498</v>
      </c>
      <c r="B59" s="563">
        <v>24</v>
      </c>
      <c r="C59" s="563">
        <v>13</v>
      </c>
      <c r="D59" s="563">
        <v>11</v>
      </c>
      <c r="E59" s="563">
        <v>1</v>
      </c>
      <c r="F59" s="563">
        <v>24</v>
      </c>
      <c r="G59" s="563">
        <v>0</v>
      </c>
      <c r="H59" s="563"/>
      <c r="I59" s="563"/>
    </row>
    <row r="60" spans="1:9" hidden="1" x14ac:dyDescent="0.2">
      <c r="A60" s="564" t="s">
        <v>1304</v>
      </c>
      <c r="B60" s="563">
        <v>722</v>
      </c>
      <c r="C60" s="563">
        <v>44</v>
      </c>
      <c r="D60" s="563">
        <v>678</v>
      </c>
      <c r="E60" s="563">
        <v>280</v>
      </c>
      <c r="F60" s="563">
        <v>264</v>
      </c>
      <c r="G60" s="563">
        <v>0</v>
      </c>
      <c r="H60" s="563"/>
      <c r="I60" s="563"/>
    </row>
    <row r="61" spans="1:9" hidden="1" x14ac:dyDescent="0.2">
      <c r="A61" s="564" t="s">
        <v>1468</v>
      </c>
      <c r="B61" s="563">
        <v>45</v>
      </c>
      <c r="C61" s="563">
        <v>36</v>
      </c>
      <c r="D61" s="563">
        <v>9</v>
      </c>
      <c r="E61" s="563">
        <v>6</v>
      </c>
      <c r="F61" s="563">
        <v>40</v>
      </c>
      <c r="G61" s="563">
        <v>0</v>
      </c>
      <c r="H61" s="563"/>
      <c r="I61" s="563"/>
    </row>
    <row r="62" spans="1:9" hidden="1" x14ac:dyDescent="0.2">
      <c r="A62" s="564" t="s">
        <v>1491</v>
      </c>
      <c r="B62" s="563">
        <v>796</v>
      </c>
      <c r="C62" s="563">
        <v>590</v>
      </c>
      <c r="D62" s="563">
        <v>206</v>
      </c>
      <c r="E62" s="563">
        <v>567</v>
      </c>
      <c r="F62" s="563">
        <v>239</v>
      </c>
      <c r="G62" s="563">
        <v>0</v>
      </c>
      <c r="H62" s="563"/>
      <c r="I62" s="563"/>
    </row>
    <row r="63" spans="1:9" hidden="1" x14ac:dyDescent="0.2">
      <c r="A63" s="564" t="s">
        <v>1305</v>
      </c>
      <c r="B63" s="563">
        <v>5552</v>
      </c>
      <c r="C63" s="563">
        <v>2724</v>
      </c>
      <c r="D63" s="563">
        <v>2828</v>
      </c>
      <c r="E63" s="563">
        <v>145</v>
      </c>
      <c r="F63" s="563">
        <v>4207</v>
      </c>
      <c r="G63" s="563">
        <v>0</v>
      </c>
      <c r="H63" s="563"/>
      <c r="I63" s="563"/>
    </row>
    <row r="64" spans="1:9" hidden="1" x14ac:dyDescent="0.2">
      <c r="A64" s="564" t="s">
        <v>1306</v>
      </c>
      <c r="B64" s="563">
        <v>253092</v>
      </c>
      <c r="C64" s="563">
        <v>137588</v>
      </c>
      <c r="D64" s="563">
        <v>115519</v>
      </c>
      <c r="E64" s="563">
        <v>2296</v>
      </c>
      <c r="F64" s="563">
        <v>238216</v>
      </c>
      <c r="G64" s="563">
        <v>18</v>
      </c>
      <c r="H64" s="563"/>
      <c r="I64" s="563"/>
    </row>
    <row r="65" spans="1:9" hidden="1" x14ac:dyDescent="0.2">
      <c r="A65" s="564" t="s">
        <v>1307</v>
      </c>
      <c r="B65" s="563">
        <v>47186</v>
      </c>
      <c r="C65" s="563">
        <v>39874</v>
      </c>
      <c r="D65" s="563">
        <v>7312</v>
      </c>
      <c r="E65" s="563">
        <v>304</v>
      </c>
      <c r="F65" s="563">
        <v>43602</v>
      </c>
      <c r="G65" s="563">
        <v>2</v>
      </c>
      <c r="H65" s="563"/>
      <c r="I65" s="563"/>
    </row>
    <row r="66" spans="1:9" hidden="1" x14ac:dyDescent="0.2">
      <c r="A66" s="564" t="s">
        <v>1301</v>
      </c>
      <c r="B66" s="563">
        <v>37646</v>
      </c>
      <c r="C66" s="563">
        <v>1356</v>
      </c>
      <c r="D66" s="563">
        <v>36290</v>
      </c>
      <c r="E66" s="563">
        <v>579</v>
      </c>
      <c r="F66" s="563">
        <v>35026</v>
      </c>
      <c r="G66" s="563">
        <v>0</v>
      </c>
      <c r="H66" s="563"/>
      <c r="I66" s="563"/>
    </row>
    <row r="67" spans="1:9" hidden="1" x14ac:dyDescent="0.2">
      <c r="A67" s="564" t="s">
        <v>1373</v>
      </c>
      <c r="B67" s="563">
        <v>3403</v>
      </c>
      <c r="C67" s="563">
        <v>2725</v>
      </c>
      <c r="D67" s="563">
        <v>678</v>
      </c>
      <c r="E67" s="563">
        <v>39</v>
      </c>
      <c r="F67" s="563">
        <v>3142</v>
      </c>
      <c r="G67" s="563">
        <v>0</v>
      </c>
      <c r="H67" s="563"/>
      <c r="I67" s="563"/>
    </row>
    <row r="68" spans="1:9" hidden="1" x14ac:dyDescent="0.2">
      <c r="A68" s="564" t="s">
        <v>1492</v>
      </c>
      <c r="B68" s="563">
        <v>290</v>
      </c>
      <c r="C68" s="563">
        <v>97</v>
      </c>
      <c r="D68" s="563">
        <v>193</v>
      </c>
      <c r="E68" s="563">
        <v>14</v>
      </c>
      <c r="F68" s="563">
        <v>265</v>
      </c>
      <c r="G68" s="563">
        <v>0</v>
      </c>
      <c r="H68" s="563"/>
      <c r="I68" s="563"/>
    </row>
    <row r="69" spans="1:9" hidden="1" x14ac:dyDescent="0.2">
      <c r="A69" s="564" t="s">
        <v>1308</v>
      </c>
      <c r="B69" s="563">
        <v>2290</v>
      </c>
      <c r="C69" s="563">
        <v>870</v>
      </c>
      <c r="D69" s="563">
        <v>1420</v>
      </c>
      <c r="E69" s="563">
        <v>40</v>
      </c>
      <c r="F69" s="563">
        <v>2037</v>
      </c>
      <c r="G69" s="563">
        <v>0</v>
      </c>
      <c r="H69" s="563"/>
      <c r="I69" s="563"/>
    </row>
    <row r="70" spans="1:9" hidden="1" x14ac:dyDescent="0.2">
      <c r="A70" s="564" t="s">
        <v>1317</v>
      </c>
      <c r="B70" s="563">
        <v>22687</v>
      </c>
      <c r="C70" s="563">
        <v>821</v>
      </c>
      <c r="D70" s="563">
        <v>21866</v>
      </c>
      <c r="E70" s="563">
        <v>48</v>
      </c>
      <c r="F70" s="563">
        <v>20835</v>
      </c>
      <c r="G70" s="563">
        <v>1459</v>
      </c>
      <c r="H70" s="563"/>
      <c r="I70" s="563"/>
    </row>
    <row r="71" spans="1:9" hidden="1" x14ac:dyDescent="0.2">
      <c r="A71" s="564" t="s">
        <v>1316</v>
      </c>
      <c r="B71" s="563">
        <v>5689</v>
      </c>
      <c r="C71" s="563">
        <v>527</v>
      </c>
      <c r="D71" s="563">
        <v>5162</v>
      </c>
      <c r="E71" s="563">
        <v>0</v>
      </c>
      <c r="F71" s="563">
        <v>5502</v>
      </c>
      <c r="G71" s="563">
        <v>0</v>
      </c>
      <c r="H71" s="563"/>
      <c r="I71" s="563"/>
    </row>
    <row r="72" spans="1:9" hidden="1" x14ac:dyDescent="0.2">
      <c r="A72" s="564" t="s">
        <v>1509</v>
      </c>
      <c r="B72" s="563">
        <v>0</v>
      </c>
      <c r="C72" s="563"/>
      <c r="D72" s="563"/>
      <c r="E72" s="563">
        <v>22</v>
      </c>
      <c r="F72" s="563"/>
      <c r="G72" s="563"/>
      <c r="H72" s="563"/>
      <c r="I72" s="563"/>
    </row>
    <row r="73" spans="1:9" hidden="1" x14ac:dyDescent="0.2">
      <c r="A73" s="564" t="s">
        <v>1286</v>
      </c>
      <c r="B73" s="563">
        <v>0</v>
      </c>
      <c r="C73" s="563"/>
      <c r="D73" s="563"/>
      <c r="E73" s="563">
        <v>167</v>
      </c>
      <c r="F73" s="563"/>
      <c r="G73" s="563"/>
      <c r="H73" s="563"/>
      <c r="I73" s="563"/>
    </row>
    <row r="74" spans="1:9" hidden="1" x14ac:dyDescent="0.2">
      <c r="A74" s="564" t="s">
        <v>1287</v>
      </c>
      <c r="B74" s="563">
        <v>0</v>
      </c>
      <c r="C74" s="563"/>
      <c r="D74" s="563"/>
      <c r="E74" s="563">
        <v>88</v>
      </c>
      <c r="F74" s="563"/>
      <c r="G74" s="563"/>
      <c r="H74" s="563"/>
      <c r="I74" s="563"/>
    </row>
    <row r="75" spans="1:9" hidden="1" x14ac:dyDescent="0.2">
      <c r="A75" s="564" t="s">
        <v>1361</v>
      </c>
      <c r="B75" s="563">
        <v>2</v>
      </c>
      <c r="C75" s="563">
        <v>0</v>
      </c>
      <c r="D75" s="563">
        <v>2</v>
      </c>
      <c r="E75" s="563">
        <v>1226</v>
      </c>
      <c r="F75" s="563"/>
      <c r="G75" s="563"/>
      <c r="H75" s="563"/>
      <c r="I75" s="563"/>
    </row>
    <row r="76" spans="1:9" hidden="1" x14ac:dyDescent="0.2">
      <c r="A76" s="564" t="s">
        <v>1516</v>
      </c>
      <c r="B76" s="563">
        <v>0</v>
      </c>
      <c r="C76" s="563"/>
      <c r="D76" s="563"/>
      <c r="E76" s="563">
        <v>2013</v>
      </c>
      <c r="F76" s="563"/>
      <c r="G76" s="563"/>
      <c r="H76" s="563"/>
      <c r="I76" s="563"/>
    </row>
    <row r="77" spans="1:9" hidden="1" x14ac:dyDescent="0.2">
      <c r="A77" s="564" t="s">
        <v>1534</v>
      </c>
      <c r="B77" s="563">
        <v>0</v>
      </c>
      <c r="C77" s="563"/>
      <c r="D77" s="563"/>
      <c r="E77" s="563">
        <v>2</v>
      </c>
      <c r="F77" s="563"/>
      <c r="G77" s="563"/>
      <c r="H77" s="563"/>
      <c r="I77" s="563"/>
    </row>
    <row r="78" spans="1:9" hidden="1" x14ac:dyDescent="0.2">
      <c r="A78" s="564" t="s">
        <v>1535</v>
      </c>
      <c r="B78" s="563">
        <v>0</v>
      </c>
      <c r="C78" s="563"/>
      <c r="D78" s="563"/>
      <c r="E78" s="563">
        <v>1</v>
      </c>
      <c r="F78" s="563"/>
      <c r="G78" s="563"/>
      <c r="H78" s="563"/>
      <c r="I78" s="563"/>
    </row>
    <row r="79" spans="1:9" hidden="1" x14ac:dyDescent="0.2">
      <c r="A79" s="564" t="s">
        <v>1349</v>
      </c>
      <c r="B79" s="563">
        <v>1004</v>
      </c>
      <c r="C79" s="563"/>
      <c r="D79" s="563">
        <v>1004</v>
      </c>
      <c r="E79" s="563">
        <v>2071</v>
      </c>
      <c r="F79" s="563"/>
      <c r="G79" s="563"/>
      <c r="H79" s="563"/>
      <c r="I79" s="563"/>
    </row>
    <row r="80" spans="1:9" hidden="1" x14ac:dyDescent="0.2">
      <c r="A80" s="564" t="s">
        <v>1562</v>
      </c>
      <c r="B80" s="563">
        <v>0</v>
      </c>
      <c r="C80" s="563"/>
      <c r="D80" s="563"/>
      <c r="E80" s="563">
        <v>151</v>
      </c>
      <c r="F80" s="563"/>
      <c r="G80" s="563"/>
      <c r="H80" s="563"/>
      <c r="I80" s="563"/>
    </row>
    <row r="81" spans="1:9" hidden="1" x14ac:dyDescent="0.2">
      <c r="A81" s="564" t="s">
        <v>1323</v>
      </c>
      <c r="B81" s="563">
        <v>2258</v>
      </c>
      <c r="C81" s="563">
        <v>0</v>
      </c>
      <c r="D81" s="563">
        <v>2258</v>
      </c>
      <c r="E81" s="563">
        <v>31313</v>
      </c>
      <c r="F81" s="563"/>
      <c r="G81" s="563"/>
      <c r="H81" s="563"/>
      <c r="I81" s="563"/>
    </row>
    <row r="82" spans="1:9" hidden="1" x14ac:dyDescent="0.2">
      <c r="A82" s="564" t="s">
        <v>1324</v>
      </c>
      <c r="B82" s="563">
        <v>1251</v>
      </c>
      <c r="C82" s="563">
        <v>0</v>
      </c>
      <c r="D82" s="563">
        <v>1251</v>
      </c>
      <c r="E82" s="563">
        <v>30213</v>
      </c>
      <c r="F82" s="563"/>
      <c r="G82" s="563"/>
      <c r="H82" s="563"/>
      <c r="I82" s="563"/>
    </row>
    <row r="83" spans="1:9" hidden="1" x14ac:dyDescent="0.2">
      <c r="A83" s="564" t="s">
        <v>1519</v>
      </c>
      <c r="B83" s="563">
        <v>0</v>
      </c>
      <c r="C83" s="563"/>
      <c r="D83" s="563"/>
      <c r="E83" s="563">
        <v>145</v>
      </c>
      <c r="F83" s="563"/>
      <c r="G83" s="563"/>
      <c r="H83" s="563"/>
      <c r="I83" s="563"/>
    </row>
    <row r="84" spans="1:9" hidden="1" x14ac:dyDescent="0.2">
      <c r="A84" s="564" t="s">
        <v>1539</v>
      </c>
      <c r="B84" s="563">
        <v>0</v>
      </c>
      <c r="C84" s="563"/>
      <c r="D84" s="563"/>
      <c r="E84" s="563">
        <v>9</v>
      </c>
      <c r="F84" s="563"/>
      <c r="G84" s="563"/>
      <c r="H84" s="563"/>
      <c r="I84" s="563"/>
    </row>
    <row r="85" spans="1:9" hidden="1" x14ac:dyDescent="0.2">
      <c r="A85" s="564" t="s">
        <v>1325</v>
      </c>
      <c r="B85" s="563">
        <v>19074</v>
      </c>
      <c r="C85" s="563">
        <v>0</v>
      </c>
      <c r="D85" s="563">
        <v>19074</v>
      </c>
      <c r="E85" s="563">
        <v>42908</v>
      </c>
      <c r="F85" s="563"/>
      <c r="G85" s="563"/>
      <c r="H85" s="563"/>
      <c r="I85" s="563"/>
    </row>
    <row r="86" spans="1:9" hidden="1" x14ac:dyDescent="0.2">
      <c r="A86" s="564" t="s">
        <v>1507</v>
      </c>
      <c r="B86" s="563">
        <v>0</v>
      </c>
      <c r="C86" s="563"/>
      <c r="D86" s="563"/>
      <c r="E86" s="563">
        <v>275</v>
      </c>
      <c r="F86" s="563"/>
      <c r="G86" s="563"/>
      <c r="H86" s="563"/>
      <c r="I86" s="563"/>
    </row>
    <row r="87" spans="1:9" hidden="1" x14ac:dyDescent="0.2">
      <c r="A87" s="564" t="s">
        <v>1551</v>
      </c>
      <c r="B87" s="563">
        <v>0</v>
      </c>
      <c r="C87" s="563"/>
      <c r="D87" s="563"/>
      <c r="E87" s="563">
        <v>18</v>
      </c>
      <c r="F87" s="563"/>
      <c r="G87" s="563"/>
      <c r="H87" s="563"/>
      <c r="I87" s="563"/>
    </row>
    <row r="88" spans="1:9" hidden="1" x14ac:dyDescent="0.2">
      <c r="A88" s="564" t="s">
        <v>1326</v>
      </c>
      <c r="B88" s="563">
        <v>31048</v>
      </c>
      <c r="C88" s="563">
        <v>0</v>
      </c>
      <c r="D88" s="563">
        <v>31048</v>
      </c>
      <c r="E88" s="563">
        <v>57485</v>
      </c>
      <c r="F88" s="563"/>
      <c r="G88" s="563"/>
      <c r="H88" s="563"/>
      <c r="I88" s="563"/>
    </row>
    <row r="89" spans="1:9" hidden="1" x14ac:dyDescent="0.2">
      <c r="A89" s="564" t="s">
        <v>1529</v>
      </c>
      <c r="B89" s="563">
        <v>0</v>
      </c>
      <c r="C89" s="563"/>
      <c r="D89" s="563"/>
      <c r="E89" s="563">
        <v>63</v>
      </c>
      <c r="F89" s="563"/>
      <c r="G89" s="563"/>
      <c r="H89" s="563"/>
      <c r="I89" s="563"/>
    </row>
    <row r="90" spans="1:9" hidden="1" x14ac:dyDescent="0.2">
      <c r="A90" s="564" t="s">
        <v>1327</v>
      </c>
      <c r="B90" s="563">
        <v>2041</v>
      </c>
      <c r="C90" s="563">
        <v>0</v>
      </c>
      <c r="D90" s="563">
        <v>2041</v>
      </c>
      <c r="E90" s="563">
        <v>2726</v>
      </c>
      <c r="F90" s="563"/>
      <c r="G90" s="563"/>
      <c r="H90" s="563"/>
      <c r="I90" s="563"/>
    </row>
    <row r="91" spans="1:9" hidden="1" x14ac:dyDescent="0.2">
      <c r="A91" s="564" t="s">
        <v>1443</v>
      </c>
      <c r="B91" s="563">
        <v>25</v>
      </c>
      <c r="C91" s="563"/>
      <c r="D91" s="563">
        <v>25</v>
      </c>
      <c r="E91" s="563">
        <v>18</v>
      </c>
      <c r="F91" s="563"/>
      <c r="G91" s="563"/>
      <c r="H91" s="563"/>
      <c r="I91" s="563"/>
    </row>
    <row r="92" spans="1:9" hidden="1" x14ac:dyDescent="0.2">
      <c r="A92" s="564" t="s">
        <v>1444</v>
      </c>
      <c r="B92" s="563">
        <v>168</v>
      </c>
      <c r="C92" s="563"/>
      <c r="D92" s="563">
        <v>168</v>
      </c>
      <c r="E92" s="563">
        <v>35</v>
      </c>
      <c r="F92" s="563"/>
      <c r="G92" s="563"/>
      <c r="H92" s="563"/>
      <c r="I92" s="563"/>
    </row>
    <row r="93" spans="1:9" hidden="1" x14ac:dyDescent="0.2">
      <c r="A93" s="564" t="s">
        <v>1376</v>
      </c>
      <c r="B93" s="563">
        <v>0</v>
      </c>
      <c r="C93" s="563"/>
      <c r="D93" s="563"/>
      <c r="E93" s="563">
        <v>9</v>
      </c>
      <c r="F93" s="563"/>
      <c r="G93" s="563"/>
      <c r="H93" s="563"/>
      <c r="I93" s="563"/>
    </row>
    <row r="94" spans="1:9" hidden="1" x14ac:dyDescent="0.2">
      <c r="A94" s="564" t="s">
        <v>1393</v>
      </c>
      <c r="B94" s="563">
        <v>32</v>
      </c>
      <c r="C94" s="563"/>
      <c r="D94" s="563">
        <v>32</v>
      </c>
      <c r="E94" s="563"/>
      <c r="F94" s="563"/>
      <c r="G94" s="563"/>
      <c r="H94" s="563"/>
      <c r="I94" s="563"/>
    </row>
    <row r="95" spans="1:9" hidden="1" x14ac:dyDescent="0.2">
      <c r="A95" s="564" t="s">
        <v>1328</v>
      </c>
      <c r="B95" s="563">
        <v>0</v>
      </c>
      <c r="C95" s="563">
        <v>0</v>
      </c>
      <c r="D95" s="563"/>
      <c r="E95" s="563">
        <v>100</v>
      </c>
      <c r="F95" s="563"/>
      <c r="G95" s="563"/>
      <c r="H95" s="563"/>
      <c r="I95" s="563"/>
    </row>
    <row r="96" spans="1:9" hidden="1" x14ac:dyDescent="0.2">
      <c r="A96" s="564" t="s">
        <v>1525</v>
      </c>
      <c r="B96" s="563">
        <v>0</v>
      </c>
      <c r="C96" s="563"/>
      <c r="D96" s="563"/>
      <c r="E96" s="563">
        <v>5</v>
      </c>
      <c r="F96" s="563"/>
      <c r="G96" s="563"/>
      <c r="H96" s="563"/>
      <c r="I96" s="563"/>
    </row>
    <row r="97" spans="1:9" hidden="1" x14ac:dyDescent="0.2">
      <c r="A97" s="564" t="s">
        <v>1565</v>
      </c>
      <c r="B97" s="563">
        <v>0</v>
      </c>
      <c r="C97" s="563"/>
      <c r="D97" s="563"/>
      <c r="E97" s="563">
        <v>1</v>
      </c>
      <c r="F97" s="563"/>
      <c r="G97" s="563"/>
      <c r="H97" s="563"/>
      <c r="I97" s="563"/>
    </row>
    <row r="98" spans="1:9" hidden="1" x14ac:dyDescent="0.2">
      <c r="A98" s="564" t="s">
        <v>1453</v>
      </c>
      <c r="B98" s="563">
        <v>0</v>
      </c>
      <c r="C98" s="563"/>
      <c r="D98" s="563"/>
      <c r="E98" s="563">
        <v>190</v>
      </c>
      <c r="F98" s="563"/>
      <c r="G98" s="563"/>
      <c r="H98" s="563"/>
      <c r="I98" s="563"/>
    </row>
    <row r="99" spans="1:9" hidden="1" x14ac:dyDescent="0.2">
      <c r="A99" s="564" t="s">
        <v>1353</v>
      </c>
      <c r="B99" s="563">
        <v>775</v>
      </c>
      <c r="C99" s="563"/>
      <c r="D99" s="563">
        <v>775</v>
      </c>
      <c r="E99" s="563">
        <v>1621</v>
      </c>
      <c r="F99" s="563"/>
      <c r="G99" s="563"/>
      <c r="H99" s="563"/>
      <c r="I99" s="563"/>
    </row>
    <row r="100" spans="1:9" hidden="1" x14ac:dyDescent="0.2">
      <c r="A100" s="564" t="s">
        <v>1354</v>
      </c>
      <c r="B100" s="563">
        <v>8296</v>
      </c>
      <c r="C100" s="563"/>
      <c r="D100" s="563">
        <v>8296</v>
      </c>
      <c r="E100" s="563">
        <v>1887</v>
      </c>
      <c r="F100" s="563"/>
      <c r="G100" s="563"/>
      <c r="H100" s="563"/>
      <c r="I100" s="563"/>
    </row>
    <row r="101" spans="1:9" hidden="1" x14ac:dyDescent="0.2">
      <c r="A101" s="564" t="s">
        <v>1332</v>
      </c>
      <c r="B101" s="563">
        <v>17</v>
      </c>
      <c r="C101" s="563">
        <v>0</v>
      </c>
      <c r="D101" s="563">
        <v>17</v>
      </c>
      <c r="E101" s="563">
        <v>2165</v>
      </c>
      <c r="F101" s="563"/>
      <c r="G101" s="563"/>
      <c r="H101" s="563"/>
      <c r="I101" s="563"/>
    </row>
    <row r="102" spans="1:9" hidden="1" x14ac:dyDescent="0.2">
      <c r="A102" s="564" t="s">
        <v>1333</v>
      </c>
      <c r="B102" s="563">
        <v>19888</v>
      </c>
      <c r="C102" s="563">
        <v>0</v>
      </c>
      <c r="D102" s="563">
        <v>19888</v>
      </c>
      <c r="E102" s="563">
        <v>35985</v>
      </c>
      <c r="F102" s="563"/>
      <c r="G102" s="563"/>
      <c r="H102" s="563"/>
      <c r="I102" s="563"/>
    </row>
    <row r="103" spans="1:9" hidden="1" x14ac:dyDescent="0.2">
      <c r="A103" s="564" t="s">
        <v>1380</v>
      </c>
      <c r="B103" s="563">
        <v>0</v>
      </c>
      <c r="C103" s="563"/>
      <c r="D103" s="563"/>
      <c r="E103" s="563">
        <v>64</v>
      </c>
      <c r="F103" s="563"/>
      <c r="G103" s="563"/>
      <c r="H103" s="563"/>
      <c r="I103" s="563"/>
    </row>
    <row r="104" spans="1:9" hidden="1" x14ac:dyDescent="0.2">
      <c r="A104" s="564" t="s">
        <v>1430</v>
      </c>
      <c r="B104" s="563">
        <v>176</v>
      </c>
      <c r="C104" s="563"/>
      <c r="D104" s="563">
        <v>176</v>
      </c>
      <c r="E104" s="563">
        <v>580</v>
      </c>
      <c r="F104" s="563"/>
      <c r="G104" s="563"/>
      <c r="H104" s="563"/>
      <c r="I104" s="563"/>
    </row>
    <row r="105" spans="1:9" hidden="1" x14ac:dyDescent="0.2">
      <c r="A105" s="564" t="s">
        <v>1334</v>
      </c>
      <c r="B105" s="563">
        <v>602</v>
      </c>
      <c r="C105" s="563">
        <v>0</v>
      </c>
      <c r="D105" s="563">
        <v>602</v>
      </c>
      <c r="E105" s="563">
        <v>6159</v>
      </c>
      <c r="F105" s="563"/>
      <c r="G105" s="563"/>
      <c r="H105" s="563"/>
      <c r="I105" s="563"/>
    </row>
    <row r="106" spans="1:9" hidden="1" x14ac:dyDescent="0.2">
      <c r="A106" s="564" t="s">
        <v>1355</v>
      </c>
      <c r="B106" s="563">
        <v>27</v>
      </c>
      <c r="C106" s="563"/>
      <c r="D106" s="563">
        <v>27</v>
      </c>
      <c r="E106" s="563">
        <v>1711</v>
      </c>
      <c r="F106" s="563"/>
      <c r="G106" s="563"/>
      <c r="H106" s="563"/>
      <c r="I106" s="563"/>
    </row>
    <row r="107" spans="1:9" hidden="1" x14ac:dyDescent="0.2">
      <c r="A107" s="564" t="s">
        <v>1533</v>
      </c>
      <c r="B107" s="563">
        <v>0</v>
      </c>
      <c r="C107" s="563"/>
      <c r="D107" s="563"/>
      <c r="E107" s="563">
        <v>20</v>
      </c>
      <c r="F107" s="563"/>
      <c r="G107" s="563"/>
      <c r="H107" s="563"/>
      <c r="I107" s="563"/>
    </row>
    <row r="108" spans="1:9" hidden="1" x14ac:dyDescent="0.2">
      <c r="A108" s="564" t="s">
        <v>1560</v>
      </c>
      <c r="B108" s="563">
        <v>68</v>
      </c>
      <c r="C108" s="563"/>
      <c r="D108" s="563">
        <v>68</v>
      </c>
      <c r="E108" s="563"/>
      <c r="F108" s="563"/>
      <c r="G108" s="563"/>
      <c r="H108" s="563"/>
      <c r="I108" s="563"/>
    </row>
    <row r="109" spans="1:9" hidden="1" x14ac:dyDescent="0.2">
      <c r="A109" s="564" t="s">
        <v>1564</v>
      </c>
      <c r="B109" s="563">
        <v>0</v>
      </c>
      <c r="C109" s="563"/>
      <c r="D109" s="563"/>
      <c r="E109" s="563">
        <v>581</v>
      </c>
      <c r="F109" s="563"/>
      <c r="G109" s="563"/>
      <c r="H109" s="563"/>
      <c r="I109" s="563"/>
    </row>
    <row r="110" spans="1:9" hidden="1" x14ac:dyDescent="0.2">
      <c r="A110" s="564" t="s">
        <v>1463</v>
      </c>
      <c r="B110" s="563">
        <v>292</v>
      </c>
      <c r="C110" s="563"/>
      <c r="D110" s="563">
        <v>292</v>
      </c>
      <c r="E110" s="563">
        <v>1512</v>
      </c>
      <c r="F110" s="563"/>
      <c r="G110" s="563"/>
      <c r="H110" s="563"/>
      <c r="I110" s="563"/>
    </row>
    <row r="111" spans="1:9" hidden="1" x14ac:dyDescent="0.2">
      <c r="A111" s="564" t="s">
        <v>1275</v>
      </c>
      <c r="B111" s="563">
        <v>29866</v>
      </c>
      <c r="C111" s="563">
        <v>0</v>
      </c>
      <c r="D111" s="563">
        <v>29866</v>
      </c>
      <c r="E111" s="563">
        <v>78323</v>
      </c>
      <c r="F111" s="563"/>
      <c r="G111" s="563"/>
      <c r="H111" s="563"/>
      <c r="I111" s="563"/>
    </row>
    <row r="112" spans="1:9" hidden="1" x14ac:dyDescent="0.2">
      <c r="A112" s="564" t="s">
        <v>1356</v>
      </c>
      <c r="B112" s="563">
        <v>175</v>
      </c>
      <c r="C112" s="563"/>
      <c r="D112" s="563">
        <v>175</v>
      </c>
      <c r="E112" s="563">
        <v>239</v>
      </c>
      <c r="F112" s="563"/>
      <c r="G112" s="563"/>
      <c r="H112" s="563"/>
      <c r="I112" s="563"/>
    </row>
    <row r="113" spans="1:9" hidden="1" x14ac:dyDescent="0.2">
      <c r="A113" s="564" t="s">
        <v>1513</v>
      </c>
      <c r="B113" s="563">
        <v>0</v>
      </c>
      <c r="C113" s="563"/>
      <c r="D113" s="563"/>
      <c r="E113" s="563">
        <v>24</v>
      </c>
      <c r="F113" s="563"/>
      <c r="G113" s="563"/>
      <c r="H113" s="563"/>
      <c r="I113" s="563"/>
    </row>
    <row r="114" spans="1:9" hidden="1" x14ac:dyDescent="0.2">
      <c r="A114" s="564" t="s">
        <v>1449</v>
      </c>
      <c r="B114" s="563">
        <v>1</v>
      </c>
      <c r="C114" s="563"/>
      <c r="D114" s="563">
        <v>1</v>
      </c>
      <c r="E114" s="563">
        <v>386</v>
      </c>
      <c r="F114" s="563"/>
      <c r="G114" s="563"/>
      <c r="H114" s="563"/>
      <c r="I114" s="563"/>
    </row>
    <row r="115" spans="1:9" hidden="1" x14ac:dyDescent="0.2">
      <c r="A115" s="564" t="s">
        <v>1395</v>
      </c>
      <c r="B115" s="563">
        <v>29</v>
      </c>
      <c r="C115" s="563"/>
      <c r="D115" s="563">
        <v>29</v>
      </c>
      <c r="E115" s="563">
        <v>1</v>
      </c>
      <c r="F115" s="563"/>
      <c r="G115" s="563"/>
      <c r="H115" s="563"/>
      <c r="I115" s="563"/>
    </row>
    <row r="116" spans="1:9" hidden="1" x14ac:dyDescent="0.2">
      <c r="A116" s="564" t="s">
        <v>1381</v>
      </c>
      <c r="B116" s="563">
        <v>16</v>
      </c>
      <c r="C116" s="563"/>
      <c r="D116" s="563">
        <v>16</v>
      </c>
      <c r="E116" s="563">
        <v>344</v>
      </c>
      <c r="F116" s="563"/>
      <c r="G116" s="563"/>
      <c r="H116" s="563"/>
      <c r="I116" s="563"/>
    </row>
    <row r="117" spans="1:9" hidden="1" x14ac:dyDescent="0.2">
      <c r="A117" s="564" t="s">
        <v>1553</v>
      </c>
      <c r="B117" s="563">
        <v>0</v>
      </c>
      <c r="C117" s="563"/>
      <c r="D117" s="563"/>
      <c r="E117" s="563">
        <v>1</v>
      </c>
      <c r="F117" s="563"/>
      <c r="G117" s="563"/>
      <c r="H117" s="563"/>
      <c r="I117" s="563"/>
    </row>
    <row r="118" spans="1:9" hidden="1" x14ac:dyDescent="0.2">
      <c r="A118" s="564" t="s">
        <v>1276</v>
      </c>
      <c r="B118" s="563">
        <v>54227</v>
      </c>
      <c r="C118" s="563">
        <v>0</v>
      </c>
      <c r="D118" s="563">
        <v>54227</v>
      </c>
      <c r="E118" s="563">
        <v>65381</v>
      </c>
      <c r="F118" s="563"/>
      <c r="G118" s="563"/>
      <c r="H118" s="563"/>
      <c r="I118" s="563"/>
    </row>
    <row r="119" spans="1:9" hidden="1" x14ac:dyDescent="0.2">
      <c r="A119" s="564" t="s">
        <v>1508</v>
      </c>
      <c r="B119" s="563">
        <v>0</v>
      </c>
      <c r="C119" s="563"/>
      <c r="D119" s="563"/>
      <c r="E119" s="563">
        <v>1641</v>
      </c>
      <c r="F119" s="563"/>
      <c r="G119" s="563"/>
      <c r="H119" s="563"/>
      <c r="I119" s="563"/>
    </row>
    <row r="120" spans="1:9" hidden="1" x14ac:dyDescent="0.2">
      <c r="A120" s="564" t="s">
        <v>1357</v>
      </c>
      <c r="B120" s="563">
        <v>35390</v>
      </c>
      <c r="C120" s="563"/>
      <c r="D120" s="563">
        <v>35390</v>
      </c>
      <c r="E120" s="563">
        <v>54126</v>
      </c>
      <c r="F120" s="563"/>
      <c r="G120" s="563"/>
      <c r="H120" s="563"/>
      <c r="I120" s="563"/>
    </row>
    <row r="121" spans="1:9" hidden="1" x14ac:dyDescent="0.2">
      <c r="A121" s="564" t="s">
        <v>1358</v>
      </c>
      <c r="B121" s="563">
        <v>0</v>
      </c>
      <c r="C121" s="563"/>
      <c r="D121" s="563"/>
      <c r="E121" s="563">
        <v>123</v>
      </c>
      <c r="F121" s="563"/>
      <c r="G121" s="563"/>
      <c r="H121" s="563"/>
      <c r="I121" s="563"/>
    </row>
    <row r="122" spans="1:9" hidden="1" x14ac:dyDescent="0.2">
      <c r="A122" s="564" t="s">
        <v>1552</v>
      </c>
      <c r="B122" s="563">
        <v>0</v>
      </c>
      <c r="C122" s="563"/>
      <c r="D122" s="563"/>
      <c r="E122" s="563">
        <v>4</v>
      </c>
      <c r="F122" s="563"/>
      <c r="G122" s="563"/>
      <c r="H122" s="563"/>
      <c r="I122" s="563"/>
    </row>
    <row r="123" spans="1:9" hidden="1" x14ac:dyDescent="0.2">
      <c r="A123" s="564" t="s">
        <v>1277</v>
      </c>
      <c r="B123" s="563">
        <v>258</v>
      </c>
      <c r="C123" s="563">
        <v>0</v>
      </c>
      <c r="D123" s="563">
        <v>258</v>
      </c>
      <c r="E123" s="563">
        <v>5548</v>
      </c>
      <c r="F123" s="563"/>
      <c r="G123" s="563"/>
      <c r="H123" s="563"/>
      <c r="I123" s="563"/>
    </row>
    <row r="124" spans="1:9" hidden="1" x14ac:dyDescent="0.2">
      <c r="A124" s="564" t="s">
        <v>1359</v>
      </c>
      <c r="B124" s="563">
        <v>22</v>
      </c>
      <c r="C124" s="563"/>
      <c r="D124" s="563">
        <v>22</v>
      </c>
      <c r="E124" s="563">
        <v>350</v>
      </c>
      <c r="F124" s="563"/>
      <c r="G124" s="563"/>
      <c r="H124" s="563"/>
      <c r="I124" s="563"/>
    </row>
    <row r="125" spans="1:9" hidden="1" x14ac:dyDescent="0.2">
      <c r="A125" s="564" t="s">
        <v>1420</v>
      </c>
      <c r="B125" s="563">
        <v>191</v>
      </c>
      <c r="C125" s="563"/>
      <c r="D125" s="563">
        <v>191</v>
      </c>
      <c r="E125" s="563">
        <v>749</v>
      </c>
      <c r="F125" s="563"/>
      <c r="G125" s="563"/>
      <c r="H125" s="563"/>
      <c r="I125" s="563"/>
    </row>
    <row r="126" spans="1:9" hidden="1" x14ac:dyDescent="0.2">
      <c r="A126" s="564" t="s">
        <v>1278</v>
      </c>
      <c r="B126" s="563">
        <v>40757</v>
      </c>
      <c r="C126" s="563">
        <v>0</v>
      </c>
      <c r="D126" s="563">
        <v>40757</v>
      </c>
      <c r="E126" s="563">
        <v>100867</v>
      </c>
      <c r="F126" s="563"/>
      <c r="G126" s="563"/>
      <c r="H126" s="563"/>
      <c r="I126" s="563"/>
    </row>
    <row r="127" spans="1:9" hidden="1" x14ac:dyDescent="0.2">
      <c r="A127" s="564" t="s">
        <v>1279</v>
      </c>
      <c r="B127" s="563">
        <v>3489</v>
      </c>
      <c r="C127" s="563">
        <v>0</v>
      </c>
      <c r="D127" s="563">
        <v>3489</v>
      </c>
      <c r="E127" s="563">
        <v>7205</v>
      </c>
      <c r="F127" s="563"/>
      <c r="G127" s="563"/>
      <c r="H127" s="563"/>
      <c r="I127" s="563"/>
    </row>
    <row r="128" spans="1:9" hidden="1" x14ac:dyDescent="0.2">
      <c r="A128" s="564" t="s">
        <v>1503</v>
      </c>
      <c r="B128" s="563">
        <v>0</v>
      </c>
      <c r="C128" s="563"/>
      <c r="D128" s="563"/>
      <c r="E128" s="563">
        <v>13</v>
      </c>
      <c r="F128" s="563"/>
      <c r="G128" s="563"/>
      <c r="H128" s="563"/>
      <c r="I128" s="563"/>
    </row>
    <row r="129" spans="1:9" hidden="1" x14ac:dyDescent="0.2">
      <c r="A129" s="564" t="s">
        <v>1421</v>
      </c>
      <c r="B129" s="563">
        <v>0</v>
      </c>
      <c r="C129" s="563"/>
      <c r="D129" s="563"/>
      <c r="E129" s="563">
        <v>25</v>
      </c>
      <c r="F129" s="563"/>
      <c r="G129" s="563"/>
      <c r="H129" s="563"/>
      <c r="I129" s="563"/>
    </row>
    <row r="130" spans="1:9" hidden="1" x14ac:dyDescent="0.2">
      <c r="A130" s="564" t="s">
        <v>1555</v>
      </c>
      <c r="B130" s="563">
        <v>0</v>
      </c>
      <c r="C130" s="563"/>
      <c r="D130" s="563"/>
      <c r="E130" s="563">
        <v>2</v>
      </c>
      <c r="F130" s="563"/>
      <c r="G130" s="563"/>
      <c r="H130" s="563"/>
      <c r="I130" s="563"/>
    </row>
    <row r="131" spans="1:9" hidden="1" x14ac:dyDescent="0.2">
      <c r="A131" s="564" t="s">
        <v>1514</v>
      </c>
      <c r="B131" s="563">
        <v>0</v>
      </c>
      <c r="C131" s="563"/>
      <c r="D131" s="563"/>
      <c r="E131" s="563">
        <v>9</v>
      </c>
      <c r="F131" s="563"/>
      <c r="G131" s="563"/>
      <c r="H131" s="563"/>
      <c r="I131" s="563"/>
    </row>
    <row r="132" spans="1:9" hidden="1" x14ac:dyDescent="0.2">
      <c r="A132" s="564" t="s">
        <v>1561</v>
      </c>
      <c r="B132" s="563">
        <v>0</v>
      </c>
      <c r="C132" s="563"/>
      <c r="D132" s="563"/>
      <c r="E132" s="563">
        <v>1</v>
      </c>
      <c r="F132" s="563"/>
      <c r="G132" s="563"/>
      <c r="H132" s="563"/>
      <c r="I132" s="563"/>
    </row>
    <row r="133" spans="1:9" hidden="1" x14ac:dyDescent="0.2">
      <c r="A133" s="564" t="s">
        <v>1280</v>
      </c>
      <c r="B133" s="563">
        <v>18478</v>
      </c>
      <c r="C133" s="563"/>
      <c r="D133" s="563">
        <v>18478</v>
      </c>
      <c r="E133" s="563">
        <v>34126</v>
      </c>
      <c r="F133" s="563"/>
      <c r="G133" s="563"/>
      <c r="H133" s="563"/>
      <c r="I133" s="563"/>
    </row>
    <row r="134" spans="1:9" hidden="1" x14ac:dyDescent="0.2">
      <c r="A134" s="564" t="s">
        <v>1382</v>
      </c>
      <c r="B134" s="563">
        <v>687</v>
      </c>
      <c r="C134" s="563"/>
      <c r="D134" s="563">
        <v>687</v>
      </c>
      <c r="E134" s="563">
        <v>58</v>
      </c>
      <c r="F134" s="563"/>
      <c r="G134" s="563"/>
      <c r="H134" s="563"/>
      <c r="I134" s="563"/>
    </row>
    <row r="135" spans="1:9" hidden="1" x14ac:dyDescent="0.2">
      <c r="A135" s="564" t="s">
        <v>1335</v>
      </c>
      <c r="B135" s="563">
        <v>754</v>
      </c>
      <c r="C135" s="563">
        <v>0</v>
      </c>
      <c r="D135" s="563">
        <v>754</v>
      </c>
      <c r="E135" s="563">
        <v>2487</v>
      </c>
      <c r="F135" s="563"/>
      <c r="G135" s="563"/>
      <c r="H135" s="563"/>
      <c r="I135" s="563"/>
    </row>
    <row r="136" spans="1:9" hidden="1" x14ac:dyDescent="0.2">
      <c r="A136" s="564" t="s">
        <v>1546</v>
      </c>
      <c r="B136" s="563">
        <v>0</v>
      </c>
      <c r="C136" s="563"/>
      <c r="D136" s="563"/>
      <c r="E136" s="563">
        <v>184</v>
      </c>
      <c r="F136" s="563"/>
      <c r="G136" s="563"/>
      <c r="H136" s="563"/>
      <c r="I136" s="563"/>
    </row>
    <row r="137" spans="1:9" hidden="1" x14ac:dyDescent="0.2">
      <c r="A137" s="564" t="s">
        <v>1310</v>
      </c>
      <c r="B137" s="563">
        <v>458</v>
      </c>
      <c r="C137" s="563">
        <v>0</v>
      </c>
      <c r="D137" s="563">
        <v>458</v>
      </c>
      <c r="E137" s="563">
        <v>14117</v>
      </c>
      <c r="F137" s="563"/>
      <c r="G137" s="563"/>
      <c r="H137" s="563"/>
      <c r="I137" s="563"/>
    </row>
    <row r="138" spans="1:9" hidden="1" x14ac:dyDescent="0.2">
      <c r="A138" s="564" t="s">
        <v>1282</v>
      </c>
      <c r="B138" s="563">
        <v>1394</v>
      </c>
      <c r="C138" s="563">
        <v>0</v>
      </c>
      <c r="D138" s="563">
        <v>1394</v>
      </c>
      <c r="E138" s="563">
        <v>42443</v>
      </c>
      <c r="F138" s="563"/>
      <c r="G138" s="563"/>
      <c r="H138" s="563"/>
      <c r="I138" s="563"/>
    </row>
    <row r="139" spans="1:9" hidden="1" x14ac:dyDescent="0.2">
      <c r="A139" s="564" t="s">
        <v>1454</v>
      </c>
      <c r="B139" s="563">
        <v>0</v>
      </c>
      <c r="C139" s="563"/>
      <c r="D139" s="563"/>
      <c r="E139" s="563">
        <v>288</v>
      </c>
      <c r="F139" s="563"/>
      <c r="G139" s="563"/>
      <c r="H139" s="563"/>
      <c r="I139" s="563"/>
    </row>
    <row r="140" spans="1:9" hidden="1" x14ac:dyDescent="0.2">
      <c r="A140" s="564" t="s">
        <v>1273</v>
      </c>
      <c r="B140" s="563">
        <v>2699</v>
      </c>
      <c r="C140" s="563">
        <v>0</v>
      </c>
      <c r="D140" s="563">
        <v>2699</v>
      </c>
      <c r="E140" s="563">
        <v>46654</v>
      </c>
      <c r="F140" s="563"/>
      <c r="G140" s="563"/>
      <c r="H140" s="563"/>
      <c r="I140" s="563"/>
    </row>
    <row r="141" spans="1:9" hidden="1" x14ac:dyDescent="0.2">
      <c r="A141" s="564" t="s">
        <v>1274</v>
      </c>
      <c r="B141" s="563">
        <v>545</v>
      </c>
      <c r="C141" s="563">
        <v>0</v>
      </c>
      <c r="D141" s="563">
        <v>545</v>
      </c>
      <c r="E141" s="563">
        <v>41259</v>
      </c>
      <c r="F141" s="563"/>
      <c r="G141" s="563"/>
      <c r="H141" s="563"/>
      <c r="I141" s="563"/>
    </row>
    <row r="142" spans="1:9" hidden="1" x14ac:dyDescent="0.2">
      <c r="A142" s="564" t="s">
        <v>1464</v>
      </c>
      <c r="B142" s="563">
        <v>0</v>
      </c>
      <c r="C142" s="563"/>
      <c r="D142" s="563"/>
      <c r="E142" s="563">
        <v>1811</v>
      </c>
      <c r="F142" s="563"/>
      <c r="G142" s="563"/>
      <c r="H142" s="563"/>
      <c r="I142" s="563"/>
    </row>
    <row r="143" spans="1:9" hidden="1" x14ac:dyDescent="0.2">
      <c r="A143" s="564" t="s">
        <v>1281</v>
      </c>
      <c r="B143" s="563">
        <v>36</v>
      </c>
      <c r="C143" s="563">
        <v>0</v>
      </c>
      <c r="D143" s="563">
        <v>36</v>
      </c>
      <c r="E143" s="563">
        <v>905</v>
      </c>
      <c r="F143" s="563"/>
      <c r="G143" s="563"/>
      <c r="H143" s="563"/>
      <c r="I143" s="563"/>
    </row>
    <row r="144" spans="1:9" hidden="1" x14ac:dyDescent="0.2">
      <c r="A144" s="564" t="s">
        <v>1383</v>
      </c>
      <c r="B144" s="563">
        <v>17010</v>
      </c>
      <c r="C144" s="563"/>
      <c r="D144" s="563">
        <v>17010</v>
      </c>
      <c r="E144" s="563">
        <v>18949</v>
      </c>
      <c r="F144" s="563"/>
      <c r="G144" s="563"/>
      <c r="H144" s="563"/>
      <c r="I144" s="563"/>
    </row>
    <row r="145" spans="1:9" hidden="1" x14ac:dyDescent="0.2">
      <c r="A145" s="564" t="s">
        <v>1422</v>
      </c>
      <c r="B145" s="563">
        <v>4</v>
      </c>
      <c r="C145" s="563"/>
      <c r="D145" s="563">
        <v>4</v>
      </c>
      <c r="E145" s="563">
        <v>169</v>
      </c>
      <c r="F145" s="563"/>
      <c r="G145" s="563"/>
      <c r="H145" s="563"/>
      <c r="I145" s="563"/>
    </row>
    <row r="146" spans="1:9" hidden="1" x14ac:dyDescent="0.2">
      <c r="A146" s="564" t="s">
        <v>1283</v>
      </c>
      <c r="B146" s="563">
        <v>25371</v>
      </c>
      <c r="C146" s="563">
        <v>0</v>
      </c>
      <c r="D146" s="563">
        <v>25371</v>
      </c>
      <c r="E146" s="563">
        <v>65978</v>
      </c>
      <c r="F146" s="563"/>
      <c r="G146" s="563"/>
      <c r="H146" s="563"/>
      <c r="I146" s="563"/>
    </row>
    <row r="147" spans="1:9" hidden="1" x14ac:dyDescent="0.2">
      <c r="A147" s="564" t="s">
        <v>1423</v>
      </c>
      <c r="B147" s="563">
        <v>0</v>
      </c>
      <c r="C147" s="563"/>
      <c r="D147" s="563"/>
      <c r="E147" s="563">
        <v>39</v>
      </c>
      <c r="F147" s="563"/>
      <c r="G147" s="563"/>
      <c r="H147" s="563"/>
      <c r="I147" s="563"/>
    </row>
    <row r="148" spans="1:9" hidden="1" x14ac:dyDescent="0.2">
      <c r="A148" s="564" t="s">
        <v>1284</v>
      </c>
      <c r="B148" s="563">
        <v>17938</v>
      </c>
      <c r="C148" s="563">
        <v>0</v>
      </c>
      <c r="D148" s="563">
        <v>17938</v>
      </c>
      <c r="E148" s="563">
        <v>24476</v>
      </c>
      <c r="F148" s="563"/>
      <c r="G148" s="563"/>
      <c r="H148" s="563"/>
      <c r="I148" s="563"/>
    </row>
    <row r="149" spans="1:9" hidden="1" x14ac:dyDescent="0.2">
      <c r="A149" s="564" t="s">
        <v>1396</v>
      </c>
      <c r="B149" s="563">
        <v>379</v>
      </c>
      <c r="C149" s="563"/>
      <c r="D149" s="563">
        <v>379</v>
      </c>
      <c r="E149" s="563">
        <v>100</v>
      </c>
      <c r="F149" s="563"/>
      <c r="G149" s="563"/>
      <c r="H149" s="563"/>
      <c r="I149" s="563"/>
    </row>
    <row r="150" spans="1:9" hidden="1" x14ac:dyDescent="0.2">
      <c r="A150" s="564" t="s">
        <v>1397</v>
      </c>
      <c r="B150" s="563">
        <v>236</v>
      </c>
      <c r="C150" s="563"/>
      <c r="D150" s="563">
        <v>236</v>
      </c>
      <c r="E150" s="563">
        <v>43</v>
      </c>
      <c r="F150" s="563"/>
      <c r="G150" s="563"/>
      <c r="H150" s="563"/>
      <c r="I150" s="563"/>
    </row>
    <row r="151" spans="1:9" hidden="1" x14ac:dyDescent="0.2">
      <c r="A151" s="564" t="s">
        <v>1522</v>
      </c>
      <c r="B151" s="563">
        <v>0</v>
      </c>
      <c r="C151" s="563"/>
      <c r="D151" s="563"/>
      <c r="E151" s="563">
        <v>3</v>
      </c>
      <c r="F151" s="563"/>
      <c r="G151" s="563"/>
      <c r="H151" s="563"/>
      <c r="I151" s="563"/>
    </row>
    <row r="152" spans="1:9" hidden="1" x14ac:dyDescent="0.2">
      <c r="A152" s="564" t="s">
        <v>1536</v>
      </c>
      <c r="B152" s="563">
        <v>0</v>
      </c>
      <c r="C152" s="563"/>
      <c r="D152" s="563"/>
      <c r="E152" s="563">
        <v>8</v>
      </c>
      <c r="F152" s="563"/>
      <c r="G152" s="563"/>
      <c r="H152" s="563"/>
      <c r="I152" s="563"/>
    </row>
    <row r="153" spans="1:9" hidden="1" x14ac:dyDescent="0.2">
      <c r="A153" s="564" t="s">
        <v>1424</v>
      </c>
      <c r="B153" s="563">
        <v>0</v>
      </c>
      <c r="C153" s="563"/>
      <c r="D153" s="563"/>
      <c r="E153" s="563">
        <v>1</v>
      </c>
      <c r="F153" s="563"/>
      <c r="G153" s="563"/>
      <c r="H153" s="563"/>
      <c r="I153" s="563"/>
    </row>
    <row r="154" spans="1:9" hidden="1" x14ac:dyDescent="0.2">
      <c r="A154" s="564" t="s">
        <v>1568</v>
      </c>
      <c r="B154" s="563">
        <v>0</v>
      </c>
      <c r="C154" s="563"/>
      <c r="D154" s="563"/>
      <c r="E154" s="563">
        <v>2</v>
      </c>
      <c r="F154" s="563"/>
      <c r="G154" s="563"/>
      <c r="H154" s="563"/>
      <c r="I154" s="563"/>
    </row>
    <row r="155" spans="1:9" hidden="1" x14ac:dyDescent="0.2">
      <c r="A155" s="564" t="s">
        <v>1537</v>
      </c>
      <c r="B155" s="563">
        <v>0</v>
      </c>
      <c r="C155" s="563"/>
      <c r="D155" s="563"/>
      <c r="E155" s="563">
        <v>5</v>
      </c>
      <c r="F155" s="563"/>
      <c r="G155" s="563"/>
      <c r="H155" s="563"/>
      <c r="I155" s="563"/>
    </row>
    <row r="156" spans="1:9" hidden="1" x14ac:dyDescent="0.2">
      <c r="A156" s="564" t="s">
        <v>1285</v>
      </c>
      <c r="B156" s="563">
        <v>1053</v>
      </c>
      <c r="C156" s="563">
        <v>0</v>
      </c>
      <c r="D156" s="563">
        <v>1053</v>
      </c>
      <c r="E156" s="563">
        <v>2490</v>
      </c>
      <c r="F156" s="563"/>
      <c r="G156" s="563"/>
      <c r="H156" s="563"/>
      <c r="I156" s="563"/>
    </row>
    <row r="157" spans="1:9" hidden="1" x14ac:dyDescent="0.2">
      <c r="A157" s="564" t="s">
        <v>1336</v>
      </c>
      <c r="B157" s="563">
        <v>7</v>
      </c>
      <c r="C157" s="563"/>
      <c r="D157" s="563">
        <v>7</v>
      </c>
      <c r="E157" s="563">
        <v>173</v>
      </c>
      <c r="F157" s="563"/>
      <c r="G157" s="563"/>
      <c r="H157" s="563"/>
      <c r="I157" s="563"/>
    </row>
    <row r="158" spans="1:9" hidden="1" x14ac:dyDescent="0.2">
      <c r="A158" s="564" t="s">
        <v>1538</v>
      </c>
      <c r="B158" s="563">
        <v>0</v>
      </c>
      <c r="C158" s="563"/>
      <c r="D158" s="563"/>
      <c r="E158" s="563">
        <v>4</v>
      </c>
      <c r="F158" s="563"/>
      <c r="G158" s="563"/>
      <c r="H158" s="563"/>
      <c r="I158" s="563"/>
    </row>
    <row r="159" spans="1:9" hidden="1" x14ac:dyDescent="0.2">
      <c r="A159" s="564" t="s">
        <v>1384</v>
      </c>
      <c r="B159" s="563">
        <v>2</v>
      </c>
      <c r="C159" s="563"/>
      <c r="D159" s="563">
        <v>2</v>
      </c>
      <c r="E159" s="563">
        <v>560</v>
      </c>
      <c r="F159" s="563"/>
      <c r="G159" s="563"/>
      <c r="H159" s="563"/>
      <c r="I159" s="563"/>
    </row>
    <row r="160" spans="1:9" hidden="1" x14ac:dyDescent="0.2">
      <c r="A160" s="564" t="s">
        <v>1360</v>
      </c>
      <c r="B160" s="563">
        <v>1439</v>
      </c>
      <c r="C160" s="563"/>
      <c r="D160" s="563">
        <v>1439</v>
      </c>
      <c r="E160" s="563">
        <v>5061</v>
      </c>
      <c r="F160" s="563"/>
      <c r="G160" s="563"/>
      <c r="H160" s="563"/>
      <c r="I160" s="563"/>
    </row>
    <row r="161" spans="1:9" hidden="1" x14ac:dyDescent="0.2">
      <c r="A161" s="564" t="s">
        <v>1506</v>
      </c>
      <c r="B161" s="563">
        <v>0</v>
      </c>
      <c r="C161" s="563"/>
      <c r="D161" s="563"/>
      <c r="E161" s="563">
        <v>29</v>
      </c>
      <c r="F161" s="563"/>
      <c r="G161" s="563"/>
      <c r="H161" s="563"/>
      <c r="I161" s="563"/>
    </row>
    <row r="162" spans="1:9" hidden="1" x14ac:dyDescent="0.2">
      <c r="A162" s="564" t="s">
        <v>1337</v>
      </c>
      <c r="B162" s="563">
        <v>13</v>
      </c>
      <c r="C162" s="563">
        <v>0</v>
      </c>
      <c r="D162" s="563">
        <v>13</v>
      </c>
      <c r="E162" s="563">
        <v>115</v>
      </c>
      <c r="F162" s="563"/>
      <c r="G162" s="563"/>
      <c r="H162" s="563"/>
      <c r="I162" s="563"/>
    </row>
    <row r="163" spans="1:9" hidden="1" x14ac:dyDescent="0.2">
      <c r="A163" s="564" t="s">
        <v>1288</v>
      </c>
      <c r="B163" s="563">
        <v>7</v>
      </c>
      <c r="C163" s="563"/>
      <c r="D163" s="563">
        <v>7</v>
      </c>
      <c r="E163" s="563">
        <v>1198</v>
      </c>
      <c r="F163" s="563"/>
      <c r="G163" s="563"/>
      <c r="H163" s="563"/>
      <c r="I163" s="563"/>
    </row>
    <row r="164" spans="1:9" hidden="1" x14ac:dyDescent="0.2">
      <c r="A164" s="564" t="s">
        <v>1445</v>
      </c>
      <c r="B164" s="563">
        <v>11</v>
      </c>
      <c r="C164" s="563"/>
      <c r="D164" s="563">
        <v>11</v>
      </c>
      <c r="E164" s="563">
        <v>1</v>
      </c>
      <c r="F164" s="563"/>
      <c r="G164" s="563"/>
      <c r="H164" s="563"/>
      <c r="I164" s="563"/>
    </row>
    <row r="165" spans="1:9" hidden="1" x14ac:dyDescent="0.2">
      <c r="A165" s="564" t="s">
        <v>1398</v>
      </c>
      <c r="B165" s="563">
        <v>236</v>
      </c>
      <c r="C165" s="563"/>
      <c r="D165" s="563">
        <v>236</v>
      </c>
      <c r="E165" s="563">
        <v>11</v>
      </c>
      <c r="F165" s="563"/>
      <c r="G165" s="563"/>
      <c r="H165" s="563"/>
      <c r="I165" s="563"/>
    </row>
    <row r="166" spans="1:9" hidden="1" x14ac:dyDescent="0.2">
      <c r="A166" s="564" t="s">
        <v>1385</v>
      </c>
      <c r="B166" s="563">
        <v>238</v>
      </c>
      <c r="C166" s="563"/>
      <c r="D166" s="563">
        <v>238</v>
      </c>
      <c r="E166" s="563">
        <v>186</v>
      </c>
      <c r="F166" s="563"/>
      <c r="G166" s="563"/>
      <c r="H166" s="563"/>
      <c r="I166" s="563"/>
    </row>
    <row r="167" spans="1:9" hidden="1" x14ac:dyDescent="0.2">
      <c r="A167" s="564" t="s">
        <v>1386</v>
      </c>
      <c r="B167" s="563">
        <v>185</v>
      </c>
      <c r="C167" s="563"/>
      <c r="D167" s="563">
        <v>185</v>
      </c>
      <c r="E167" s="563">
        <v>216</v>
      </c>
      <c r="F167" s="563"/>
      <c r="G167" s="563"/>
      <c r="H167" s="563"/>
      <c r="I167" s="563"/>
    </row>
    <row r="168" spans="1:9" hidden="1" x14ac:dyDescent="0.2">
      <c r="A168" s="564" t="s">
        <v>1289</v>
      </c>
      <c r="B168" s="563">
        <v>7839</v>
      </c>
      <c r="C168" s="563"/>
      <c r="D168" s="563">
        <v>7839</v>
      </c>
      <c r="E168" s="563">
        <v>14574</v>
      </c>
      <c r="F168" s="563"/>
      <c r="G168" s="563"/>
      <c r="H168" s="563"/>
      <c r="I168" s="563"/>
    </row>
    <row r="169" spans="1:9" hidden="1" x14ac:dyDescent="0.2">
      <c r="A169" s="564" t="s">
        <v>1532</v>
      </c>
      <c r="B169" s="563">
        <v>0</v>
      </c>
      <c r="C169" s="563"/>
      <c r="D169" s="563"/>
      <c r="E169" s="563">
        <v>1</v>
      </c>
      <c r="F169" s="563"/>
      <c r="G169" s="563"/>
      <c r="H169" s="563"/>
      <c r="I169" s="563"/>
    </row>
    <row r="170" spans="1:9" hidden="1" x14ac:dyDescent="0.2">
      <c r="A170" s="564" t="s">
        <v>1415</v>
      </c>
      <c r="B170" s="563">
        <v>1</v>
      </c>
      <c r="C170" s="563"/>
      <c r="D170" s="563">
        <v>1</v>
      </c>
      <c r="E170" s="563">
        <v>154</v>
      </c>
      <c r="F170" s="563"/>
      <c r="G170" s="563"/>
      <c r="H170" s="563"/>
      <c r="I170" s="563"/>
    </row>
    <row r="171" spans="1:9" hidden="1" x14ac:dyDescent="0.2">
      <c r="A171" s="564" t="s">
        <v>1558</v>
      </c>
      <c r="B171" s="563">
        <v>0</v>
      </c>
      <c r="C171" s="563"/>
      <c r="D171" s="563"/>
      <c r="E171" s="563">
        <v>1</v>
      </c>
      <c r="F171" s="563"/>
      <c r="G171" s="563"/>
      <c r="H171" s="563"/>
      <c r="I171" s="563"/>
    </row>
    <row r="172" spans="1:9" hidden="1" x14ac:dyDescent="0.2">
      <c r="A172" s="564" t="s">
        <v>1447</v>
      </c>
      <c r="B172" s="563">
        <v>1310</v>
      </c>
      <c r="C172" s="563"/>
      <c r="D172" s="563">
        <v>1310</v>
      </c>
      <c r="E172" s="563">
        <v>3</v>
      </c>
      <c r="F172" s="563"/>
      <c r="G172" s="563"/>
      <c r="H172" s="563"/>
      <c r="I172" s="563"/>
    </row>
    <row r="173" spans="1:9" hidden="1" x14ac:dyDescent="0.2">
      <c r="A173" s="564" t="s">
        <v>1338</v>
      </c>
      <c r="B173" s="563">
        <v>4721</v>
      </c>
      <c r="C173" s="563"/>
      <c r="D173" s="563">
        <v>4721</v>
      </c>
      <c r="E173" s="563">
        <v>2345</v>
      </c>
      <c r="F173" s="563"/>
      <c r="G173" s="563"/>
      <c r="H173" s="563"/>
      <c r="I173" s="563"/>
    </row>
    <row r="174" spans="1:9" hidden="1" x14ac:dyDescent="0.2">
      <c r="A174" s="564" t="s">
        <v>1526</v>
      </c>
      <c r="B174" s="563">
        <v>0</v>
      </c>
      <c r="C174" s="563"/>
      <c r="D174" s="563"/>
      <c r="E174" s="563">
        <v>35</v>
      </c>
      <c r="F174" s="563"/>
      <c r="G174" s="563"/>
      <c r="H174" s="563"/>
      <c r="I174" s="563"/>
    </row>
    <row r="175" spans="1:9" hidden="1" x14ac:dyDescent="0.2">
      <c r="A175" s="564" t="s">
        <v>1290</v>
      </c>
      <c r="B175" s="563">
        <v>329</v>
      </c>
      <c r="C175" s="563">
        <v>0</v>
      </c>
      <c r="D175" s="563">
        <v>329</v>
      </c>
      <c r="E175" s="563">
        <v>15096</v>
      </c>
      <c r="F175" s="563"/>
      <c r="G175" s="563"/>
      <c r="H175" s="563"/>
      <c r="I175" s="563"/>
    </row>
    <row r="176" spans="1:9" hidden="1" x14ac:dyDescent="0.2">
      <c r="A176" s="564" t="s">
        <v>1465</v>
      </c>
      <c r="B176" s="563">
        <v>0</v>
      </c>
      <c r="C176" s="563"/>
      <c r="D176" s="563"/>
      <c r="E176" s="563">
        <v>3</v>
      </c>
      <c r="F176" s="563"/>
      <c r="G176" s="563"/>
      <c r="H176" s="563"/>
      <c r="I176" s="563"/>
    </row>
    <row r="177" spans="1:9" hidden="1" x14ac:dyDescent="0.2">
      <c r="A177" s="564" t="s">
        <v>1515</v>
      </c>
      <c r="B177" s="563">
        <v>0</v>
      </c>
      <c r="C177" s="563"/>
      <c r="D177" s="563"/>
      <c r="E177" s="563">
        <v>6</v>
      </c>
      <c r="F177" s="563"/>
      <c r="G177" s="563"/>
      <c r="H177" s="563"/>
      <c r="I177" s="563"/>
    </row>
    <row r="178" spans="1:9" hidden="1" x14ac:dyDescent="0.2">
      <c r="A178" s="564" t="s">
        <v>1291</v>
      </c>
      <c r="B178" s="563">
        <v>450</v>
      </c>
      <c r="C178" s="563"/>
      <c r="D178" s="563">
        <v>450</v>
      </c>
      <c r="E178" s="563">
        <v>862</v>
      </c>
      <c r="F178" s="563"/>
      <c r="G178" s="563"/>
      <c r="H178" s="563"/>
      <c r="I178" s="563"/>
    </row>
    <row r="179" spans="1:9" hidden="1" x14ac:dyDescent="0.2">
      <c r="A179" s="564" t="s">
        <v>1292</v>
      </c>
      <c r="B179" s="563">
        <v>129</v>
      </c>
      <c r="C179" s="563"/>
      <c r="D179" s="563">
        <v>129</v>
      </c>
      <c r="E179" s="563">
        <v>254</v>
      </c>
      <c r="F179" s="563"/>
      <c r="G179" s="563"/>
      <c r="H179" s="563"/>
      <c r="I179" s="563"/>
    </row>
    <row r="180" spans="1:9" hidden="1" x14ac:dyDescent="0.2">
      <c r="A180" s="564" t="s">
        <v>1500</v>
      </c>
      <c r="B180" s="563">
        <v>0</v>
      </c>
      <c r="C180" s="563"/>
      <c r="D180" s="563"/>
      <c r="E180" s="563">
        <v>56</v>
      </c>
      <c r="F180" s="563"/>
      <c r="G180" s="563"/>
      <c r="H180" s="563"/>
      <c r="I180" s="563"/>
    </row>
    <row r="181" spans="1:9" hidden="1" x14ac:dyDescent="0.2">
      <c r="A181" s="564" t="s">
        <v>1548</v>
      </c>
      <c r="B181" s="563">
        <v>0</v>
      </c>
      <c r="C181" s="563"/>
      <c r="D181" s="563"/>
      <c r="E181" s="563">
        <v>8</v>
      </c>
      <c r="F181" s="563"/>
      <c r="G181" s="563"/>
      <c r="H181" s="563"/>
      <c r="I181" s="563"/>
    </row>
    <row r="182" spans="1:9" hidden="1" x14ac:dyDescent="0.2">
      <c r="A182" s="564" t="s">
        <v>1416</v>
      </c>
      <c r="B182" s="563">
        <v>2</v>
      </c>
      <c r="C182" s="563"/>
      <c r="D182" s="563">
        <v>2</v>
      </c>
      <c r="E182" s="563">
        <v>135</v>
      </c>
      <c r="F182" s="563"/>
      <c r="G182" s="563"/>
      <c r="H182" s="563"/>
      <c r="I182" s="563"/>
    </row>
    <row r="183" spans="1:9" hidden="1" x14ac:dyDescent="0.2">
      <c r="A183" s="564" t="s">
        <v>1293</v>
      </c>
      <c r="B183" s="563">
        <v>637</v>
      </c>
      <c r="C183" s="563">
        <v>0</v>
      </c>
      <c r="D183" s="563">
        <v>637</v>
      </c>
      <c r="E183" s="563">
        <v>3765</v>
      </c>
      <c r="F183" s="563"/>
      <c r="G183" s="563"/>
      <c r="H183" s="563"/>
      <c r="I183" s="563"/>
    </row>
    <row r="184" spans="1:9" hidden="1" x14ac:dyDescent="0.2">
      <c r="A184" s="564" t="s">
        <v>1502</v>
      </c>
      <c r="B184" s="563">
        <v>0</v>
      </c>
      <c r="C184" s="563"/>
      <c r="D184" s="563"/>
      <c r="E184" s="563">
        <v>15</v>
      </c>
      <c r="F184" s="563"/>
      <c r="G184" s="563"/>
      <c r="H184" s="563"/>
      <c r="I184" s="563"/>
    </row>
    <row r="185" spans="1:9" hidden="1" x14ac:dyDescent="0.2">
      <c r="A185" s="564" t="s">
        <v>1460</v>
      </c>
      <c r="B185" s="563">
        <v>10</v>
      </c>
      <c r="C185" s="563"/>
      <c r="D185" s="563">
        <v>10</v>
      </c>
      <c r="E185" s="563">
        <v>2</v>
      </c>
      <c r="F185" s="563"/>
      <c r="G185" s="563"/>
      <c r="H185" s="563"/>
      <c r="I185" s="563"/>
    </row>
    <row r="186" spans="1:9" hidden="1" x14ac:dyDescent="0.2">
      <c r="A186" s="564" t="s">
        <v>1431</v>
      </c>
      <c r="B186" s="563">
        <v>0</v>
      </c>
      <c r="C186" s="563"/>
      <c r="D186" s="563"/>
      <c r="E186" s="563">
        <v>2</v>
      </c>
      <c r="F186" s="563"/>
      <c r="G186" s="563"/>
      <c r="H186" s="563"/>
      <c r="I186" s="563"/>
    </row>
    <row r="187" spans="1:9" hidden="1" x14ac:dyDescent="0.2">
      <c r="A187" s="564" t="s">
        <v>1511</v>
      </c>
      <c r="B187" s="563">
        <v>5</v>
      </c>
      <c r="C187" s="563"/>
      <c r="D187" s="563">
        <v>5</v>
      </c>
      <c r="E187" s="563">
        <v>32</v>
      </c>
      <c r="F187" s="563"/>
      <c r="G187" s="563"/>
      <c r="H187" s="563"/>
      <c r="I187" s="563"/>
    </row>
    <row r="188" spans="1:9" hidden="1" x14ac:dyDescent="0.2">
      <c r="A188" s="564" t="s">
        <v>1387</v>
      </c>
      <c r="B188" s="563">
        <v>0</v>
      </c>
      <c r="C188" s="563"/>
      <c r="D188" s="563"/>
      <c r="E188" s="563">
        <v>374</v>
      </c>
      <c r="F188" s="563"/>
      <c r="G188" s="563"/>
      <c r="H188" s="563"/>
      <c r="I188" s="563"/>
    </row>
    <row r="189" spans="1:9" hidden="1" x14ac:dyDescent="0.2">
      <c r="A189" s="564" t="s">
        <v>1457</v>
      </c>
      <c r="B189" s="563">
        <v>0</v>
      </c>
      <c r="C189" s="563"/>
      <c r="D189" s="563"/>
      <c r="E189" s="563">
        <v>46</v>
      </c>
      <c r="F189" s="563"/>
      <c r="G189" s="563"/>
      <c r="H189" s="563"/>
      <c r="I189" s="563"/>
    </row>
    <row r="190" spans="1:9" hidden="1" x14ac:dyDescent="0.2">
      <c r="A190" s="564" t="s">
        <v>1363</v>
      </c>
      <c r="B190" s="563">
        <v>2</v>
      </c>
      <c r="C190" s="563"/>
      <c r="D190" s="563">
        <v>2</v>
      </c>
      <c r="E190" s="563">
        <v>1061</v>
      </c>
      <c r="F190" s="563"/>
      <c r="G190" s="563"/>
      <c r="H190" s="563"/>
      <c r="I190" s="563"/>
    </row>
    <row r="191" spans="1:9" hidden="1" x14ac:dyDescent="0.2">
      <c r="A191" s="564" t="s">
        <v>1339</v>
      </c>
      <c r="B191" s="563">
        <v>27</v>
      </c>
      <c r="C191" s="563">
        <v>0</v>
      </c>
      <c r="D191" s="563">
        <v>27</v>
      </c>
      <c r="E191" s="563">
        <v>488</v>
      </c>
      <c r="F191" s="563"/>
      <c r="G191" s="563"/>
      <c r="H191" s="563"/>
      <c r="I191" s="563"/>
    </row>
    <row r="192" spans="1:9" hidden="1" x14ac:dyDescent="0.2">
      <c r="A192" s="564" t="s">
        <v>1417</v>
      </c>
      <c r="B192" s="563">
        <v>1</v>
      </c>
      <c r="C192" s="563"/>
      <c r="D192" s="563">
        <v>1</v>
      </c>
      <c r="E192" s="563">
        <v>85</v>
      </c>
      <c r="F192" s="563"/>
      <c r="G192" s="563"/>
      <c r="H192" s="563"/>
      <c r="I192" s="563"/>
    </row>
    <row r="193" spans="1:9" hidden="1" x14ac:dyDescent="0.2">
      <c r="A193" s="564" t="s">
        <v>1340</v>
      </c>
      <c r="B193" s="563">
        <v>0</v>
      </c>
      <c r="C193" s="563"/>
      <c r="D193" s="563"/>
      <c r="E193" s="563">
        <v>18</v>
      </c>
      <c r="F193" s="563"/>
      <c r="G193" s="563"/>
      <c r="H193" s="563"/>
      <c r="I193" s="563"/>
    </row>
    <row r="194" spans="1:9" hidden="1" x14ac:dyDescent="0.2">
      <c r="A194" s="564" t="s">
        <v>1446</v>
      </c>
      <c r="B194" s="563">
        <v>11</v>
      </c>
      <c r="C194" s="563"/>
      <c r="D194" s="563">
        <v>11</v>
      </c>
      <c r="E194" s="563"/>
      <c r="F194" s="563"/>
      <c r="G194" s="563"/>
      <c r="H194" s="563"/>
      <c r="I194" s="563"/>
    </row>
    <row r="195" spans="1:9" hidden="1" x14ac:dyDescent="0.2">
      <c r="A195" s="564" t="s">
        <v>1362</v>
      </c>
      <c r="B195" s="563">
        <v>1</v>
      </c>
      <c r="C195" s="563"/>
      <c r="D195" s="563">
        <v>1</v>
      </c>
      <c r="E195" s="563">
        <v>2205</v>
      </c>
      <c r="F195" s="563"/>
      <c r="G195" s="563"/>
      <c r="H195" s="563"/>
      <c r="I195" s="563"/>
    </row>
    <row r="196" spans="1:9" hidden="1" x14ac:dyDescent="0.2">
      <c r="A196" s="564" t="s">
        <v>1399</v>
      </c>
      <c r="B196" s="563">
        <v>15</v>
      </c>
      <c r="C196" s="563"/>
      <c r="D196" s="563">
        <v>15</v>
      </c>
      <c r="E196" s="563"/>
      <c r="F196" s="563"/>
      <c r="G196" s="563"/>
      <c r="H196" s="563"/>
      <c r="I196" s="563"/>
    </row>
    <row r="197" spans="1:9" hidden="1" x14ac:dyDescent="0.2">
      <c r="A197" s="564" t="s">
        <v>1318</v>
      </c>
      <c r="B197" s="563">
        <v>226392</v>
      </c>
      <c r="C197" s="563">
        <v>3566</v>
      </c>
      <c r="D197" s="563">
        <v>222826</v>
      </c>
      <c r="E197" s="563">
        <v>63464</v>
      </c>
      <c r="F197" s="563"/>
      <c r="G197" s="563"/>
      <c r="H197" s="563"/>
      <c r="I197" s="563"/>
    </row>
    <row r="198" spans="1:9" hidden="1" x14ac:dyDescent="0.2">
      <c r="A198" s="564" t="s">
        <v>1319</v>
      </c>
      <c r="B198" s="563">
        <v>7051</v>
      </c>
      <c r="C198" s="563">
        <v>79</v>
      </c>
      <c r="D198" s="563">
        <v>6972</v>
      </c>
      <c r="E198" s="563">
        <v>2165</v>
      </c>
      <c r="F198" s="563"/>
      <c r="G198" s="563"/>
      <c r="H198" s="563"/>
      <c r="I198" s="563"/>
    </row>
    <row r="199" spans="1:9" hidden="1" x14ac:dyDescent="0.2">
      <c r="A199" s="564" t="s">
        <v>1364</v>
      </c>
      <c r="B199" s="563">
        <v>2</v>
      </c>
      <c r="C199" s="563"/>
      <c r="D199" s="563">
        <v>2</v>
      </c>
      <c r="E199" s="563">
        <v>75</v>
      </c>
      <c r="F199" s="563"/>
      <c r="G199" s="563"/>
      <c r="H199" s="563"/>
      <c r="I199" s="563"/>
    </row>
    <row r="200" spans="1:9" hidden="1" x14ac:dyDescent="0.2">
      <c r="A200" s="564" t="s">
        <v>1341</v>
      </c>
      <c r="B200" s="563">
        <v>129</v>
      </c>
      <c r="C200" s="563">
        <v>0</v>
      </c>
      <c r="D200" s="563">
        <v>129</v>
      </c>
      <c r="E200" s="563">
        <v>844</v>
      </c>
      <c r="F200" s="563"/>
      <c r="G200" s="563"/>
      <c r="H200" s="563"/>
      <c r="I200" s="563"/>
    </row>
    <row r="201" spans="1:9" hidden="1" x14ac:dyDescent="0.2">
      <c r="A201" s="564" t="s">
        <v>1365</v>
      </c>
      <c r="B201" s="563">
        <v>118</v>
      </c>
      <c r="C201" s="563"/>
      <c r="D201" s="563">
        <v>118</v>
      </c>
      <c r="E201" s="563">
        <v>247</v>
      </c>
      <c r="F201" s="563"/>
      <c r="G201" s="563"/>
      <c r="H201" s="563"/>
      <c r="I201" s="563"/>
    </row>
    <row r="202" spans="1:9" hidden="1" x14ac:dyDescent="0.2">
      <c r="A202" s="564" t="s">
        <v>1437</v>
      </c>
      <c r="B202" s="563">
        <v>1418</v>
      </c>
      <c r="C202" s="563">
        <v>0</v>
      </c>
      <c r="D202" s="563">
        <v>1418</v>
      </c>
      <c r="E202" s="563">
        <v>17</v>
      </c>
      <c r="F202" s="563"/>
      <c r="G202" s="563"/>
      <c r="H202" s="563"/>
      <c r="I202" s="563"/>
    </row>
    <row r="203" spans="1:9" hidden="1" x14ac:dyDescent="0.2">
      <c r="A203" s="564" t="s">
        <v>1439</v>
      </c>
      <c r="B203" s="563">
        <v>50</v>
      </c>
      <c r="C203" s="563"/>
      <c r="D203" s="563">
        <v>50</v>
      </c>
      <c r="E203" s="563">
        <v>2032</v>
      </c>
      <c r="F203" s="563"/>
      <c r="G203" s="563"/>
      <c r="H203" s="563"/>
      <c r="I203" s="563"/>
    </row>
    <row r="204" spans="1:9" hidden="1" x14ac:dyDescent="0.2">
      <c r="A204" s="564" t="s">
        <v>1530</v>
      </c>
      <c r="B204" s="563">
        <v>0</v>
      </c>
      <c r="C204" s="563"/>
      <c r="D204" s="563"/>
      <c r="E204" s="563">
        <v>266</v>
      </c>
      <c r="F204" s="563"/>
      <c r="G204" s="563"/>
      <c r="H204" s="563"/>
      <c r="I204" s="563"/>
    </row>
    <row r="205" spans="1:9" hidden="1" x14ac:dyDescent="0.2">
      <c r="A205" s="564" t="s">
        <v>1388</v>
      </c>
      <c r="B205" s="563">
        <v>0</v>
      </c>
      <c r="C205" s="563"/>
      <c r="D205" s="563"/>
      <c r="E205" s="563">
        <v>66</v>
      </c>
      <c r="F205" s="563"/>
      <c r="G205" s="563"/>
      <c r="H205" s="563"/>
      <c r="I205" s="563"/>
    </row>
    <row r="206" spans="1:9" hidden="1" x14ac:dyDescent="0.2">
      <c r="A206" s="564" t="s">
        <v>1517</v>
      </c>
      <c r="B206" s="563">
        <v>0</v>
      </c>
      <c r="C206" s="563"/>
      <c r="D206" s="563"/>
      <c r="E206" s="563">
        <v>50</v>
      </c>
      <c r="F206" s="563"/>
      <c r="G206" s="563"/>
      <c r="H206" s="563"/>
      <c r="I206" s="563"/>
    </row>
    <row r="207" spans="1:9" hidden="1" x14ac:dyDescent="0.2">
      <c r="A207" s="564" t="s">
        <v>1531</v>
      </c>
      <c r="B207" s="563">
        <v>0</v>
      </c>
      <c r="C207" s="563"/>
      <c r="D207" s="563"/>
      <c r="E207" s="563">
        <v>415</v>
      </c>
      <c r="F207" s="563"/>
      <c r="G207" s="563"/>
      <c r="H207" s="563"/>
      <c r="I207" s="563"/>
    </row>
    <row r="208" spans="1:9" hidden="1" x14ac:dyDescent="0.2">
      <c r="A208" s="564" t="s">
        <v>1569</v>
      </c>
      <c r="B208" s="563">
        <v>0</v>
      </c>
      <c r="C208" s="563"/>
      <c r="D208" s="563"/>
      <c r="E208" s="563">
        <v>17</v>
      </c>
      <c r="F208" s="563"/>
      <c r="G208" s="563"/>
      <c r="H208" s="563"/>
      <c r="I208" s="563"/>
    </row>
    <row r="209" spans="1:9" hidden="1" x14ac:dyDescent="0.2">
      <c r="A209" s="564" t="s">
        <v>1518</v>
      </c>
      <c r="B209" s="563">
        <v>0</v>
      </c>
      <c r="C209" s="563"/>
      <c r="D209" s="563"/>
      <c r="E209" s="563">
        <v>3</v>
      </c>
      <c r="F209" s="563"/>
      <c r="G209" s="563"/>
      <c r="H209" s="563"/>
      <c r="I209" s="563"/>
    </row>
    <row r="210" spans="1:9" hidden="1" x14ac:dyDescent="0.2">
      <c r="A210" s="564" t="s">
        <v>1510</v>
      </c>
      <c r="B210" s="563">
        <v>0</v>
      </c>
      <c r="C210" s="563"/>
      <c r="D210" s="563"/>
      <c r="E210" s="563">
        <v>60</v>
      </c>
      <c r="F210" s="563"/>
      <c r="G210" s="563"/>
      <c r="H210" s="563"/>
      <c r="I210" s="563"/>
    </row>
    <row r="211" spans="1:9" hidden="1" x14ac:dyDescent="0.2">
      <c r="A211" s="564" t="s">
        <v>1541</v>
      </c>
      <c r="B211" s="563">
        <v>5</v>
      </c>
      <c r="C211" s="563"/>
      <c r="D211" s="563">
        <v>5</v>
      </c>
      <c r="E211" s="563"/>
      <c r="F211" s="563"/>
      <c r="G211" s="563"/>
      <c r="H211" s="563"/>
      <c r="I211" s="563"/>
    </row>
    <row r="212" spans="1:9" hidden="1" x14ac:dyDescent="0.2">
      <c r="A212" s="564" t="s">
        <v>1377</v>
      </c>
      <c r="B212" s="563">
        <v>0</v>
      </c>
      <c r="C212" s="563"/>
      <c r="D212" s="563"/>
      <c r="E212" s="563">
        <v>925</v>
      </c>
      <c r="F212" s="563"/>
      <c r="G212" s="563"/>
      <c r="H212" s="563"/>
      <c r="I212" s="563"/>
    </row>
    <row r="213" spans="1:9" hidden="1" x14ac:dyDescent="0.2">
      <c r="A213" s="564" t="s">
        <v>1549</v>
      </c>
      <c r="B213" s="563">
        <v>0</v>
      </c>
      <c r="C213" s="563"/>
      <c r="D213" s="563"/>
      <c r="E213" s="563">
        <v>2</v>
      </c>
      <c r="F213" s="563"/>
      <c r="G213" s="563"/>
      <c r="H213" s="563"/>
      <c r="I213" s="563"/>
    </row>
    <row r="214" spans="1:9" hidden="1" x14ac:dyDescent="0.2">
      <c r="A214" s="564" t="s">
        <v>1350</v>
      </c>
      <c r="B214" s="563">
        <v>116</v>
      </c>
      <c r="C214" s="563">
        <v>0</v>
      </c>
      <c r="D214" s="563">
        <v>116</v>
      </c>
      <c r="E214" s="563">
        <v>37</v>
      </c>
      <c r="F214" s="563"/>
      <c r="G214" s="563"/>
      <c r="H214" s="563"/>
      <c r="I214" s="563"/>
    </row>
    <row r="215" spans="1:9" hidden="1" x14ac:dyDescent="0.2">
      <c r="A215" s="564" t="s">
        <v>1461</v>
      </c>
      <c r="B215" s="563">
        <v>14</v>
      </c>
      <c r="C215" s="563"/>
      <c r="D215" s="563">
        <v>14</v>
      </c>
      <c r="E215" s="563">
        <v>480</v>
      </c>
      <c r="F215" s="563"/>
      <c r="G215" s="563"/>
      <c r="H215" s="563"/>
      <c r="I215" s="563"/>
    </row>
    <row r="216" spans="1:9" hidden="1" x14ac:dyDescent="0.2">
      <c r="A216" s="564" t="s">
        <v>1466</v>
      </c>
      <c r="B216" s="563">
        <v>0</v>
      </c>
      <c r="C216" s="563"/>
      <c r="D216" s="563"/>
      <c r="E216" s="563">
        <v>6</v>
      </c>
      <c r="F216" s="563"/>
      <c r="G216" s="563"/>
      <c r="H216" s="563"/>
      <c r="I216" s="563"/>
    </row>
    <row r="217" spans="1:9" hidden="1" x14ac:dyDescent="0.2">
      <c r="A217" s="564" t="s">
        <v>1329</v>
      </c>
      <c r="B217" s="563">
        <v>23518</v>
      </c>
      <c r="C217" s="563">
        <v>0</v>
      </c>
      <c r="D217" s="563">
        <v>23518</v>
      </c>
      <c r="E217" s="563">
        <v>22243</v>
      </c>
      <c r="F217" s="563"/>
      <c r="G217" s="563"/>
      <c r="H217" s="563"/>
      <c r="I217" s="563"/>
    </row>
    <row r="218" spans="1:9" hidden="1" x14ac:dyDescent="0.2">
      <c r="A218" s="564" t="s">
        <v>1556</v>
      </c>
      <c r="B218" s="563">
        <v>45</v>
      </c>
      <c r="C218" s="563"/>
      <c r="D218" s="563">
        <v>45</v>
      </c>
      <c r="E218" s="563">
        <v>45</v>
      </c>
      <c r="F218" s="563"/>
      <c r="G218" s="563"/>
      <c r="H218" s="563"/>
      <c r="I218" s="563"/>
    </row>
    <row r="219" spans="1:9" hidden="1" x14ac:dyDescent="0.2">
      <c r="A219" s="564" t="s">
        <v>1351</v>
      </c>
      <c r="B219" s="563">
        <v>23347</v>
      </c>
      <c r="C219" s="563"/>
      <c r="D219" s="563">
        <v>23347</v>
      </c>
      <c r="E219" s="563">
        <v>34044</v>
      </c>
      <c r="F219" s="563"/>
      <c r="G219" s="563"/>
      <c r="H219" s="563"/>
      <c r="I219" s="563"/>
    </row>
    <row r="220" spans="1:9" hidden="1" x14ac:dyDescent="0.2">
      <c r="A220" s="564" t="s">
        <v>1352</v>
      </c>
      <c r="B220" s="563">
        <v>165</v>
      </c>
      <c r="C220" s="563">
        <v>22</v>
      </c>
      <c r="D220" s="563">
        <v>143</v>
      </c>
      <c r="E220" s="563">
        <v>127</v>
      </c>
      <c r="F220" s="563"/>
      <c r="G220" s="563"/>
      <c r="H220" s="563"/>
      <c r="I220" s="563"/>
    </row>
    <row r="221" spans="1:9" hidden="1" x14ac:dyDescent="0.2">
      <c r="A221" s="564" t="s">
        <v>1462</v>
      </c>
      <c r="B221" s="563">
        <v>0</v>
      </c>
      <c r="C221" s="563"/>
      <c r="D221" s="563"/>
      <c r="E221" s="563">
        <v>4</v>
      </c>
      <c r="F221" s="563"/>
      <c r="G221" s="563"/>
      <c r="H221" s="563"/>
      <c r="I221" s="563"/>
    </row>
    <row r="222" spans="1:9" hidden="1" x14ac:dyDescent="0.2">
      <c r="A222" s="564" t="s">
        <v>1394</v>
      </c>
      <c r="B222" s="563">
        <v>755</v>
      </c>
      <c r="C222" s="563"/>
      <c r="D222" s="563">
        <v>755</v>
      </c>
      <c r="E222" s="563"/>
      <c r="F222" s="563"/>
      <c r="G222" s="563"/>
      <c r="H222" s="563"/>
      <c r="I222" s="563"/>
    </row>
    <row r="223" spans="1:9" hidden="1" x14ac:dyDescent="0.2">
      <c r="A223" s="564" t="s">
        <v>1378</v>
      </c>
      <c r="B223" s="563">
        <v>54</v>
      </c>
      <c r="C223" s="563"/>
      <c r="D223" s="563">
        <v>54</v>
      </c>
      <c r="E223" s="563">
        <v>725</v>
      </c>
      <c r="F223" s="563"/>
      <c r="G223" s="563"/>
      <c r="H223" s="563"/>
      <c r="I223" s="563"/>
    </row>
    <row r="224" spans="1:9" hidden="1" x14ac:dyDescent="0.2">
      <c r="A224" s="564" t="s">
        <v>1523</v>
      </c>
      <c r="B224" s="563">
        <v>111</v>
      </c>
      <c r="C224" s="563"/>
      <c r="D224" s="563">
        <v>111</v>
      </c>
      <c r="E224" s="563">
        <v>111</v>
      </c>
      <c r="F224" s="563"/>
      <c r="G224" s="563"/>
      <c r="H224" s="563"/>
      <c r="I224" s="563"/>
    </row>
    <row r="225" spans="1:9" hidden="1" x14ac:dyDescent="0.2">
      <c r="A225" s="564" t="s">
        <v>1330</v>
      </c>
      <c r="B225" s="563">
        <v>34625</v>
      </c>
      <c r="C225" s="563">
        <v>0</v>
      </c>
      <c r="D225" s="563">
        <v>34625</v>
      </c>
      <c r="E225" s="563">
        <v>77145</v>
      </c>
      <c r="F225" s="563"/>
      <c r="G225" s="563"/>
      <c r="H225" s="563"/>
      <c r="I225" s="563"/>
    </row>
    <row r="226" spans="1:9" hidden="1" x14ac:dyDescent="0.2">
      <c r="A226" s="564" t="s">
        <v>1458</v>
      </c>
      <c r="B226" s="563">
        <v>1242</v>
      </c>
      <c r="C226" s="563">
        <v>1231</v>
      </c>
      <c r="D226" s="563">
        <v>11</v>
      </c>
      <c r="E226" s="563">
        <v>2214</v>
      </c>
      <c r="F226" s="563"/>
      <c r="G226" s="563"/>
      <c r="H226" s="563"/>
      <c r="I226" s="563"/>
    </row>
    <row r="227" spans="1:9" hidden="1" x14ac:dyDescent="0.2">
      <c r="A227" s="564" t="s">
        <v>1379</v>
      </c>
      <c r="B227" s="563">
        <v>0</v>
      </c>
      <c r="C227" s="563"/>
      <c r="D227" s="563"/>
      <c r="E227" s="563">
        <v>2734</v>
      </c>
      <c r="F227" s="563"/>
      <c r="G227" s="563"/>
      <c r="H227" s="563"/>
      <c r="I227" s="563"/>
    </row>
    <row r="228" spans="1:9" hidden="1" x14ac:dyDescent="0.2">
      <c r="A228" s="564" t="s">
        <v>1331</v>
      </c>
      <c r="B228" s="563">
        <v>1223</v>
      </c>
      <c r="C228" s="563">
        <v>0</v>
      </c>
      <c r="D228" s="563">
        <v>1223</v>
      </c>
      <c r="E228" s="563">
        <v>4124</v>
      </c>
      <c r="F228" s="563"/>
      <c r="G228" s="563"/>
      <c r="H228" s="563"/>
      <c r="I228" s="563"/>
    </row>
    <row r="229" spans="1:9" hidden="1" x14ac:dyDescent="0.2">
      <c r="A229" s="564" t="s">
        <v>1563</v>
      </c>
      <c r="B229" s="563">
        <v>11</v>
      </c>
      <c r="C229" s="563">
        <v>11</v>
      </c>
      <c r="D229" s="563"/>
      <c r="E229" s="563"/>
      <c r="F229" s="563"/>
      <c r="G229" s="563"/>
      <c r="H229" s="563"/>
      <c r="I229" s="563"/>
    </row>
    <row r="230" spans="1:9" hidden="1" x14ac:dyDescent="0.2">
      <c r="A230" s="564" t="s">
        <v>1493</v>
      </c>
      <c r="B230" s="563">
        <v>7</v>
      </c>
      <c r="C230" s="563">
        <v>7</v>
      </c>
      <c r="D230" s="563"/>
      <c r="E230" s="563"/>
      <c r="F230" s="563"/>
      <c r="G230" s="563"/>
      <c r="H230" s="563"/>
      <c r="I230" s="563"/>
    </row>
    <row r="231" spans="1:9" hidden="1" x14ac:dyDescent="0.2">
      <c r="A231" s="564" t="s">
        <v>1469</v>
      </c>
      <c r="B231" s="563">
        <v>27</v>
      </c>
      <c r="C231" s="563">
        <v>27</v>
      </c>
      <c r="D231" s="563"/>
      <c r="E231" s="563"/>
      <c r="F231" s="563"/>
      <c r="G231" s="563"/>
      <c r="H231" s="563"/>
      <c r="I231" s="563"/>
    </row>
    <row r="232" spans="1:9" hidden="1" x14ac:dyDescent="0.2">
      <c r="A232" s="564" t="s">
        <v>1557</v>
      </c>
      <c r="B232" s="563">
        <v>0</v>
      </c>
      <c r="C232" s="563"/>
      <c r="D232" s="563"/>
      <c r="E232" s="563">
        <v>68</v>
      </c>
      <c r="F232" s="563"/>
      <c r="G232" s="563"/>
      <c r="H232" s="563"/>
      <c r="I232" s="563"/>
    </row>
    <row r="233" spans="1:9" hidden="1" x14ac:dyDescent="0.2">
      <c r="A233" s="564" t="s">
        <v>1455</v>
      </c>
      <c r="B233" s="563">
        <v>1056</v>
      </c>
      <c r="C233" s="563">
        <v>1007</v>
      </c>
      <c r="D233" s="563">
        <v>49</v>
      </c>
      <c r="E233" s="563">
        <v>561</v>
      </c>
      <c r="F233" s="563"/>
      <c r="G233" s="563"/>
      <c r="H233" s="563"/>
      <c r="I233" s="563"/>
    </row>
    <row r="234" spans="1:9" hidden="1" x14ac:dyDescent="0.2">
      <c r="A234" s="564" t="s">
        <v>1425</v>
      </c>
      <c r="B234" s="563">
        <v>564</v>
      </c>
      <c r="C234" s="563"/>
      <c r="D234" s="563">
        <v>564</v>
      </c>
      <c r="E234" s="563">
        <v>2774</v>
      </c>
      <c r="F234" s="563"/>
      <c r="G234" s="563"/>
      <c r="H234" s="563"/>
      <c r="I234" s="563"/>
    </row>
    <row r="235" spans="1:9" hidden="1" x14ac:dyDescent="0.2">
      <c r="A235" s="564" t="s">
        <v>1470</v>
      </c>
      <c r="B235" s="563">
        <v>753</v>
      </c>
      <c r="C235" s="563">
        <v>753</v>
      </c>
      <c r="D235" s="563"/>
      <c r="E235" s="563"/>
      <c r="F235" s="563"/>
      <c r="G235" s="563"/>
      <c r="H235" s="563"/>
      <c r="I235" s="563"/>
    </row>
    <row r="236" spans="1:9" hidden="1" x14ac:dyDescent="0.2">
      <c r="A236" s="564" t="s">
        <v>1471</v>
      </c>
      <c r="B236" s="563">
        <v>69</v>
      </c>
      <c r="C236" s="563">
        <v>69</v>
      </c>
      <c r="D236" s="563"/>
      <c r="E236" s="563"/>
      <c r="F236" s="563"/>
      <c r="G236" s="563"/>
      <c r="H236" s="563"/>
      <c r="I236" s="563"/>
    </row>
    <row r="237" spans="1:9" hidden="1" x14ac:dyDescent="0.2">
      <c r="A237" s="564" t="s">
        <v>1495</v>
      </c>
      <c r="B237" s="563">
        <v>18</v>
      </c>
      <c r="C237" s="563">
        <v>18</v>
      </c>
      <c r="D237" s="563"/>
      <c r="E237" s="563"/>
      <c r="F237" s="563"/>
      <c r="G237" s="563"/>
      <c r="H237" s="563"/>
      <c r="I237" s="563"/>
    </row>
    <row r="238" spans="1:9" hidden="1" x14ac:dyDescent="0.2">
      <c r="A238" s="564" t="s">
        <v>1496</v>
      </c>
      <c r="B238" s="563">
        <v>7</v>
      </c>
      <c r="C238" s="563">
        <v>7</v>
      </c>
      <c r="D238" s="563"/>
      <c r="E238" s="563"/>
      <c r="F238" s="563"/>
      <c r="G238" s="563"/>
      <c r="H238" s="563"/>
      <c r="I238" s="563"/>
    </row>
    <row r="239" spans="1:9" hidden="1" x14ac:dyDescent="0.2">
      <c r="A239" s="564" t="s">
        <v>1472</v>
      </c>
      <c r="B239" s="563">
        <v>984</v>
      </c>
      <c r="C239" s="563">
        <v>984</v>
      </c>
      <c r="D239" s="563"/>
      <c r="E239" s="563"/>
      <c r="F239" s="563"/>
      <c r="G239" s="563"/>
      <c r="H239" s="563"/>
      <c r="I239" s="563"/>
    </row>
    <row r="240" spans="1:9" hidden="1" x14ac:dyDescent="0.2">
      <c r="A240" s="564" t="s">
        <v>1481</v>
      </c>
      <c r="B240" s="563">
        <v>1785</v>
      </c>
      <c r="C240" s="563">
        <v>1785</v>
      </c>
      <c r="D240" s="563"/>
      <c r="E240" s="563"/>
      <c r="F240" s="563"/>
      <c r="G240" s="563"/>
      <c r="H240" s="563"/>
      <c r="I240" s="563"/>
    </row>
    <row r="241" spans="1:9" hidden="1" x14ac:dyDescent="0.2">
      <c r="A241" s="564" t="s">
        <v>1482</v>
      </c>
      <c r="B241" s="563">
        <v>178</v>
      </c>
      <c r="C241" s="563">
        <v>178</v>
      </c>
      <c r="D241" s="563"/>
      <c r="E241" s="563"/>
      <c r="F241" s="563"/>
      <c r="G241" s="563"/>
      <c r="H241" s="563"/>
      <c r="I241" s="563"/>
    </row>
    <row r="242" spans="1:9" hidden="1" x14ac:dyDescent="0.2">
      <c r="A242" s="564" t="s">
        <v>1483</v>
      </c>
      <c r="B242" s="563">
        <v>791</v>
      </c>
      <c r="C242" s="563">
        <v>791</v>
      </c>
      <c r="D242" s="563"/>
      <c r="E242" s="563"/>
      <c r="F242" s="563"/>
      <c r="G242" s="563"/>
      <c r="H242" s="563"/>
      <c r="I242" s="563"/>
    </row>
    <row r="243" spans="1:9" hidden="1" x14ac:dyDescent="0.2">
      <c r="A243" s="564" t="s">
        <v>1484</v>
      </c>
      <c r="B243" s="563">
        <v>87</v>
      </c>
      <c r="C243" s="563">
        <v>87</v>
      </c>
      <c r="D243" s="563"/>
      <c r="E243" s="563"/>
      <c r="F243" s="563"/>
      <c r="G243" s="563"/>
      <c r="H243" s="563"/>
      <c r="I243" s="563"/>
    </row>
    <row r="244" spans="1:9" hidden="1" x14ac:dyDescent="0.2">
      <c r="A244" s="564" t="s">
        <v>1473</v>
      </c>
      <c r="B244" s="563">
        <v>1408</v>
      </c>
      <c r="C244" s="563">
        <v>1408</v>
      </c>
      <c r="D244" s="563"/>
      <c r="E244" s="563"/>
      <c r="F244" s="563"/>
      <c r="G244" s="563"/>
      <c r="H244" s="563"/>
      <c r="I244" s="563"/>
    </row>
    <row r="245" spans="1:9" hidden="1" x14ac:dyDescent="0.2">
      <c r="A245" s="564" t="s">
        <v>1485</v>
      </c>
      <c r="B245" s="563">
        <v>708</v>
      </c>
      <c r="C245" s="563">
        <v>708</v>
      </c>
      <c r="D245" s="563"/>
      <c r="E245" s="563"/>
      <c r="F245" s="563"/>
      <c r="G245" s="563"/>
      <c r="H245" s="563"/>
      <c r="I245" s="563"/>
    </row>
    <row r="246" spans="1:9" hidden="1" x14ac:dyDescent="0.2">
      <c r="A246" s="564" t="s">
        <v>1542</v>
      </c>
      <c r="B246" s="563">
        <v>4</v>
      </c>
      <c r="C246" s="563">
        <v>4</v>
      </c>
      <c r="D246" s="563"/>
      <c r="E246" s="563"/>
      <c r="F246" s="563"/>
      <c r="G246" s="563"/>
      <c r="H246" s="563"/>
      <c r="I246" s="563"/>
    </row>
    <row r="247" spans="1:9" hidden="1" x14ac:dyDescent="0.2">
      <c r="A247" s="564" t="s">
        <v>1520</v>
      </c>
      <c r="B247" s="563">
        <v>1</v>
      </c>
      <c r="C247" s="563">
        <v>1</v>
      </c>
      <c r="D247" s="563"/>
      <c r="E247" s="563"/>
      <c r="F247" s="563"/>
      <c r="G247" s="563"/>
      <c r="H247" s="563"/>
      <c r="I247" s="563"/>
    </row>
    <row r="248" spans="1:9" hidden="1" x14ac:dyDescent="0.2">
      <c r="A248" s="564" t="s">
        <v>1432</v>
      </c>
      <c r="B248" s="563">
        <v>1221</v>
      </c>
      <c r="C248" s="563">
        <v>1213</v>
      </c>
      <c r="D248" s="563">
        <v>8</v>
      </c>
      <c r="E248" s="563">
        <v>699</v>
      </c>
      <c r="F248" s="563"/>
      <c r="G248" s="563"/>
      <c r="H248" s="563"/>
      <c r="I248" s="563"/>
    </row>
    <row r="249" spans="1:9" hidden="1" x14ac:dyDescent="0.2">
      <c r="A249" s="564" t="s">
        <v>1426</v>
      </c>
      <c r="B249" s="563">
        <v>286</v>
      </c>
      <c r="C249" s="563">
        <v>286</v>
      </c>
      <c r="D249" s="563"/>
      <c r="E249" s="563">
        <v>27</v>
      </c>
      <c r="F249" s="563"/>
      <c r="G249" s="563"/>
      <c r="H249" s="563"/>
      <c r="I249" s="563"/>
    </row>
    <row r="250" spans="1:9" hidden="1" x14ac:dyDescent="0.2">
      <c r="A250" s="564" t="s">
        <v>1486</v>
      </c>
      <c r="B250" s="563">
        <v>169</v>
      </c>
      <c r="C250" s="563">
        <v>169</v>
      </c>
      <c r="D250" s="563"/>
      <c r="E250" s="563"/>
      <c r="F250" s="563"/>
      <c r="G250" s="563"/>
      <c r="H250" s="563"/>
      <c r="I250" s="563"/>
    </row>
    <row r="251" spans="1:9" hidden="1" x14ac:dyDescent="0.2">
      <c r="A251" s="564" t="s">
        <v>1474</v>
      </c>
      <c r="B251" s="563">
        <v>7926</v>
      </c>
      <c r="C251" s="563">
        <v>7926</v>
      </c>
      <c r="D251" s="563"/>
      <c r="E251" s="563"/>
      <c r="F251" s="563"/>
      <c r="G251" s="563"/>
      <c r="H251" s="563"/>
      <c r="I251" s="563"/>
    </row>
    <row r="252" spans="1:9" hidden="1" x14ac:dyDescent="0.2">
      <c r="A252" s="564" t="s">
        <v>1487</v>
      </c>
      <c r="B252" s="563">
        <v>140</v>
      </c>
      <c r="C252" s="563">
        <v>140</v>
      </c>
      <c r="D252" s="563"/>
      <c r="E252" s="563"/>
      <c r="F252" s="563"/>
      <c r="G252" s="563"/>
      <c r="H252" s="563"/>
      <c r="I252" s="563"/>
    </row>
    <row r="253" spans="1:9" hidden="1" x14ac:dyDescent="0.2">
      <c r="A253" s="564" t="s">
        <v>1475</v>
      </c>
      <c r="B253" s="563">
        <v>8</v>
      </c>
      <c r="C253" s="563">
        <v>8</v>
      </c>
      <c r="D253" s="563"/>
      <c r="E253" s="563"/>
      <c r="F253" s="563"/>
      <c r="G253" s="563"/>
      <c r="H253" s="563"/>
      <c r="I253" s="563"/>
    </row>
    <row r="254" spans="1:9" hidden="1" x14ac:dyDescent="0.2">
      <c r="A254" s="564" t="s">
        <v>1521</v>
      </c>
      <c r="B254" s="563">
        <v>1</v>
      </c>
      <c r="C254" s="563">
        <v>1</v>
      </c>
      <c r="D254" s="563"/>
      <c r="E254" s="563"/>
      <c r="F254" s="563"/>
      <c r="G254" s="563"/>
      <c r="H254" s="563"/>
      <c r="I254" s="563"/>
    </row>
    <row r="255" spans="1:9" hidden="1" x14ac:dyDescent="0.2">
      <c r="A255" s="564" t="s">
        <v>1550</v>
      </c>
      <c r="B255" s="563">
        <v>8</v>
      </c>
      <c r="C255" s="563">
        <v>8</v>
      </c>
      <c r="D255" s="563"/>
      <c r="E255" s="563"/>
      <c r="F255" s="563"/>
      <c r="G255" s="563"/>
      <c r="H255" s="563"/>
      <c r="I255" s="563"/>
    </row>
    <row r="256" spans="1:9" hidden="1" x14ac:dyDescent="0.2">
      <c r="A256" s="564" t="s">
        <v>1476</v>
      </c>
      <c r="B256" s="563">
        <v>780</v>
      </c>
      <c r="C256" s="563">
        <v>780</v>
      </c>
      <c r="D256" s="563"/>
      <c r="E256" s="563"/>
      <c r="F256" s="563"/>
      <c r="G256" s="563"/>
      <c r="H256" s="563"/>
      <c r="I256" s="563"/>
    </row>
    <row r="257" spans="1:9" hidden="1" x14ac:dyDescent="0.2">
      <c r="A257" s="564" t="s">
        <v>1342</v>
      </c>
      <c r="B257" s="563">
        <v>4011</v>
      </c>
      <c r="C257" s="563">
        <v>4011</v>
      </c>
      <c r="D257" s="563"/>
      <c r="E257" s="563">
        <v>812</v>
      </c>
      <c r="F257" s="563"/>
      <c r="G257" s="563"/>
      <c r="H257" s="563"/>
      <c r="I257" s="563"/>
    </row>
    <row r="258" spans="1:9" hidden="1" x14ac:dyDescent="0.2">
      <c r="A258" s="564" t="s">
        <v>1488</v>
      </c>
      <c r="B258" s="563">
        <v>129</v>
      </c>
      <c r="C258" s="563">
        <v>129</v>
      </c>
      <c r="D258" s="563"/>
      <c r="E258" s="563"/>
      <c r="F258" s="563"/>
      <c r="G258" s="563"/>
      <c r="H258" s="563"/>
      <c r="I258" s="563"/>
    </row>
    <row r="259" spans="1:9" hidden="1" x14ac:dyDescent="0.2">
      <c r="A259" s="564" t="s">
        <v>1400</v>
      </c>
      <c r="B259" s="563">
        <v>6476</v>
      </c>
      <c r="C259" s="563">
        <v>4807</v>
      </c>
      <c r="D259" s="563">
        <v>1669</v>
      </c>
      <c r="E259" s="563">
        <v>2761</v>
      </c>
      <c r="F259" s="563"/>
      <c r="G259" s="563"/>
      <c r="H259" s="563"/>
      <c r="I259" s="563"/>
    </row>
    <row r="260" spans="1:9" hidden="1" x14ac:dyDescent="0.2">
      <c r="A260" s="564" t="s">
        <v>1459</v>
      </c>
      <c r="B260" s="563">
        <v>0</v>
      </c>
      <c r="C260" s="563"/>
      <c r="D260" s="563"/>
      <c r="E260" s="563">
        <v>661</v>
      </c>
      <c r="F260" s="563"/>
      <c r="G260" s="563"/>
      <c r="H260" s="563"/>
      <c r="I260" s="563"/>
    </row>
    <row r="261" spans="1:9" hidden="1" x14ac:dyDescent="0.2">
      <c r="A261" s="564" t="s">
        <v>1401</v>
      </c>
      <c r="B261" s="563">
        <v>1430</v>
      </c>
      <c r="C261" s="563">
        <v>363</v>
      </c>
      <c r="D261" s="563">
        <v>1067</v>
      </c>
      <c r="E261" s="563">
        <v>1861</v>
      </c>
      <c r="F261" s="563"/>
      <c r="G261" s="563"/>
      <c r="H261" s="563"/>
      <c r="I261" s="563"/>
    </row>
    <row r="262" spans="1:9" hidden="1" x14ac:dyDescent="0.2">
      <c r="A262" s="564" t="s">
        <v>1389</v>
      </c>
      <c r="B262" s="563">
        <v>1697</v>
      </c>
      <c r="C262" s="563">
        <v>46</v>
      </c>
      <c r="D262" s="563">
        <v>1651</v>
      </c>
      <c r="E262" s="563">
        <v>121</v>
      </c>
      <c r="F262" s="563"/>
      <c r="G262" s="563"/>
      <c r="H262" s="563"/>
      <c r="I262" s="563"/>
    </row>
    <row r="263" spans="1:9" hidden="1" x14ac:dyDescent="0.2">
      <c r="A263" s="564" t="s">
        <v>1427</v>
      </c>
      <c r="B263" s="563">
        <v>251</v>
      </c>
      <c r="C263" s="563"/>
      <c r="D263" s="563">
        <v>251</v>
      </c>
      <c r="E263" s="563">
        <v>1538</v>
      </c>
      <c r="F263" s="563"/>
      <c r="G263" s="563"/>
      <c r="H263" s="563"/>
      <c r="I263" s="563"/>
    </row>
    <row r="264" spans="1:9" hidden="1" x14ac:dyDescent="0.2">
      <c r="A264" s="564" t="s">
        <v>1497</v>
      </c>
      <c r="B264" s="563">
        <v>201</v>
      </c>
      <c r="C264" s="563">
        <v>18</v>
      </c>
      <c r="D264" s="563">
        <v>183</v>
      </c>
      <c r="E264" s="563">
        <v>6</v>
      </c>
      <c r="F264" s="563"/>
      <c r="G264" s="563"/>
      <c r="H264" s="563"/>
      <c r="I264" s="563"/>
    </row>
    <row r="265" spans="1:9" hidden="1" x14ac:dyDescent="0.2">
      <c r="A265" s="564" t="s">
        <v>1402</v>
      </c>
      <c r="B265" s="563">
        <v>525</v>
      </c>
      <c r="C265" s="563">
        <v>41</v>
      </c>
      <c r="D265" s="563">
        <v>484</v>
      </c>
      <c r="E265" s="563">
        <v>6</v>
      </c>
      <c r="F265" s="563"/>
      <c r="G265" s="563"/>
      <c r="H265" s="563"/>
      <c r="I265" s="563"/>
    </row>
    <row r="266" spans="1:9" hidden="1" x14ac:dyDescent="0.2">
      <c r="A266" s="564" t="s">
        <v>1545</v>
      </c>
      <c r="B266" s="563">
        <v>6</v>
      </c>
      <c r="C266" s="563"/>
      <c r="D266" s="563">
        <v>6</v>
      </c>
      <c r="E266" s="563"/>
      <c r="F266" s="563"/>
      <c r="G266" s="563"/>
      <c r="H266" s="563"/>
      <c r="I266" s="563"/>
    </row>
    <row r="267" spans="1:9" hidden="1" x14ac:dyDescent="0.2">
      <c r="A267" s="564" t="s">
        <v>1428</v>
      </c>
      <c r="B267" s="563">
        <v>143</v>
      </c>
      <c r="C267" s="563"/>
      <c r="D267" s="563">
        <v>143</v>
      </c>
      <c r="E267" s="563">
        <v>868</v>
      </c>
      <c r="F267" s="563"/>
      <c r="G267" s="563"/>
      <c r="H267" s="563"/>
      <c r="I267" s="563"/>
    </row>
    <row r="268" spans="1:9" hidden="1" x14ac:dyDescent="0.2">
      <c r="A268" s="564" t="s">
        <v>1452</v>
      </c>
      <c r="B268" s="563">
        <v>1277</v>
      </c>
      <c r="C268" s="563">
        <v>0</v>
      </c>
      <c r="D268" s="563">
        <v>1277</v>
      </c>
      <c r="E268" s="563">
        <v>18</v>
      </c>
      <c r="F268" s="563">
        <v>1135</v>
      </c>
      <c r="G268" s="563">
        <v>0</v>
      </c>
      <c r="H268" s="563"/>
      <c r="I268" s="563"/>
    </row>
    <row r="269" spans="1:9" hidden="1" x14ac:dyDescent="0.2">
      <c r="A269" s="564" t="s">
        <v>1540</v>
      </c>
      <c r="B269" s="563">
        <v>13</v>
      </c>
      <c r="C269" s="563"/>
      <c r="D269" s="563">
        <v>13</v>
      </c>
      <c r="E269" s="563"/>
      <c r="F269" s="563">
        <v>13</v>
      </c>
      <c r="G269" s="563"/>
      <c r="H269" s="563"/>
      <c r="I269" s="563"/>
    </row>
    <row r="270" spans="1:9" hidden="1" x14ac:dyDescent="0.2">
      <c r="A270" s="564" t="s">
        <v>1320</v>
      </c>
      <c r="B270" s="563">
        <v>1604</v>
      </c>
      <c r="C270" s="563">
        <v>0</v>
      </c>
      <c r="D270" s="563">
        <v>1604</v>
      </c>
      <c r="E270" s="563">
        <v>1</v>
      </c>
      <c r="F270" s="563">
        <v>1570</v>
      </c>
      <c r="G270" s="563">
        <v>0</v>
      </c>
      <c r="H270" s="563"/>
      <c r="I270" s="563"/>
    </row>
    <row r="271" spans="1:9" hidden="1" x14ac:dyDescent="0.2">
      <c r="A271" s="564" t="s">
        <v>1348</v>
      </c>
      <c r="B271" s="563">
        <v>1014</v>
      </c>
      <c r="C271" s="563">
        <v>17</v>
      </c>
      <c r="D271" s="563">
        <v>997</v>
      </c>
      <c r="E271" s="563">
        <v>1</v>
      </c>
      <c r="F271" s="563">
        <v>990</v>
      </c>
      <c r="G271" s="563">
        <v>0</v>
      </c>
      <c r="H271" s="563"/>
      <c r="I271" s="563"/>
    </row>
    <row r="272" spans="1:9" hidden="1" x14ac:dyDescent="0.2">
      <c r="A272" s="564" t="s">
        <v>1441</v>
      </c>
      <c r="B272" s="563">
        <v>168</v>
      </c>
      <c r="C272" s="563">
        <v>9</v>
      </c>
      <c r="D272" s="563">
        <v>159</v>
      </c>
      <c r="E272" s="563"/>
      <c r="F272" s="563">
        <v>153</v>
      </c>
      <c r="G272" s="563">
        <v>0</v>
      </c>
      <c r="H272" s="563"/>
      <c r="I272" s="563"/>
    </row>
    <row r="273" spans="1:9" hidden="1" x14ac:dyDescent="0.2">
      <c r="A273" s="564" t="s">
        <v>1309</v>
      </c>
      <c r="B273" s="563">
        <v>60299</v>
      </c>
      <c r="C273" s="563">
        <v>39275</v>
      </c>
      <c r="D273" s="563">
        <v>21024</v>
      </c>
      <c r="E273" s="563">
        <v>22</v>
      </c>
      <c r="F273" s="563">
        <v>54840</v>
      </c>
      <c r="G273" s="563">
        <v>52</v>
      </c>
      <c r="H273" s="563"/>
      <c r="I273" s="563"/>
    </row>
    <row r="274" spans="1:9" hidden="1" x14ac:dyDescent="0.2">
      <c r="A274" s="564" t="s">
        <v>1403</v>
      </c>
      <c r="B274" s="563">
        <v>883</v>
      </c>
      <c r="C274" s="563">
        <v>499</v>
      </c>
      <c r="D274" s="563">
        <v>384</v>
      </c>
      <c r="E274" s="563">
        <v>45</v>
      </c>
      <c r="F274" s="563">
        <v>470</v>
      </c>
      <c r="G274" s="563">
        <v>510</v>
      </c>
      <c r="H274" s="563"/>
      <c r="I274" s="563"/>
    </row>
    <row r="275" spans="1:9" hidden="1" x14ac:dyDescent="0.2">
      <c r="A275" s="564" t="s">
        <v>1479</v>
      </c>
      <c r="B275" s="563">
        <v>1037</v>
      </c>
      <c r="C275" s="563">
        <v>1035</v>
      </c>
      <c r="D275" s="563">
        <v>2</v>
      </c>
      <c r="E275" s="563">
        <v>49</v>
      </c>
      <c r="F275" s="563">
        <v>957</v>
      </c>
      <c r="G275" s="563"/>
      <c r="H275" s="563"/>
      <c r="I275" s="563"/>
    </row>
    <row r="276" spans="1:9" hidden="1" x14ac:dyDescent="0.2">
      <c r="A276" s="564" t="s">
        <v>1480</v>
      </c>
      <c r="B276" s="563">
        <v>4476</v>
      </c>
      <c r="C276" s="563">
        <v>4468</v>
      </c>
      <c r="D276" s="563">
        <v>8</v>
      </c>
      <c r="E276" s="563">
        <v>114</v>
      </c>
      <c r="F276" s="563">
        <v>4327</v>
      </c>
      <c r="G276" s="563"/>
      <c r="H276" s="563"/>
      <c r="I276" s="563"/>
    </row>
    <row r="277" spans="1:9" hidden="1" x14ac:dyDescent="0.2">
      <c r="A277" s="564" t="s">
        <v>1418</v>
      </c>
      <c r="B277" s="563">
        <v>211</v>
      </c>
      <c r="C277" s="563">
        <v>143</v>
      </c>
      <c r="D277" s="563">
        <v>68</v>
      </c>
      <c r="E277" s="563">
        <v>1</v>
      </c>
      <c r="F277" s="563">
        <v>158</v>
      </c>
      <c r="G277" s="563">
        <v>0</v>
      </c>
      <c r="H277" s="563"/>
      <c r="I277" s="563"/>
    </row>
    <row r="278" spans="1:9" hidden="1" x14ac:dyDescent="0.2">
      <c r="A278" s="564" t="s">
        <v>1366</v>
      </c>
      <c r="B278" s="563">
        <v>110</v>
      </c>
      <c r="C278" s="563">
        <v>82</v>
      </c>
      <c r="D278" s="563">
        <v>28</v>
      </c>
      <c r="E278" s="563">
        <v>31</v>
      </c>
      <c r="F278" s="563">
        <v>72</v>
      </c>
      <c r="G278" s="563">
        <v>1</v>
      </c>
      <c r="H278" s="563"/>
      <c r="I278" s="563"/>
    </row>
    <row r="279" spans="1:9" hidden="1" x14ac:dyDescent="0.2">
      <c r="A279" s="564" t="s">
        <v>1477</v>
      </c>
      <c r="B279" s="563">
        <v>4</v>
      </c>
      <c r="C279" s="563">
        <v>3</v>
      </c>
      <c r="D279" s="563">
        <v>1</v>
      </c>
      <c r="E279" s="563"/>
      <c r="F279" s="563">
        <v>4</v>
      </c>
      <c r="G279" s="563"/>
      <c r="H279" s="563"/>
      <c r="I279" s="563"/>
    </row>
    <row r="280" spans="1:9" hidden="1" x14ac:dyDescent="0.2">
      <c r="A280" s="564" t="s">
        <v>1478</v>
      </c>
      <c r="B280" s="563">
        <v>1</v>
      </c>
      <c r="C280" s="563">
        <v>1</v>
      </c>
      <c r="D280" s="563"/>
      <c r="E280" s="563">
        <v>1</v>
      </c>
      <c r="F280" s="563"/>
      <c r="G280" s="563"/>
      <c r="H280" s="563"/>
      <c r="I280" s="563"/>
    </row>
    <row r="281" spans="1:9" hidden="1" x14ac:dyDescent="0.2">
      <c r="A281" s="564" t="s">
        <v>1547</v>
      </c>
      <c r="B281" s="563">
        <v>6</v>
      </c>
      <c r="C281" s="563">
        <v>6</v>
      </c>
      <c r="D281" s="563">
        <v>0</v>
      </c>
      <c r="E281" s="563">
        <v>6</v>
      </c>
      <c r="F281" s="563">
        <v>0</v>
      </c>
      <c r="G281" s="563">
        <v>0</v>
      </c>
      <c r="H281" s="563"/>
      <c r="I281" s="563"/>
    </row>
    <row r="282" spans="1:9" hidden="1" x14ac:dyDescent="0.2">
      <c r="A282" s="564" t="s">
        <v>1343</v>
      </c>
      <c r="B282" s="563">
        <v>645</v>
      </c>
      <c r="C282" s="563">
        <v>0</v>
      </c>
      <c r="D282" s="563">
        <v>645</v>
      </c>
      <c r="E282" s="563">
        <v>0</v>
      </c>
      <c r="F282" s="563">
        <v>597</v>
      </c>
      <c r="G282" s="563">
        <v>0</v>
      </c>
      <c r="H282" s="563"/>
      <c r="I282" s="563"/>
    </row>
    <row r="283" spans="1:9" hidden="1" x14ac:dyDescent="0.2">
      <c r="A283" s="564" t="s">
        <v>1440</v>
      </c>
      <c r="B283" s="563">
        <v>72</v>
      </c>
      <c r="C283" s="563">
        <v>0</v>
      </c>
      <c r="D283" s="563">
        <v>72</v>
      </c>
      <c r="E283" s="563">
        <v>61</v>
      </c>
      <c r="F283" s="563">
        <v>6</v>
      </c>
      <c r="G283" s="563">
        <v>56</v>
      </c>
      <c r="H283" s="563"/>
      <c r="I283" s="563"/>
    </row>
    <row r="284" spans="1:9" hidden="1" x14ac:dyDescent="0.2">
      <c r="A284" s="564" t="s">
        <v>1371</v>
      </c>
      <c r="B284" s="563">
        <v>112</v>
      </c>
      <c r="C284" s="563"/>
      <c r="D284" s="563">
        <v>112</v>
      </c>
      <c r="E284" s="563">
        <v>45</v>
      </c>
      <c r="F284" s="563">
        <v>4</v>
      </c>
      <c r="G284" s="563">
        <v>131</v>
      </c>
      <c r="H284" s="563"/>
      <c r="I284" s="563"/>
    </row>
    <row r="285" spans="1:9" hidden="1" x14ac:dyDescent="0.2">
      <c r="A285" s="564" t="s">
        <v>1429</v>
      </c>
      <c r="B285" s="563">
        <v>102</v>
      </c>
      <c r="C285" s="563">
        <v>0</v>
      </c>
      <c r="D285" s="563">
        <v>102</v>
      </c>
      <c r="E285" s="563">
        <v>93</v>
      </c>
      <c r="F285" s="563">
        <v>8</v>
      </c>
      <c r="G285" s="563">
        <v>70</v>
      </c>
      <c r="H285" s="563"/>
      <c r="I285" s="563"/>
    </row>
    <row r="286" spans="1:9" hidden="1" x14ac:dyDescent="0.2">
      <c r="A286" s="564" t="s">
        <v>1505</v>
      </c>
      <c r="B286" s="563">
        <v>113</v>
      </c>
      <c r="C286" s="563">
        <v>0</v>
      </c>
      <c r="D286" s="563">
        <v>113</v>
      </c>
      <c r="E286" s="563">
        <v>103</v>
      </c>
      <c r="F286" s="563">
        <v>4</v>
      </c>
      <c r="G286" s="563">
        <v>96</v>
      </c>
      <c r="H286" s="563"/>
      <c r="I286" s="563"/>
    </row>
    <row r="287" spans="1:9" hidden="1" x14ac:dyDescent="0.2">
      <c r="A287" s="564" t="s">
        <v>1450</v>
      </c>
      <c r="B287" s="563">
        <v>56</v>
      </c>
      <c r="C287" s="563">
        <v>0</v>
      </c>
      <c r="D287" s="563">
        <v>56</v>
      </c>
      <c r="E287" s="563">
        <v>53</v>
      </c>
      <c r="F287" s="563">
        <v>1</v>
      </c>
      <c r="G287" s="563">
        <v>43</v>
      </c>
      <c r="H287" s="563"/>
      <c r="I287" s="563"/>
    </row>
    <row r="288" spans="1:9" hidden="1" x14ac:dyDescent="0.2">
      <c r="A288" s="564" t="s">
        <v>1372</v>
      </c>
      <c r="B288" s="563">
        <v>81</v>
      </c>
      <c r="C288" s="563"/>
      <c r="D288" s="563">
        <v>81</v>
      </c>
      <c r="E288" s="563">
        <v>49</v>
      </c>
      <c r="F288" s="563">
        <v>29</v>
      </c>
      <c r="G288" s="563">
        <v>25</v>
      </c>
      <c r="H288" s="563"/>
      <c r="I288" s="563"/>
    </row>
    <row r="289" spans="1:9" hidden="1" x14ac:dyDescent="0.2">
      <c r="A289" s="564" t="s">
        <v>1451</v>
      </c>
      <c r="B289" s="563">
        <v>6</v>
      </c>
      <c r="C289" s="563"/>
      <c r="D289" s="563">
        <v>6</v>
      </c>
      <c r="E289" s="563">
        <v>6</v>
      </c>
      <c r="F289" s="563"/>
      <c r="G289" s="563">
        <v>6</v>
      </c>
      <c r="H289" s="563"/>
      <c r="I289" s="563"/>
    </row>
    <row r="290" spans="1:9" hidden="1" x14ac:dyDescent="0.2">
      <c r="A290" s="564" t="s">
        <v>1559</v>
      </c>
      <c r="B290" s="563">
        <v>3</v>
      </c>
      <c r="C290" s="563"/>
      <c r="D290" s="563">
        <v>3</v>
      </c>
      <c r="E290" s="563">
        <v>3</v>
      </c>
      <c r="F290" s="563"/>
      <c r="G290" s="563"/>
      <c r="H290" s="563"/>
      <c r="I290" s="563"/>
    </row>
    <row r="291" spans="1:9" hidden="1" x14ac:dyDescent="0.2">
      <c r="A291" s="564" t="s">
        <v>1501</v>
      </c>
      <c r="B291" s="563">
        <v>10</v>
      </c>
      <c r="C291" s="563">
        <v>0</v>
      </c>
      <c r="D291" s="563">
        <v>10</v>
      </c>
      <c r="E291" s="563">
        <v>10</v>
      </c>
      <c r="F291" s="563">
        <v>0</v>
      </c>
      <c r="G291" s="563">
        <v>0</v>
      </c>
      <c r="H291" s="563"/>
      <c r="I291" s="563"/>
    </row>
    <row r="292" spans="1:9" hidden="1" x14ac:dyDescent="0.2">
      <c r="A292" s="564" t="s">
        <v>1347</v>
      </c>
      <c r="B292" s="563">
        <v>29</v>
      </c>
      <c r="C292" s="563">
        <v>0</v>
      </c>
      <c r="D292" s="563">
        <v>29</v>
      </c>
      <c r="E292" s="563">
        <v>29</v>
      </c>
      <c r="F292" s="563">
        <v>0</v>
      </c>
      <c r="G292" s="563">
        <v>0</v>
      </c>
      <c r="H292" s="563"/>
      <c r="I292" s="563"/>
    </row>
    <row r="293" spans="1:9" hidden="1" x14ac:dyDescent="0.2">
      <c r="A293" s="564" t="s">
        <v>1554</v>
      </c>
      <c r="B293" s="563">
        <v>2</v>
      </c>
      <c r="C293" s="563">
        <v>2</v>
      </c>
      <c r="D293" s="563"/>
      <c r="E293" s="563">
        <v>2</v>
      </c>
      <c r="F293" s="563"/>
      <c r="G293" s="563"/>
      <c r="H293" s="563"/>
      <c r="I293" s="563"/>
    </row>
    <row r="294" spans="1:9" hidden="1" x14ac:dyDescent="0.2">
      <c r="A294" s="564" t="s">
        <v>1312</v>
      </c>
      <c r="B294" s="563">
        <v>177</v>
      </c>
      <c r="C294" s="563">
        <v>28</v>
      </c>
      <c r="D294" s="563">
        <v>149</v>
      </c>
      <c r="E294" s="563">
        <v>145</v>
      </c>
      <c r="F294" s="563">
        <v>32</v>
      </c>
      <c r="G294" s="563">
        <v>38</v>
      </c>
      <c r="H294" s="563"/>
      <c r="I294" s="563"/>
    </row>
    <row r="295" spans="1:9" hidden="1" x14ac:dyDescent="0.2">
      <c r="A295" s="564" t="s">
        <v>1297</v>
      </c>
      <c r="B295" s="563">
        <v>683</v>
      </c>
      <c r="C295" s="563">
        <v>548</v>
      </c>
      <c r="D295" s="563">
        <v>135</v>
      </c>
      <c r="E295" s="563">
        <v>219</v>
      </c>
      <c r="F295" s="563">
        <v>373</v>
      </c>
      <c r="G295" s="563">
        <v>0</v>
      </c>
      <c r="H295" s="563"/>
      <c r="I295" s="563"/>
    </row>
    <row r="296" spans="1:9" hidden="1" x14ac:dyDescent="0.2">
      <c r="A296" s="564" t="s">
        <v>1298</v>
      </c>
      <c r="B296" s="563">
        <v>2402</v>
      </c>
      <c r="C296" s="563">
        <v>2018</v>
      </c>
      <c r="D296" s="563">
        <v>384</v>
      </c>
      <c r="E296" s="563">
        <v>1263</v>
      </c>
      <c r="F296" s="563">
        <v>738</v>
      </c>
      <c r="G296" s="563">
        <v>4</v>
      </c>
      <c r="H296" s="563"/>
      <c r="I296" s="563"/>
    </row>
    <row r="297" spans="1:9" hidden="1" x14ac:dyDescent="0.2">
      <c r="A297" s="564" t="s">
        <v>1442</v>
      </c>
      <c r="B297" s="563">
        <v>2</v>
      </c>
      <c r="C297" s="563"/>
      <c r="D297" s="563">
        <v>2</v>
      </c>
      <c r="E297" s="563">
        <v>2</v>
      </c>
      <c r="F297" s="563"/>
      <c r="G297" s="563"/>
      <c r="H297" s="563"/>
      <c r="I297" s="563"/>
    </row>
    <row r="298" spans="1:9" hidden="1" x14ac:dyDescent="0.2">
      <c r="A298" s="564" t="s">
        <v>1313</v>
      </c>
      <c r="B298" s="563">
        <v>198</v>
      </c>
      <c r="C298" s="563">
        <v>1</v>
      </c>
      <c r="D298" s="563">
        <v>197</v>
      </c>
      <c r="E298" s="563">
        <v>181</v>
      </c>
      <c r="F298" s="563">
        <v>16</v>
      </c>
      <c r="G298" s="563">
        <v>80</v>
      </c>
      <c r="H298" s="563"/>
      <c r="I298" s="563"/>
    </row>
    <row r="299" spans="1:9" hidden="1" x14ac:dyDescent="0.2">
      <c r="A299" s="564" t="s">
        <v>1390</v>
      </c>
      <c r="B299" s="563">
        <v>207</v>
      </c>
      <c r="C299" s="563">
        <v>99</v>
      </c>
      <c r="D299" s="563">
        <v>108</v>
      </c>
      <c r="E299" s="563">
        <v>163</v>
      </c>
      <c r="F299" s="563">
        <v>11</v>
      </c>
      <c r="G299" s="563">
        <v>42</v>
      </c>
      <c r="H299" s="563"/>
      <c r="I299" s="563"/>
    </row>
    <row r="300" spans="1:9" hidden="1" x14ac:dyDescent="0.2">
      <c r="A300" s="564" t="s">
        <v>1314</v>
      </c>
      <c r="B300" s="563">
        <v>197</v>
      </c>
      <c r="C300" s="563">
        <v>2</v>
      </c>
      <c r="D300" s="563">
        <v>195</v>
      </c>
      <c r="E300" s="563">
        <v>123</v>
      </c>
      <c r="F300" s="563">
        <v>41</v>
      </c>
      <c r="G300" s="563">
        <v>90</v>
      </c>
      <c r="H300" s="563"/>
      <c r="I300" s="563"/>
    </row>
    <row r="301" spans="1:9" hidden="1" x14ac:dyDescent="0.2">
      <c r="A301" s="564" t="s">
        <v>1419</v>
      </c>
      <c r="B301" s="563">
        <v>8</v>
      </c>
      <c r="C301" s="563"/>
      <c r="D301" s="563">
        <v>8</v>
      </c>
      <c r="E301" s="563">
        <v>8</v>
      </c>
      <c r="F301" s="563"/>
      <c r="G301" s="563">
        <v>0</v>
      </c>
      <c r="H301" s="563"/>
      <c r="I301" s="563"/>
    </row>
    <row r="302" spans="1:9" hidden="1" x14ac:dyDescent="0.2">
      <c r="A302" s="564" t="s">
        <v>1391</v>
      </c>
      <c r="B302" s="563">
        <v>36</v>
      </c>
      <c r="C302" s="563">
        <v>27</v>
      </c>
      <c r="D302" s="563">
        <v>9</v>
      </c>
      <c r="E302" s="563">
        <v>9</v>
      </c>
      <c r="F302" s="563">
        <v>22</v>
      </c>
      <c r="G302" s="563">
        <v>0</v>
      </c>
      <c r="H302" s="563"/>
      <c r="I302" s="563"/>
    </row>
    <row r="303" spans="1:9" hidden="1" x14ac:dyDescent="0.2">
      <c r="A303" s="564" t="s">
        <v>1527</v>
      </c>
      <c r="B303" s="563">
        <v>5</v>
      </c>
      <c r="C303" s="563">
        <v>5</v>
      </c>
      <c r="D303" s="563">
        <v>0</v>
      </c>
      <c r="E303" s="563">
        <v>3</v>
      </c>
      <c r="F303" s="563">
        <v>0</v>
      </c>
      <c r="G303" s="563">
        <v>0</v>
      </c>
      <c r="H303" s="563"/>
      <c r="I303" s="563"/>
    </row>
    <row r="304" spans="1:9" hidden="1" x14ac:dyDescent="0.2">
      <c r="A304" s="564" t="s">
        <v>1528</v>
      </c>
      <c r="B304" s="563">
        <v>27</v>
      </c>
      <c r="C304" s="563">
        <v>4</v>
      </c>
      <c r="D304" s="563">
        <v>23</v>
      </c>
      <c r="E304" s="563">
        <v>2</v>
      </c>
      <c r="F304" s="563"/>
      <c r="G304" s="563"/>
      <c r="H304" s="563"/>
      <c r="I304" s="563"/>
    </row>
    <row r="305" spans="1:9" hidden="1" x14ac:dyDescent="0.2">
      <c r="A305" s="564" t="s">
        <v>1344</v>
      </c>
      <c r="B305" s="563">
        <v>61074</v>
      </c>
      <c r="C305" s="563">
        <v>16449</v>
      </c>
      <c r="D305" s="563">
        <v>44625</v>
      </c>
      <c r="E305" s="563">
        <v>37</v>
      </c>
      <c r="F305" s="563">
        <v>56807</v>
      </c>
      <c r="G305" s="563">
        <v>15495</v>
      </c>
      <c r="H305" s="563"/>
      <c r="I305" s="563"/>
    </row>
    <row r="306" spans="1:9" hidden="1" x14ac:dyDescent="0.2">
      <c r="A306" s="564" t="s">
        <v>1467</v>
      </c>
      <c r="B306" s="563">
        <v>89</v>
      </c>
      <c r="C306" s="563"/>
      <c r="D306" s="563">
        <v>89</v>
      </c>
      <c r="E306" s="563"/>
      <c r="F306" s="563">
        <v>89</v>
      </c>
      <c r="G306" s="563"/>
      <c r="H306" s="563"/>
      <c r="I306" s="563"/>
    </row>
    <row r="307" spans="1:9" hidden="1" x14ac:dyDescent="0.2">
      <c r="A307" s="564" t="s">
        <v>1345</v>
      </c>
      <c r="B307" s="563">
        <v>25907</v>
      </c>
      <c r="C307" s="563">
        <v>2790</v>
      </c>
      <c r="D307" s="563">
        <v>23117</v>
      </c>
      <c r="E307" s="563">
        <v>3</v>
      </c>
      <c r="F307" s="563">
        <v>25418</v>
      </c>
      <c r="G307" s="563">
        <v>179</v>
      </c>
      <c r="H307" s="563"/>
      <c r="I307" s="563"/>
    </row>
    <row r="308" spans="1:9" hidden="1" x14ac:dyDescent="0.2">
      <c r="A308" s="564" t="s">
        <v>1367</v>
      </c>
      <c r="B308" s="563">
        <v>619</v>
      </c>
      <c r="C308" s="563">
        <v>0</v>
      </c>
      <c r="D308" s="563">
        <v>619</v>
      </c>
      <c r="E308" s="563">
        <v>0</v>
      </c>
      <c r="F308" s="563">
        <v>618</v>
      </c>
      <c r="G308" s="563">
        <v>0</v>
      </c>
      <c r="H308" s="563"/>
      <c r="I308" s="563"/>
    </row>
    <row r="309" spans="1:9" hidden="1" x14ac:dyDescent="0.2">
      <c r="A309" s="564" t="s">
        <v>1368</v>
      </c>
      <c r="B309" s="563">
        <v>997</v>
      </c>
      <c r="C309" s="563">
        <v>15</v>
      </c>
      <c r="D309" s="563">
        <v>982</v>
      </c>
      <c r="E309" s="563">
        <v>0</v>
      </c>
      <c r="F309" s="563">
        <v>929</v>
      </c>
      <c r="G309" s="563">
        <v>0</v>
      </c>
      <c r="H309" s="563"/>
      <c r="I309" s="563"/>
    </row>
    <row r="310" spans="1:9" hidden="1" x14ac:dyDescent="0.2">
      <c r="A310" s="564" t="s">
        <v>1504</v>
      </c>
      <c r="B310" s="563">
        <v>203</v>
      </c>
      <c r="C310" s="563">
        <v>2</v>
      </c>
      <c r="D310" s="563">
        <v>201</v>
      </c>
      <c r="E310" s="563">
        <v>0</v>
      </c>
      <c r="F310" s="563">
        <v>203</v>
      </c>
      <c r="G310" s="563">
        <v>0</v>
      </c>
      <c r="H310" s="563"/>
      <c r="I310" s="563"/>
    </row>
    <row r="311" spans="1:9" hidden="1" x14ac:dyDescent="0.2">
      <c r="A311" s="564" t="s">
        <v>1369</v>
      </c>
      <c r="B311" s="563">
        <v>11824</v>
      </c>
      <c r="C311" s="563">
        <v>10838</v>
      </c>
      <c r="D311" s="563">
        <v>986</v>
      </c>
      <c r="E311" s="563">
        <v>132</v>
      </c>
      <c r="F311" s="563">
        <v>11523</v>
      </c>
      <c r="G311" s="563">
        <v>6</v>
      </c>
      <c r="H311" s="563"/>
      <c r="I311" s="563"/>
    </row>
    <row r="312" spans="1:9" hidden="1" x14ac:dyDescent="0.2">
      <c r="A312" s="564" t="s">
        <v>1566</v>
      </c>
      <c r="B312" s="563"/>
      <c r="C312" s="563"/>
      <c r="D312" s="563">
        <v>65</v>
      </c>
      <c r="E312" s="563"/>
      <c r="F312" s="563">
        <v>65</v>
      </c>
      <c r="G312" s="563"/>
      <c r="H312" s="563"/>
      <c r="I312" s="563"/>
    </row>
    <row r="313" spans="1:9" hidden="1" x14ac:dyDescent="0.2">
      <c r="A313" s="564" t="s">
        <v>1567</v>
      </c>
      <c r="B313" s="563"/>
      <c r="C313" s="563"/>
      <c r="D313" s="563">
        <v>1</v>
      </c>
      <c r="E313" s="563"/>
      <c r="F313" s="563">
        <v>1</v>
      </c>
      <c r="G313" s="563"/>
      <c r="H313" s="563"/>
      <c r="I313" s="563"/>
    </row>
    <row r="314" spans="1:9" hidden="1" x14ac:dyDescent="0.2">
      <c r="A314" s="564" t="s">
        <v>1544</v>
      </c>
      <c r="B314" s="563"/>
      <c r="C314" s="563"/>
      <c r="D314" s="563">
        <v>99</v>
      </c>
      <c r="E314" s="563"/>
      <c r="F314" s="563">
        <v>99</v>
      </c>
      <c r="G314" s="563"/>
      <c r="H314" s="563"/>
      <c r="I314" s="563"/>
    </row>
    <row r="315" spans="1:9" hidden="1" x14ac:dyDescent="0.2">
      <c r="A315" s="564" t="s">
        <v>1346</v>
      </c>
      <c r="B315" s="563">
        <v>16867</v>
      </c>
      <c r="C315" s="563">
        <v>2829</v>
      </c>
      <c r="D315" s="563">
        <v>14038</v>
      </c>
      <c r="E315" s="563">
        <v>30</v>
      </c>
      <c r="F315" s="563">
        <v>15564</v>
      </c>
      <c r="G315" s="563">
        <v>30</v>
      </c>
      <c r="H315" s="563"/>
      <c r="I315" s="563"/>
    </row>
    <row r="316" spans="1:9" hidden="1" x14ac:dyDescent="0.2">
      <c r="A316" s="564" t="s">
        <v>1438</v>
      </c>
      <c r="B316" s="563">
        <v>100</v>
      </c>
      <c r="C316" s="563">
        <v>77</v>
      </c>
      <c r="D316" s="563">
        <v>23</v>
      </c>
      <c r="E316" s="563">
        <v>0</v>
      </c>
      <c r="F316" s="563">
        <v>97</v>
      </c>
      <c r="G316" s="563"/>
      <c r="H316" s="563"/>
      <c r="I316" s="563"/>
    </row>
    <row r="317" spans="1:9" hidden="1" x14ac:dyDescent="0.2">
      <c r="A317" s="564" t="s">
        <v>1494</v>
      </c>
      <c r="B317" s="563">
        <v>2</v>
      </c>
      <c r="C317" s="563">
        <v>2</v>
      </c>
      <c r="D317" s="563"/>
      <c r="E317" s="563"/>
      <c r="F317" s="563">
        <v>2</v>
      </c>
      <c r="G317" s="563"/>
      <c r="H317" s="563"/>
      <c r="I317" s="563"/>
    </row>
    <row r="318" spans="1:9" hidden="1" x14ac:dyDescent="0.2">
      <c r="A318" s="564" t="s">
        <v>1294</v>
      </c>
      <c r="B318" s="563">
        <v>866</v>
      </c>
      <c r="C318" s="563">
        <v>638</v>
      </c>
      <c r="D318" s="563">
        <v>228</v>
      </c>
      <c r="E318" s="563">
        <v>3</v>
      </c>
      <c r="F318" s="563">
        <v>801</v>
      </c>
      <c r="G318" s="563">
        <v>0</v>
      </c>
      <c r="H318" s="563"/>
      <c r="I318" s="563"/>
    </row>
    <row r="319" spans="1:9" hidden="1" x14ac:dyDescent="0.2">
      <c r="A319" s="564" t="s">
        <v>1370</v>
      </c>
      <c r="B319" s="563">
        <v>305</v>
      </c>
      <c r="C319" s="563">
        <v>184</v>
      </c>
      <c r="D319" s="563">
        <v>121</v>
      </c>
      <c r="E319" s="563">
        <v>4</v>
      </c>
      <c r="F319" s="563">
        <v>300</v>
      </c>
      <c r="G319" s="563"/>
      <c r="H319" s="563"/>
      <c r="I319" s="563"/>
    </row>
    <row r="320" spans="1:9" hidden="1" x14ac:dyDescent="0.2">
      <c r="A320" s="564" t="s">
        <v>1311</v>
      </c>
      <c r="B320" s="563">
        <v>821</v>
      </c>
      <c r="C320" s="563">
        <v>0</v>
      </c>
      <c r="D320" s="563">
        <v>821</v>
      </c>
      <c r="E320" s="563">
        <v>0</v>
      </c>
      <c r="F320" s="563">
        <v>752</v>
      </c>
      <c r="G320" s="563">
        <v>0</v>
      </c>
      <c r="H320" s="563"/>
      <c r="I320" s="563"/>
    </row>
    <row r="321" spans="1:9" hidden="1" x14ac:dyDescent="0.2">
      <c r="A321" s="564" t="s">
        <v>1490</v>
      </c>
      <c r="B321" s="563">
        <v>103</v>
      </c>
      <c r="C321" s="563">
        <v>103</v>
      </c>
      <c r="D321" s="563"/>
      <c r="E321" s="563"/>
      <c r="F321" s="563">
        <v>103</v>
      </c>
      <c r="G321" s="563"/>
      <c r="H321" s="563"/>
      <c r="I321" s="563"/>
    </row>
    <row r="322" spans="1:9" hidden="1" x14ac:dyDescent="0.2">
      <c r="A322" s="564" t="s">
        <v>1489</v>
      </c>
      <c r="B322" s="563">
        <v>39</v>
      </c>
      <c r="C322" s="563">
        <v>39</v>
      </c>
      <c r="D322" s="563"/>
      <c r="E322" s="563"/>
      <c r="F322" s="563">
        <v>39</v>
      </c>
      <c r="G322" s="563"/>
      <c r="H322" s="563"/>
      <c r="I322" s="563"/>
    </row>
    <row r="323" spans="1:9" hidden="1" x14ac:dyDescent="0.2">
      <c r="A323" s="564" t="s">
        <v>1295</v>
      </c>
      <c r="B323" s="563">
        <v>184</v>
      </c>
      <c r="C323" s="563">
        <v>184</v>
      </c>
      <c r="D323" s="563"/>
      <c r="E323" s="563"/>
      <c r="F323" s="563">
        <v>184</v>
      </c>
      <c r="G323" s="563"/>
      <c r="H323" s="563"/>
      <c r="I323" s="563"/>
    </row>
    <row r="324" spans="1:9" hidden="1" x14ac:dyDescent="0.2">
      <c r="A324" s="564" t="s">
        <v>1512</v>
      </c>
      <c r="B324" s="563">
        <v>8</v>
      </c>
      <c r="C324" s="563">
        <v>8</v>
      </c>
      <c r="D324" s="563"/>
      <c r="E324" s="563"/>
      <c r="F324" s="563">
        <v>8</v>
      </c>
      <c r="G324" s="563"/>
      <c r="H324" s="563"/>
      <c r="I324" s="563"/>
    </row>
    <row r="325" spans="1:9" hidden="1" x14ac:dyDescent="0.2">
      <c r="A325" s="564" t="s">
        <v>1296</v>
      </c>
      <c r="B325" s="563">
        <v>1115</v>
      </c>
      <c r="C325" s="563">
        <v>1115</v>
      </c>
      <c r="D325" s="563"/>
      <c r="E325" s="563"/>
      <c r="F325" s="563">
        <v>1115</v>
      </c>
      <c r="G325" s="563"/>
      <c r="H325" s="563"/>
      <c r="I325" s="563"/>
    </row>
    <row r="326" spans="1:9" hidden="1" x14ac:dyDescent="0.2">
      <c r="A326" s="564" t="s">
        <v>1572</v>
      </c>
      <c r="B326" s="563">
        <v>2980595</v>
      </c>
      <c r="C326" s="563">
        <v>406056</v>
      </c>
      <c r="D326" s="563">
        <v>1736195</v>
      </c>
      <c r="E326" s="563">
        <v>1121746</v>
      </c>
      <c r="F326" s="563">
        <v>606987</v>
      </c>
      <c r="G326" s="563">
        <v>19095</v>
      </c>
      <c r="H326" s="563">
        <v>1566</v>
      </c>
      <c r="I326" s="563"/>
    </row>
    <row r="327" spans="1:9" hidden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122"/>
  <sheetViews>
    <sheetView showGridLines="0" workbookViewId="0">
      <selection activeCell="F26" sqref="F26"/>
    </sheetView>
  </sheetViews>
  <sheetFormatPr baseColWidth="10" defaultColWidth="11.42578125" defaultRowHeight="12.75" x14ac:dyDescent="0.2"/>
  <cols>
    <col min="1" max="1" width="13.5703125" style="45" customWidth="1"/>
    <col min="2" max="2" width="36.42578125" style="45" customWidth="1"/>
    <col min="3" max="3" width="45.140625" style="45" customWidth="1"/>
    <col min="4" max="4" width="22.5703125" style="45" customWidth="1"/>
    <col min="5" max="5" width="17.7109375" style="45" customWidth="1"/>
    <col min="6" max="6" width="17.5703125" style="45" customWidth="1"/>
    <col min="7" max="7" width="18.28515625" style="45" customWidth="1"/>
    <col min="8" max="8" width="12" style="45" customWidth="1"/>
    <col min="9" max="9" width="13.7109375" style="45" customWidth="1"/>
    <col min="10" max="19" width="11.42578125" style="45"/>
    <col min="20" max="20" width="0" style="45" hidden="1" customWidth="1"/>
    <col min="21" max="22" width="11.42578125" style="45" hidden="1" customWidth="1"/>
    <col min="23" max="23" width="12" style="45" hidden="1" customWidth="1"/>
    <col min="24" max="24" width="11.85546875" style="45" hidden="1" customWidth="1"/>
    <col min="25" max="31" width="36" style="45" customWidth="1"/>
    <col min="32" max="16384" width="11.42578125" style="45"/>
  </cols>
  <sheetData>
    <row r="1" spans="1:8" x14ac:dyDescent="0.2">
      <c r="B1" s="46" t="s">
        <v>1146</v>
      </c>
    </row>
    <row r="2" spans="1:8" x14ac:dyDescent="0.2">
      <c r="B2" s="46" t="str">
        <f>CONCATENATE("COMUNA: ",NOMBRE!B2,"  ","( ",NOMBRE!C2,NOMBRE!D2,NOMBRE!E2,NOMBRE!F2,NOMBRE!G2," )")</f>
        <v>COMUNA:   (  )</v>
      </c>
    </row>
    <row r="3" spans="1:8" x14ac:dyDescent="0.2">
      <c r="B3" s="46" t="str">
        <f>CONCATENATE("ESTABLECIMIENTO/ESTRATEGIA: ",NOMBRE!B3,"  ","( ",NOMBRE!C3,NOMBRE!D3,NOMBRE!E3,NOMBRE!F3,NOMBRE!G3,NOMBRE!H3," )")</f>
        <v>ESTABLECIMIENTO/ESTRATEGIA:   (  )</v>
      </c>
    </row>
    <row r="4" spans="1:8" x14ac:dyDescent="0.2">
      <c r="B4" s="46" t="str">
        <f>CONCATENATE("MES: ",NOMBRE!B6,"  ","( ",NOMBRE!C6,NOMBRE!D6," )")</f>
        <v>MES:   (  )</v>
      </c>
    </row>
    <row r="5" spans="1:8" x14ac:dyDescent="0.2">
      <c r="B5" s="46" t="str">
        <f>CONCATENATE("AÑO: ",NOMBRE!B7)</f>
        <v>AÑO: 2023</v>
      </c>
    </row>
    <row r="8" spans="1:8" ht="29.25" customHeight="1" x14ac:dyDescent="0.2">
      <c r="B8" s="497" t="s">
        <v>1237</v>
      </c>
      <c r="C8" s="497"/>
      <c r="D8" s="497"/>
      <c r="E8" s="497"/>
      <c r="F8" s="497"/>
      <c r="G8" s="497"/>
    </row>
    <row r="9" spans="1:8" s="333" customFormat="1" ht="28.5" customHeight="1" x14ac:dyDescent="0.2">
      <c r="B9" s="497"/>
      <c r="C9" s="497"/>
      <c r="D9" s="497"/>
      <c r="E9" s="497"/>
      <c r="F9" s="497"/>
      <c r="G9" s="497"/>
    </row>
    <row r="10" spans="1:8" ht="26.25" customHeight="1" x14ac:dyDescent="0.2">
      <c r="B10" s="484" t="s">
        <v>1034</v>
      </c>
      <c r="C10" s="484"/>
      <c r="D10" s="484"/>
    </row>
    <row r="11" spans="1:8" ht="12.75" customHeight="1" x14ac:dyDescent="0.2">
      <c r="B11" s="493" t="s">
        <v>1035</v>
      </c>
      <c r="C11" s="494"/>
      <c r="D11" s="451"/>
      <c r="E11" s="458" t="s">
        <v>121</v>
      </c>
      <c r="F11" s="458" t="s">
        <v>1036</v>
      </c>
      <c r="G11" s="448" t="s">
        <v>1193</v>
      </c>
    </row>
    <row r="12" spans="1:8" ht="21.75" customHeight="1" x14ac:dyDescent="0.2">
      <c r="B12" s="495"/>
      <c r="C12" s="496"/>
      <c r="D12" s="452"/>
      <c r="E12" s="454"/>
      <c r="F12" s="454" t="s">
        <v>1027</v>
      </c>
      <c r="G12" s="449" t="s">
        <v>1027</v>
      </c>
    </row>
    <row r="13" spans="1:8" ht="20.25" customHeight="1" x14ac:dyDescent="0.2">
      <c r="A13" s="348"/>
      <c r="B13" s="38" t="s">
        <v>1037</v>
      </c>
      <c r="C13" s="480"/>
      <c r="D13" s="481"/>
      <c r="E13" s="104">
        <f>SUM(F13:G13)</f>
        <v>443083</v>
      </c>
      <c r="F13" s="105">
        <f>SUM(F14:F16,F18:F19,F24:F25)</f>
        <v>1264</v>
      </c>
      <c r="G13" s="105">
        <f>SUM(G14:G16,G18:G19,G24:G25)</f>
        <v>441819</v>
      </c>
      <c r="H13" s="388" t="s">
        <v>1267</v>
      </c>
    </row>
    <row r="14" spans="1:8" ht="17.25" customHeight="1" x14ac:dyDescent="0.2">
      <c r="A14" s="565" t="s">
        <v>1404</v>
      </c>
      <c r="B14" s="39" t="s">
        <v>278</v>
      </c>
      <c r="C14" s="472" t="s">
        <v>1038</v>
      </c>
      <c r="D14" s="473"/>
      <c r="E14" s="106">
        <f>SUM(F14:G14)</f>
        <v>65991</v>
      </c>
      <c r="F14" s="106">
        <f>IFERROR(VLOOKUP($A14,Filtro!$A$5:$I$326,3,FALSE),0)</f>
        <v>0</v>
      </c>
      <c r="G14" s="106">
        <f>IFERROR(VLOOKUP($A14,Filtro!$A$5:$I$326,4,FALSE),0)</f>
        <v>65991</v>
      </c>
      <c r="H14" s="45">
        <v>14</v>
      </c>
    </row>
    <row r="15" spans="1:8" ht="17.25" customHeight="1" x14ac:dyDescent="0.2">
      <c r="A15" s="565" t="s">
        <v>1405</v>
      </c>
      <c r="B15" s="40" t="s">
        <v>279</v>
      </c>
      <c r="C15" s="474" t="s">
        <v>1039</v>
      </c>
      <c r="D15" s="475"/>
      <c r="E15" s="106">
        <f t="shared" ref="E15:E16" si="0">SUM(F15:G15)</f>
        <v>227535</v>
      </c>
      <c r="F15" s="106">
        <f>IFERROR(VLOOKUP($A15,Filtro!$A$5:$I$326,3,FALSE),0)</f>
        <v>0</v>
      </c>
      <c r="G15" s="106">
        <f>IFERROR(VLOOKUP($A15,Filtro!$A$5:$I$326,4,FALSE),0)</f>
        <v>227535</v>
      </c>
      <c r="H15" s="45">
        <v>15</v>
      </c>
    </row>
    <row r="16" spans="1:8" ht="17.25" customHeight="1" x14ac:dyDescent="0.2">
      <c r="A16" s="565" t="s">
        <v>1406</v>
      </c>
      <c r="B16" s="40" t="s">
        <v>280</v>
      </c>
      <c r="C16" s="474" t="s">
        <v>281</v>
      </c>
      <c r="D16" s="475"/>
      <c r="E16" s="106">
        <f t="shared" si="0"/>
        <v>43928</v>
      </c>
      <c r="F16" s="106">
        <f>IFERROR(VLOOKUP($A16,Filtro!$A$5:$I$326,3,FALSE),0)</f>
        <v>0</v>
      </c>
      <c r="G16" s="106">
        <f>IFERROR(VLOOKUP($A16,Filtro!$A$5:$I$326,4,FALSE),0)</f>
        <v>43928</v>
      </c>
      <c r="H16" s="45">
        <v>16</v>
      </c>
    </row>
    <row r="17" spans="1:8" ht="17.25" customHeight="1" x14ac:dyDescent="0.2">
      <c r="A17" s="347"/>
      <c r="B17" s="40" t="s">
        <v>282</v>
      </c>
      <c r="C17" s="474" t="s">
        <v>1040</v>
      </c>
      <c r="D17" s="475"/>
      <c r="E17" s="107"/>
      <c r="F17" s="107"/>
      <c r="G17" s="107"/>
      <c r="H17" s="45">
        <v>17</v>
      </c>
    </row>
    <row r="18" spans="1:8" ht="17.25" customHeight="1" x14ac:dyDescent="0.2">
      <c r="A18" s="565" t="s">
        <v>1407</v>
      </c>
      <c r="B18" s="40" t="s">
        <v>283</v>
      </c>
      <c r="C18" s="474" t="s">
        <v>1041</v>
      </c>
      <c r="D18" s="475"/>
      <c r="E18" s="106">
        <f t="shared" ref="E18:E19" si="1">SUM(F18:G18)</f>
        <v>2501</v>
      </c>
      <c r="F18" s="106">
        <f>IFERROR(VLOOKUP($A18,Filtro!$A$5:$I$326,3,FALSE),0)</f>
        <v>0</v>
      </c>
      <c r="G18" s="106">
        <f>IFERROR(VLOOKUP($A18,Filtro!$A$5:$I$326,4,FALSE),0)</f>
        <v>2501</v>
      </c>
      <c r="H18" s="45">
        <v>18</v>
      </c>
    </row>
    <row r="19" spans="1:8" ht="17.25" customHeight="1" x14ac:dyDescent="0.2">
      <c r="A19" s="565" t="s">
        <v>1408</v>
      </c>
      <c r="B19" s="41" t="s">
        <v>284</v>
      </c>
      <c r="C19" s="474" t="s">
        <v>1042</v>
      </c>
      <c r="D19" s="475"/>
      <c r="E19" s="106">
        <f t="shared" si="1"/>
        <v>16180</v>
      </c>
      <c r="F19" s="106">
        <f>IFERROR(VLOOKUP($A19,Filtro!$A$5:$I$326,3,FALSE),0)</f>
        <v>0</v>
      </c>
      <c r="G19" s="106">
        <f>IFERROR(VLOOKUP($A19,Filtro!$A$5:$I$326,4,FALSE),0)</f>
        <v>16180</v>
      </c>
      <c r="H19" s="45">
        <v>19</v>
      </c>
    </row>
    <row r="20" spans="1:8" ht="17.25" customHeight="1" x14ac:dyDescent="0.2">
      <c r="A20" s="347"/>
      <c r="B20" s="41"/>
      <c r="C20" s="474" t="s">
        <v>285</v>
      </c>
      <c r="D20" s="475"/>
      <c r="E20" s="107"/>
      <c r="F20" s="107"/>
      <c r="G20" s="107"/>
      <c r="H20" s="45">
        <v>20</v>
      </c>
    </row>
    <row r="21" spans="1:8" ht="17.25" customHeight="1" x14ac:dyDescent="0.2">
      <c r="A21" s="347"/>
      <c r="B21" s="41"/>
      <c r="C21" s="474" t="s">
        <v>1043</v>
      </c>
      <c r="D21" s="475"/>
      <c r="E21" s="107"/>
      <c r="F21" s="107"/>
      <c r="G21" s="107"/>
      <c r="H21" s="45">
        <v>21</v>
      </c>
    </row>
    <row r="22" spans="1:8" ht="17.25" customHeight="1" x14ac:dyDescent="0.2">
      <c r="A22" s="347"/>
      <c r="B22" s="41"/>
      <c r="C22" s="474" t="s">
        <v>286</v>
      </c>
      <c r="D22" s="475"/>
      <c r="E22" s="107"/>
      <c r="F22" s="107"/>
      <c r="G22" s="107"/>
      <c r="H22" s="45">
        <v>22</v>
      </c>
    </row>
    <row r="23" spans="1:8" ht="17.25" customHeight="1" x14ac:dyDescent="0.2">
      <c r="A23" s="347"/>
      <c r="B23" s="42" t="s">
        <v>287</v>
      </c>
      <c r="C23" s="476" t="s">
        <v>1044</v>
      </c>
      <c r="D23" s="477"/>
      <c r="E23" s="107"/>
      <c r="F23" s="107"/>
      <c r="G23" s="107"/>
      <c r="H23" s="45">
        <v>23</v>
      </c>
    </row>
    <row r="24" spans="1:8" ht="17.25" customHeight="1" x14ac:dyDescent="0.2">
      <c r="A24" s="565" t="s">
        <v>1409</v>
      </c>
      <c r="B24" s="42" t="s">
        <v>288</v>
      </c>
      <c r="C24" s="476" t="s">
        <v>289</v>
      </c>
      <c r="D24" s="477"/>
      <c r="E24" s="106">
        <f t="shared" ref="E24:E25" si="2">SUM(F24:G24)</f>
        <v>1838</v>
      </c>
      <c r="F24" s="106">
        <f>IFERROR(VLOOKUP($A24,Filtro!$A$5:$I$326,3,FALSE),0)</f>
        <v>0</v>
      </c>
      <c r="G24" s="106">
        <f>IFERROR(VLOOKUP($A24,Filtro!$A$5:$I$326,4,FALSE),0)</f>
        <v>1838</v>
      </c>
      <c r="H24" s="45">
        <v>24</v>
      </c>
    </row>
    <row r="25" spans="1:8" ht="17.25" customHeight="1" x14ac:dyDescent="0.2">
      <c r="A25" s="565" t="s">
        <v>1410</v>
      </c>
      <c r="B25" s="43" t="s">
        <v>290</v>
      </c>
      <c r="C25" s="487" t="s">
        <v>291</v>
      </c>
      <c r="D25" s="488"/>
      <c r="E25" s="106">
        <f t="shared" si="2"/>
        <v>85110</v>
      </c>
      <c r="F25" s="106">
        <f>IFERROR(VLOOKUP($A25,Filtro!$A$5:$I$326,3,FALSE),0)</f>
        <v>1264</v>
      </c>
      <c r="G25" s="106">
        <f>IFERROR(VLOOKUP($A25,Filtro!$A$5:$I$326,4,FALSE),0)</f>
        <v>83846</v>
      </c>
      <c r="H25" s="45">
        <v>25</v>
      </c>
    </row>
    <row r="26" spans="1:8" ht="17.25" customHeight="1" x14ac:dyDescent="0.2">
      <c r="A26" s="347"/>
      <c r="B26" s="38" t="s">
        <v>1045</v>
      </c>
      <c r="C26" s="480"/>
      <c r="D26" s="481"/>
      <c r="E26" s="105">
        <f>SUM(F26:G26)</f>
        <v>32273</v>
      </c>
      <c r="F26" s="105">
        <f>SUM(F27+F28+F44)</f>
        <v>27849</v>
      </c>
      <c r="G26" s="105">
        <f>SUM(G27+G28)</f>
        <v>4424</v>
      </c>
      <c r="H26" s="45">
        <v>26</v>
      </c>
    </row>
    <row r="27" spans="1:8" ht="17.25" customHeight="1" x14ac:dyDescent="0.2">
      <c r="A27" s="565" t="s">
        <v>1411</v>
      </c>
      <c r="B27" s="150" t="s">
        <v>1046</v>
      </c>
      <c r="C27" s="489" t="s">
        <v>1047</v>
      </c>
      <c r="D27" s="490"/>
      <c r="E27" s="108">
        <f t="shared" ref="E27:E43" si="3">SUM(F27:G27)</f>
        <v>31147</v>
      </c>
      <c r="F27" s="106">
        <f>IFERROR(VLOOKUP($A27,Filtro!$A$5:$I$326,3,FALSE),0)</f>
        <v>27790</v>
      </c>
      <c r="G27" s="106">
        <f>IFERROR(VLOOKUP($A27,Filtro!$A$5:$I$326,4,FALSE),0)</f>
        <v>3357</v>
      </c>
      <c r="H27" s="45">
        <v>27</v>
      </c>
    </row>
    <row r="28" spans="1:8" ht="17.25" customHeight="1" x14ac:dyDescent="0.2">
      <c r="A28" s="565" t="s">
        <v>1412</v>
      </c>
      <c r="B28" s="151"/>
      <c r="C28" s="491" t="s">
        <v>1190</v>
      </c>
      <c r="D28" s="492"/>
      <c r="E28" s="108">
        <f t="shared" si="3"/>
        <v>1126</v>
      </c>
      <c r="F28" s="106">
        <f>IFERROR(VLOOKUP($A28,Filtro!$A$5:$I$326,3,FALSE),0)</f>
        <v>59</v>
      </c>
      <c r="G28" s="106">
        <f>IFERROR(VLOOKUP($A28,Filtro!$A$5:$I$326,4,FALSE),0)</f>
        <v>1067</v>
      </c>
      <c r="H28" s="45">
        <v>28</v>
      </c>
    </row>
    <row r="29" spans="1:8" ht="17.25" customHeight="1" x14ac:dyDescent="0.2">
      <c r="A29" s="565" t="s">
        <v>1456</v>
      </c>
      <c r="B29" s="153"/>
      <c r="C29" s="478" t="s">
        <v>1191</v>
      </c>
      <c r="D29" s="479"/>
      <c r="E29" s="109">
        <f t="shared" si="3"/>
        <v>251</v>
      </c>
      <c r="F29" s="109">
        <f>IFERROR(VLOOKUP($A29,Filtro!$A$5:$I$326,3,FALSE),0)</f>
        <v>0</v>
      </c>
      <c r="G29" s="109">
        <f>IFERROR(VLOOKUP($A29,Filtro!$A$5:$I$326,4,FALSE),0)</f>
        <v>251</v>
      </c>
      <c r="H29" s="45">
        <v>29</v>
      </c>
    </row>
    <row r="30" spans="1:8" ht="17.25" customHeight="1" x14ac:dyDescent="0.2">
      <c r="A30" s="566" t="s">
        <v>1524</v>
      </c>
      <c r="B30" s="458"/>
      <c r="C30" s="445" t="s">
        <v>1189</v>
      </c>
      <c r="D30" s="283" t="s">
        <v>1187</v>
      </c>
      <c r="E30" s="106">
        <f t="shared" si="3"/>
        <v>13</v>
      </c>
      <c r="F30" s="148">
        <f>IFERROR(VLOOKUP($A30,Filtro!$A$5:$I$326,3,FALSE),0)</f>
        <v>0</v>
      </c>
      <c r="G30" s="353">
        <f>IFERROR(VLOOKUP($A30,Filtro!$A$5:$I$326,4,FALSE),0)</f>
        <v>13</v>
      </c>
      <c r="H30" s="45">
        <v>30</v>
      </c>
    </row>
    <row r="31" spans="1:8" ht="17.25" customHeight="1" x14ac:dyDescent="0.2">
      <c r="A31" s="566" t="s">
        <v>1321</v>
      </c>
      <c r="B31" s="507"/>
      <c r="C31" s="446"/>
      <c r="D31" s="284" t="s">
        <v>1188</v>
      </c>
      <c r="E31" s="109">
        <f t="shared" si="3"/>
        <v>516</v>
      </c>
      <c r="F31" s="152">
        <f>IFERROR(VLOOKUP($A31,Filtro!$A$5:$I$326,3,FALSE),0)</f>
        <v>0</v>
      </c>
      <c r="G31" s="354">
        <f>IFERROR(VLOOKUP($A31,Filtro!$A$5:$I$326,4,FALSE),0)</f>
        <v>516</v>
      </c>
      <c r="H31" s="45">
        <v>31</v>
      </c>
    </row>
    <row r="32" spans="1:8" ht="17.25" customHeight="1" x14ac:dyDescent="0.2">
      <c r="A32" s="566" t="s">
        <v>1433</v>
      </c>
      <c r="B32" s="507"/>
      <c r="C32" s="447" t="s">
        <v>1175</v>
      </c>
      <c r="D32" s="283" t="s">
        <v>1187</v>
      </c>
      <c r="E32" s="111">
        <f t="shared" si="3"/>
        <v>56</v>
      </c>
      <c r="F32" s="148">
        <f>IFERROR(VLOOKUP($A32,Filtro!$A$5:$I$326,3,FALSE),0)</f>
        <v>0</v>
      </c>
      <c r="G32" s="355">
        <f>IFERROR(VLOOKUP($A32,Filtro!$A$5:$I$326,4,FALSE),0)</f>
        <v>56</v>
      </c>
      <c r="H32" s="45">
        <v>32</v>
      </c>
    </row>
    <row r="33" spans="1:8" ht="17.25" customHeight="1" x14ac:dyDescent="0.2">
      <c r="A33" s="566" t="s">
        <v>1374</v>
      </c>
      <c r="B33" s="507"/>
      <c r="C33" s="446"/>
      <c r="D33" s="284" t="s">
        <v>1188</v>
      </c>
      <c r="E33" s="109">
        <f t="shared" si="3"/>
        <v>1017</v>
      </c>
      <c r="F33" s="147">
        <f>IFERROR(VLOOKUP($A33,Filtro!$A$5:$I$326,3,FALSE),0)</f>
        <v>0</v>
      </c>
      <c r="G33" s="354">
        <f>IFERROR(VLOOKUP($A33,Filtro!$A$5:$I$326,4,FALSE),0)</f>
        <v>1017</v>
      </c>
      <c r="H33" s="45">
        <v>33</v>
      </c>
    </row>
    <row r="34" spans="1:8" ht="17.25" customHeight="1" x14ac:dyDescent="0.2">
      <c r="A34" s="566" t="s">
        <v>1434</v>
      </c>
      <c r="B34" s="507"/>
      <c r="C34" s="447" t="s">
        <v>1176</v>
      </c>
      <c r="D34" s="283" t="s">
        <v>1187</v>
      </c>
      <c r="E34" s="111">
        <f t="shared" si="3"/>
        <v>155</v>
      </c>
      <c r="F34" s="148">
        <f>IFERROR(VLOOKUP($A34,Filtro!$A$5:$I$326,3,FALSE),0)</f>
        <v>0</v>
      </c>
      <c r="G34" s="355">
        <f>IFERROR(VLOOKUP($A34,Filtro!$A$5:$I$326,4,FALSE),0)</f>
        <v>155</v>
      </c>
      <c r="H34" s="45">
        <v>34</v>
      </c>
    </row>
    <row r="35" spans="1:8" ht="17.25" customHeight="1" x14ac:dyDescent="0.2">
      <c r="A35" s="566" t="s">
        <v>1413</v>
      </c>
      <c r="B35" s="507"/>
      <c r="C35" s="446"/>
      <c r="D35" s="284" t="s">
        <v>1188</v>
      </c>
      <c r="E35" s="109">
        <f t="shared" si="3"/>
        <v>223</v>
      </c>
      <c r="F35" s="147">
        <f>IFERROR(VLOOKUP($A35,Filtro!$A$5:$I$326,3,FALSE),0)</f>
        <v>0</v>
      </c>
      <c r="G35" s="354">
        <f>IFERROR(VLOOKUP($A35,Filtro!$A$5:$I$326,4,FALSE),0)</f>
        <v>223</v>
      </c>
      <c r="H35" s="45">
        <v>35</v>
      </c>
    </row>
    <row r="36" spans="1:8" ht="17.25" customHeight="1" x14ac:dyDescent="0.2">
      <c r="A36" s="566" t="s">
        <v>1435</v>
      </c>
      <c r="B36" s="507"/>
      <c r="C36" s="447" t="s">
        <v>1177</v>
      </c>
      <c r="D36" s="283" t="s">
        <v>1187</v>
      </c>
      <c r="E36" s="111">
        <f t="shared" si="3"/>
        <v>111</v>
      </c>
      <c r="F36" s="148">
        <f>IFERROR(VLOOKUP($A36,Filtro!$A$5:$I$326,3,FALSE),0)</f>
        <v>0</v>
      </c>
      <c r="G36" s="355">
        <f>IFERROR(VLOOKUP($A36,Filtro!$A$5:$I$326,4,FALSE),0)</f>
        <v>111</v>
      </c>
      <c r="H36" s="45">
        <v>36</v>
      </c>
    </row>
    <row r="37" spans="1:8" ht="17.25" customHeight="1" x14ac:dyDescent="0.2">
      <c r="A37" s="566" t="s">
        <v>1414</v>
      </c>
      <c r="B37" s="507"/>
      <c r="C37" s="446"/>
      <c r="D37" s="284" t="s">
        <v>1188</v>
      </c>
      <c r="E37" s="109">
        <f t="shared" si="3"/>
        <v>369</v>
      </c>
      <c r="F37" s="147">
        <f>IFERROR(VLOOKUP($A37,Filtro!$A$5:$I$326,3,FALSE),0)</f>
        <v>0</v>
      </c>
      <c r="G37" s="354">
        <f>IFERROR(VLOOKUP($A37,Filtro!$A$5:$I$326,4,FALSE),0)</f>
        <v>369</v>
      </c>
      <c r="H37" s="45">
        <v>37</v>
      </c>
    </row>
    <row r="38" spans="1:8" ht="17.25" customHeight="1" x14ac:dyDescent="0.2">
      <c r="A38" s="348"/>
      <c r="B38" s="507"/>
      <c r="C38" s="485" t="s">
        <v>1180</v>
      </c>
      <c r="D38" s="283" t="s">
        <v>1187</v>
      </c>
      <c r="E38" s="111">
        <f t="shared" si="3"/>
        <v>0</v>
      </c>
      <c r="F38" s="148">
        <f>IFERROR(VLOOKUP($A38,Filtro!$A$5:$I$326,3,FALSE),0)</f>
        <v>0</v>
      </c>
      <c r="G38" s="148">
        <f>IFERROR(VLOOKUP($A38,Filtro!$A$5:$I$326,4,FALSE),0)</f>
        <v>0</v>
      </c>
      <c r="H38" s="45">
        <v>38</v>
      </c>
    </row>
    <row r="39" spans="1:8" ht="18.600000000000001" customHeight="1" x14ac:dyDescent="0.2">
      <c r="A39" s="348"/>
      <c r="B39" s="507"/>
      <c r="C39" s="486"/>
      <c r="D39" s="284" t="s">
        <v>1188</v>
      </c>
      <c r="E39" s="109">
        <f t="shared" si="3"/>
        <v>0</v>
      </c>
      <c r="F39" s="147">
        <f>IFERROR(VLOOKUP($A39,Filtro!$A$5:$I$326,3,FALSE),0)</f>
        <v>0</v>
      </c>
      <c r="G39" s="147">
        <f>IFERROR(VLOOKUP($A39,Filtro!$A$5:$I$326,4,FALSE),0)</f>
        <v>0</v>
      </c>
      <c r="H39" s="45">
        <v>39</v>
      </c>
    </row>
    <row r="40" spans="1:8" ht="17.25" customHeight="1" x14ac:dyDescent="0.2">
      <c r="A40" s="566" t="s">
        <v>1583</v>
      </c>
      <c r="B40" s="507"/>
      <c r="C40" s="447" t="s">
        <v>1178</v>
      </c>
      <c r="D40" s="283" t="s">
        <v>1187</v>
      </c>
      <c r="E40" s="111">
        <f t="shared" si="3"/>
        <v>0</v>
      </c>
      <c r="F40" s="148">
        <f>IFERROR(VLOOKUP($A40,Filtro!$A$5:$I$326,3,FALSE),0)</f>
        <v>0</v>
      </c>
      <c r="G40" s="355">
        <f>IFERROR(VLOOKUP($A40,Filtro!$A$5:$I$326,4,FALSE),0)</f>
        <v>0</v>
      </c>
      <c r="H40" s="45">
        <v>40</v>
      </c>
    </row>
    <row r="41" spans="1:8" ht="17.25" customHeight="1" x14ac:dyDescent="0.2">
      <c r="A41" s="566" t="s">
        <v>1375</v>
      </c>
      <c r="B41" s="507"/>
      <c r="C41" s="446"/>
      <c r="D41" s="284" t="s">
        <v>1188</v>
      </c>
      <c r="E41" s="110">
        <f t="shared" si="3"/>
        <v>274</v>
      </c>
      <c r="F41" s="147">
        <f>IFERROR(VLOOKUP($A41,Filtro!$A$5:$I$326,3,FALSE),0)</f>
        <v>0</v>
      </c>
      <c r="G41" s="354">
        <f>IFERROR(VLOOKUP($A41,Filtro!$A$5:$I$326,4,FALSE),0)</f>
        <v>274</v>
      </c>
      <c r="H41" s="45">
        <v>41</v>
      </c>
    </row>
    <row r="42" spans="1:8" ht="17.25" customHeight="1" x14ac:dyDescent="0.2">
      <c r="A42" s="566" t="s">
        <v>1436</v>
      </c>
      <c r="B42" s="507"/>
      <c r="C42" s="447" t="s">
        <v>1179</v>
      </c>
      <c r="D42" s="283" t="s">
        <v>1187</v>
      </c>
      <c r="E42" s="111">
        <f t="shared" si="3"/>
        <v>117</v>
      </c>
      <c r="F42" s="338">
        <f>IFERROR(VLOOKUP($A42,Filtro!$A$5:$I$326,3,FALSE),0)</f>
        <v>0</v>
      </c>
      <c r="G42" s="355">
        <f>IFERROR(VLOOKUP($A42,Filtro!$A$5:$I$326,4,FALSE),0)</f>
        <v>117</v>
      </c>
      <c r="H42" s="45">
        <v>42</v>
      </c>
    </row>
    <row r="43" spans="1:8" ht="17.25" customHeight="1" x14ac:dyDescent="0.2">
      <c r="A43" s="566" t="s">
        <v>1322</v>
      </c>
      <c r="B43" s="454"/>
      <c r="C43" s="446"/>
      <c r="D43" s="284" t="s">
        <v>1188</v>
      </c>
      <c r="E43" s="110">
        <f t="shared" si="3"/>
        <v>310</v>
      </c>
      <c r="F43" s="149">
        <f>IFERROR(VLOOKUP($A43,Filtro!$A$5:$I$326,3,FALSE),0)</f>
        <v>0</v>
      </c>
      <c r="G43" s="356">
        <f>IFERROR(VLOOKUP($A43,Filtro!$A$5:$I$326,4,FALSE),0)</f>
        <v>310</v>
      </c>
      <c r="H43" s="45">
        <v>43</v>
      </c>
    </row>
    <row r="44" spans="1:8" ht="20.25" customHeight="1" x14ac:dyDescent="0.2">
      <c r="A44" s="345"/>
      <c r="B44" s="132"/>
      <c r="C44" s="482" t="s">
        <v>1221</v>
      </c>
      <c r="D44" s="483"/>
      <c r="E44" s="197">
        <f>SUM(E38:E43)</f>
        <v>701</v>
      </c>
      <c r="F44" s="149"/>
      <c r="G44" s="149"/>
      <c r="H44" s="45">
        <v>44</v>
      </c>
    </row>
    <row r="45" spans="1:8" ht="19.5" customHeight="1" x14ac:dyDescent="0.2">
      <c r="H45" s="45">
        <v>45</v>
      </c>
    </row>
    <row r="46" spans="1:8" x14ac:dyDescent="0.2">
      <c r="B46" s="37" t="s">
        <v>1048</v>
      </c>
      <c r="C46" s="13"/>
      <c r="H46" s="45">
        <v>46</v>
      </c>
    </row>
    <row r="47" spans="1:8" ht="12.75" customHeight="1" x14ac:dyDescent="0.2">
      <c r="B47" s="448" t="s">
        <v>292</v>
      </c>
      <c r="C47" s="448" t="s">
        <v>121</v>
      </c>
      <c r="D47" s="458" t="s">
        <v>1036</v>
      </c>
      <c r="E47" s="448" t="s">
        <v>1193</v>
      </c>
      <c r="H47" s="45">
        <v>47</v>
      </c>
    </row>
    <row r="48" spans="1:8" ht="25.5" customHeight="1" x14ac:dyDescent="0.2">
      <c r="B48" s="449"/>
      <c r="C48" s="455"/>
      <c r="D48" s="454" t="s">
        <v>1027</v>
      </c>
      <c r="E48" s="449" t="s">
        <v>1027</v>
      </c>
      <c r="H48" s="45">
        <v>48</v>
      </c>
    </row>
    <row r="49" spans="1:8" ht="16.5" customHeight="1" x14ac:dyDescent="0.2">
      <c r="A49" s="565" t="s">
        <v>1584</v>
      </c>
      <c r="B49" s="133" t="s">
        <v>1234</v>
      </c>
      <c r="C49" s="111">
        <f>SUM(D49:E49)</f>
        <v>0</v>
      </c>
      <c r="D49" s="112">
        <f>IFERROR(VLOOKUP($A49,Filtro!$A$5:$I$326,3,FALSE),0)</f>
        <v>0</v>
      </c>
      <c r="E49" s="111">
        <f>IFERROR(VLOOKUP($A49,Filtro!$A$5:$I$326,4,FALSE),0)</f>
        <v>0</v>
      </c>
      <c r="H49" s="45">
        <v>49</v>
      </c>
    </row>
    <row r="50" spans="1:8" ht="16.5" customHeight="1" x14ac:dyDescent="0.2">
      <c r="A50" s="344" t="s">
        <v>1241</v>
      </c>
      <c r="B50" s="144" t="s">
        <v>1049</v>
      </c>
      <c r="C50" s="111">
        <f t="shared" ref="C50:C58" si="4">SUM(D50:E50)</f>
        <v>211</v>
      </c>
      <c r="D50" s="112">
        <f>IFERROR(VLOOKUP($A50,Filtro!$A$5:$I$326,3,FALSE),0)</f>
        <v>143</v>
      </c>
      <c r="E50" s="111">
        <f>IFERROR(VLOOKUP($A50,Filtro!$A$5:$I$326,4,FALSE),0)</f>
        <v>68</v>
      </c>
      <c r="H50" s="45">
        <v>50</v>
      </c>
    </row>
    <row r="51" spans="1:8" ht="16.5" customHeight="1" x14ac:dyDescent="0.2">
      <c r="A51" s="344" t="s">
        <v>1242</v>
      </c>
      <c r="B51" s="144" t="s">
        <v>1050</v>
      </c>
      <c r="C51" s="111">
        <f t="shared" si="4"/>
        <v>121</v>
      </c>
      <c r="D51" s="112">
        <f>IFERROR(VLOOKUP($A51,Filtro!$A$5:$I$326,3,FALSE),0)</f>
        <v>92</v>
      </c>
      <c r="E51" s="111">
        <f>IFERROR(VLOOKUP($A51,Filtro!$A$5:$I$326,4,FALSE),0)</f>
        <v>29</v>
      </c>
      <c r="H51" s="45">
        <v>51</v>
      </c>
    </row>
    <row r="52" spans="1:8" ht="16.5" customHeight="1" x14ac:dyDescent="0.2">
      <c r="A52" s="344" t="s">
        <v>1243</v>
      </c>
      <c r="B52" s="144" t="s">
        <v>1051</v>
      </c>
      <c r="C52" s="111">
        <f t="shared" si="4"/>
        <v>13628</v>
      </c>
      <c r="D52" s="112">
        <f>IFERROR(VLOOKUP($A52,Filtro!$A$5:$I$326,3,FALSE),0)</f>
        <v>10855</v>
      </c>
      <c r="E52" s="111">
        <f>IFERROR(VLOOKUP($A52,Filtro!$A$5:$I$326,4,FALSE),0)</f>
        <v>2773</v>
      </c>
      <c r="H52" s="45">
        <v>52</v>
      </c>
    </row>
    <row r="53" spans="1:8" ht="16.5" customHeight="1" x14ac:dyDescent="0.2">
      <c r="A53" s="344" t="s">
        <v>1244</v>
      </c>
      <c r="B53" s="144" t="s">
        <v>1052</v>
      </c>
      <c r="C53" s="111">
        <f t="shared" si="4"/>
        <v>645</v>
      </c>
      <c r="D53" s="112">
        <f>IFERROR(VLOOKUP($A53,Filtro!$A$5:$I$326,3,FALSE),0)</f>
        <v>0</v>
      </c>
      <c r="E53" s="111">
        <f>IFERROR(VLOOKUP($A53,Filtro!$A$5:$I$326,4,FALSE),0)</f>
        <v>645</v>
      </c>
      <c r="H53" s="45">
        <v>53</v>
      </c>
    </row>
    <row r="54" spans="1:8" ht="16.5" customHeight="1" x14ac:dyDescent="0.2">
      <c r="A54" s="344" t="s">
        <v>1245</v>
      </c>
      <c r="B54" s="144" t="s">
        <v>1053</v>
      </c>
      <c r="C54" s="111">
        <f t="shared" si="4"/>
        <v>103937</v>
      </c>
      <c r="D54" s="112">
        <f>IFERROR(VLOOKUP($A54,Filtro!$A$5:$I$326,3,FALSE),0)</f>
        <v>22068</v>
      </c>
      <c r="E54" s="111">
        <f>IFERROR(VLOOKUP($A54,Filtro!$A$5:$I$326,4,FALSE),0)</f>
        <v>81869</v>
      </c>
      <c r="H54" s="45">
        <v>54</v>
      </c>
    </row>
    <row r="55" spans="1:8" ht="16.5" customHeight="1" x14ac:dyDescent="0.2">
      <c r="A55" s="344" t="s">
        <v>1246</v>
      </c>
      <c r="B55" s="144" t="s">
        <v>1054</v>
      </c>
      <c r="C55" s="111">
        <f t="shared" si="4"/>
        <v>102</v>
      </c>
      <c r="D55" s="112">
        <f>IFERROR(VLOOKUP($A55,Filtro!$A$5:$I$326,3,FALSE),0)</f>
        <v>79</v>
      </c>
      <c r="E55" s="111">
        <f>IFERROR(VLOOKUP($A55,Filtro!$A$5:$I$326,4,FALSE),0)</f>
        <v>23</v>
      </c>
      <c r="H55" s="45">
        <v>55</v>
      </c>
    </row>
    <row r="56" spans="1:8" ht="16.5" customHeight="1" x14ac:dyDescent="0.2">
      <c r="A56" s="344" t="s">
        <v>1247</v>
      </c>
      <c r="B56" s="144" t="s">
        <v>1055</v>
      </c>
      <c r="C56" s="111">
        <f t="shared" si="4"/>
        <v>1171</v>
      </c>
      <c r="D56" s="112">
        <f>IFERROR(VLOOKUP($A56,Filtro!$A$5:$I$326,3,FALSE),0)</f>
        <v>822</v>
      </c>
      <c r="E56" s="111">
        <f>IFERROR(VLOOKUP($A56,Filtro!$A$5:$I$326,4,FALSE),0)</f>
        <v>349</v>
      </c>
      <c r="H56" s="45">
        <v>56</v>
      </c>
    </row>
    <row r="57" spans="1:8" ht="16.5" customHeight="1" x14ac:dyDescent="0.2">
      <c r="A57" s="344" t="s">
        <v>1248</v>
      </c>
      <c r="B57" s="144" t="s">
        <v>1056</v>
      </c>
      <c r="C57" s="111">
        <f t="shared" si="4"/>
        <v>1449</v>
      </c>
      <c r="D57" s="112">
        <f>IFERROR(VLOOKUP($A57,Filtro!$A$5:$I$326,3,FALSE),0)</f>
        <v>1449</v>
      </c>
      <c r="E57" s="111">
        <f>IFERROR(VLOOKUP($A57,Filtro!$A$5:$I$326,4,FALSE),0)</f>
        <v>0</v>
      </c>
      <c r="H57" s="45">
        <v>57</v>
      </c>
    </row>
    <row r="58" spans="1:8" ht="16.5" customHeight="1" x14ac:dyDescent="0.2">
      <c r="A58" s="344" t="s">
        <v>1249</v>
      </c>
      <c r="B58" s="145" t="s">
        <v>1235</v>
      </c>
      <c r="C58" s="111">
        <f t="shared" si="4"/>
        <v>821</v>
      </c>
      <c r="D58" s="112">
        <f>IFERROR(VLOOKUP($A58,Filtro!$A$5:$I$326,3,FALSE),0)</f>
        <v>0</v>
      </c>
      <c r="E58" s="111">
        <f>IFERROR(VLOOKUP($A58,Filtro!$A$5:$I$326,4,FALSE),0)</f>
        <v>821</v>
      </c>
      <c r="H58" s="45">
        <v>58</v>
      </c>
    </row>
    <row r="59" spans="1:8" ht="17.25" customHeight="1" x14ac:dyDescent="0.2">
      <c r="A59" s="348"/>
      <c r="B59" s="146" t="s">
        <v>121</v>
      </c>
      <c r="C59" s="105">
        <f>SUM(C49:C58)</f>
        <v>122085</v>
      </c>
      <c r="D59" s="105">
        <f>SUM(D49:D58)</f>
        <v>35508</v>
      </c>
      <c r="E59" s="105">
        <f>SUM(E49:E58)</f>
        <v>86577</v>
      </c>
      <c r="H59" s="45">
        <v>59</v>
      </c>
    </row>
    <row r="60" spans="1:8" ht="17.25" customHeight="1" x14ac:dyDescent="0.2">
      <c r="B60" s="192"/>
      <c r="C60" s="193"/>
      <c r="D60" s="193"/>
      <c r="E60" s="193"/>
      <c r="H60" s="45">
        <v>60</v>
      </c>
    </row>
    <row r="61" spans="1:8" ht="21.75" customHeight="1" x14ac:dyDescent="0.2">
      <c r="B61" s="44" t="s">
        <v>1057</v>
      </c>
      <c r="H61" s="45">
        <v>61</v>
      </c>
    </row>
    <row r="62" spans="1:8" ht="13.15" customHeight="1" x14ac:dyDescent="0.2">
      <c r="B62" s="493"/>
      <c r="C62" s="510"/>
      <c r="D62" s="458" t="s">
        <v>121</v>
      </c>
      <c r="E62" s="458" t="s">
        <v>1036</v>
      </c>
      <c r="F62" s="508" t="s">
        <v>1193</v>
      </c>
      <c r="H62" s="45">
        <v>62</v>
      </c>
    </row>
    <row r="63" spans="1:8" ht="19.5" customHeight="1" x14ac:dyDescent="0.2">
      <c r="B63" s="495"/>
      <c r="C63" s="452"/>
      <c r="D63" s="454"/>
      <c r="E63" s="454" t="s">
        <v>1027</v>
      </c>
      <c r="F63" s="509"/>
      <c r="H63" s="45">
        <v>63</v>
      </c>
    </row>
    <row r="64" spans="1:8" ht="27" customHeight="1" x14ac:dyDescent="0.2">
      <c r="A64" s="344" t="s">
        <v>1250</v>
      </c>
      <c r="B64" s="456" t="s">
        <v>1058</v>
      </c>
      <c r="C64" s="457"/>
      <c r="D64" s="197">
        <f>SUM(E64:F64)</f>
        <v>4528</v>
      </c>
      <c r="E64" s="110">
        <f>IFERROR(VLOOKUP($A64,Filtro!$A$5:$I$326,3,FALSE),0)</f>
        <v>2734</v>
      </c>
      <c r="F64" s="110">
        <f>IFERROR(VLOOKUP($A64,Filtro!$A$5:$I$326,4,FALSE),0)</f>
        <v>1794</v>
      </c>
      <c r="G64" s="306"/>
      <c r="H64" s="45">
        <v>64</v>
      </c>
    </row>
    <row r="65" spans="1:23" ht="24.75" customHeight="1" x14ac:dyDescent="0.2">
      <c r="B65" s="44" t="s">
        <v>1223</v>
      </c>
      <c r="H65" s="45">
        <v>65</v>
      </c>
    </row>
    <row r="66" spans="1:23" ht="18" customHeight="1" x14ac:dyDescent="0.2">
      <c r="B66" s="136" t="s">
        <v>604</v>
      </c>
      <c r="C66" s="159" t="s">
        <v>121</v>
      </c>
      <c r="D66" s="167" t="s">
        <v>156</v>
      </c>
      <c r="E66" s="168" t="s">
        <v>1059</v>
      </c>
      <c r="H66" s="45">
        <v>66</v>
      </c>
    </row>
    <row r="67" spans="1:23" ht="16.5" customHeight="1" x14ac:dyDescent="0.2">
      <c r="A67" s="348"/>
      <c r="B67" s="137" t="s">
        <v>121</v>
      </c>
      <c r="C67" s="105">
        <f>SUM(D67:E67)</f>
        <v>4504</v>
      </c>
      <c r="D67" s="198">
        <f>SUM(D68:D69)</f>
        <v>531</v>
      </c>
      <c r="E67" s="199">
        <f>SUM(E68:E69)</f>
        <v>3973</v>
      </c>
      <c r="F67" s="337" t="str">
        <f>V67</f>
        <v>El Total de Intervenciones Quirúrgicas de la Sección C debe coincidir con el Total de la Seccion D</v>
      </c>
      <c r="H67" s="45">
        <v>67</v>
      </c>
      <c r="V67" s="115" t="str">
        <f>IF(C67=D64,"","El Total de Intervenciones Quirúrgicas de la Sección C debe coincidir con el Total de la Seccion D")</f>
        <v>El Total de Intervenciones Quirúrgicas de la Sección C debe coincidir con el Total de la Seccion D</v>
      </c>
      <c r="W67" s="116">
        <f>IF(C67=D64,0,1)</f>
        <v>1</v>
      </c>
    </row>
    <row r="68" spans="1:23" ht="15.75" customHeight="1" x14ac:dyDescent="0.2">
      <c r="A68" s="344" t="s">
        <v>1251</v>
      </c>
      <c r="B68" s="138" t="s">
        <v>1060</v>
      </c>
      <c r="C68" s="361">
        <f>SUM(D68:E68)</f>
        <v>2734</v>
      </c>
      <c r="D68" s="357">
        <f>IFERROR(VLOOKUP($A68,Filtro!$A$5:$I$326,3,FALSE),0)</f>
        <v>417</v>
      </c>
      <c r="E68" s="358">
        <f>IFERROR(VLOOKUP($A68,Filtro!$A$5:$I$326,4,FALSE),0)</f>
        <v>2317</v>
      </c>
      <c r="F68" s="337" t="str">
        <f t="shared" ref="F68:F69" si="5">V68</f>
        <v/>
      </c>
      <c r="H68" s="45">
        <v>68</v>
      </c>
      <c r="V68" s="117" t="str">
        <f>IF(C68=E64,"","El Total de Intervenciones Quirúrgicas menores SAPU/SAR debe coincidir con el Total de Intervenciones Quirúrgicas menores SAPU/SAR/SUR de la Sección C. ")</f>
        <v/>
      </c>
      <c r="W68" s="118">
        <f>IF(C68&lt;&gt;BM18A!E592,1,0)</f>
        <v>0</v>
      </c>
    </row>
    <row r="69" spans="1:23" ht="15.75" customHeight="1" x14ac:dyDescent="0.2">
      <c r="A69" s="344" t="s">
        <v>1252</v>
      </c>
      <c r="B69" s="139" t="s">
        <v>1240</v>
      </c>
      <c r="C69" s="197">
        <f>SUM(D69:E69)</f>
        <v>1770</v>
      </c>
      <c r="D69" s="359">
        <f>IFERROR(VLOOKUP($A69,Filtro!$A$5:$I$326,3,FALSE),0)</f>
        <v>114</v>
      </c>
      <c r="E69" s="360">
        <f>IFERROR(VLOOKUP($A69,Filtro!$A$5:$I$326,4,FALSE),0)</f>
        <v>1656</v>
      </c>
      <c r="F69" s="337" t="str">
        <f t="shared" si="5"/>
        <v xml:space="preserve"> * El Total de Intervenciones Quirúrgicas menores NO SAPU debe coincidir con el Total de Intervenciones Quirúrgicas menores NO SAPU/NO SUR de la Sección C. </v>
      </c>
      <c r="H69" s="45">
        <v>69</v>
      </c>
      <c r="V69" s="117" t="str">
        <f>IF(C69=F64,""," * El Total de Intervenciones Quirúrgicas menores NO SAPU debe coincidir con el Total de Intervenciones Quirúrgicas menores NO SAPU/NO SUR de la Sección C. ")</f>
        <v xml:space="preserve"> * El Total de Intervenciones Quirúrgicas menores NO SAPU debe coincidir con el Total de Intervenciones Quirúrgicas menores NO SAPU/NO SUR de la Sección C. </v>
      </c>
      <c r="W69" s="118">
        <f>IF(C69&lt;&gt;BM18A!E593,1,0)</f>
        <v>1</v>
      </c>
    </row>
    <row r="70" spans="1:23" ht="25.5" customHeight="1" x14ac:dyDescent="0.2">
      <c r="B70" s="44" t="s">
        <v>1061</v>
      </c>
      <c r="D70" s="13"/>
      <c r="F70" s="13"/>
      <c r="H70" s="45">
        <v>70</v>
      </c>
    </row>
    <row r="71" spans="1:23" ht="18.75" customHeight="1" x14ac:dyDescent="0.2">
      <c r="B71" s="470" t="s">
        <v>1062</v>
      </c>
      <c r="C71" s="453" t="s">
        <v>121</v>
      </c>
      <c r="D71" s="468" t="s">
        <v>1036</v>
      </c>
      <c r="E71" s="451" t="s">
        <v>1193</v>
      </c>
      <c r="H71" s="45">
        <v>71</v>
      </c>
    </row>
    <row r="72" spans="1:23" ht="17.25" customHeight="1" x14ac:dyDescent="0.2">
      <c r="B72" s="471"/>
      <c r="C72" s="454"/>
      <c r="D72" s="469" t="s">
        <v>1027</v>
      </c>
      <c r="E72" s="452" t="s">
        <v>1027</v>
      </c>
      <c r="H72" s="45">
        <v>72</v>
      </c>
    </row>
    <row r="73" spans="1:23" ht="16.5" customHeight="1" x14ac:dyDescent="0.2">
      <c r="A73" s="344" t="s">
        <v>1253</v>
      </c>
      <c r="B73" s="157" t="s">
        <v>1080</v>
      </c>
      <c r="C73" s="196">
        <f>SUM(D73:E73)</f>
        <v>22687</v>
      </c>
      <c r="D73" s="120">
        <f>IFERROR(VLOOKUP($A73,Filtro!$A$5:$I$326,3,FALSE),0)</f>
        <v>821</v>
      </c>
      <c r="E73" s="119">
        <f>IFERROR(VLOOKUP($A73,Filtro!$A$5:$I$326,4,FALSE),0)</f>
        <v>21866</v>
      </c>
      <c r="H73" s="45">
        <v>73</v>
      </c>
    </row>
    <row r="74" spans="1:23" ht="16.5" customHeight="1" x14ac:dyDescent="0.2">
      <c r="A74" s="344" t="s">
        <v>1254</v>
      </c>
      <c r="B74" s="158" t="s">
        <v>1063</v>
      </c>
      <c r="C74" s="196">
        <f t="shared" ref="C74:C78" si="6">SUM(D74:E74)</f>
        <v>72476</v>
      </c>
      <c r="D74" s="120">
        <f>IFERROR(VLOOKUP($A74,Filtro!$A$5:$I$326,3,FALSE),0)</f>
        <v>10438</v>
      </c>
      <c r="E74" s="119">
        <f>IFERROR(VLOOKUP($A74,Filtro!$A$5:$I$326,4,FALSE),0)</f>
        <v>62038</v>
      </c>
      <c r="H74" s="45">
        <v>74</v>
      </c>
    </row>
    <row r="75" spans="1:23" ht="16.5" customHeight="1" x14ac:dyDescent="0.2">
      <c r="A75" s="349">
        <v>18050400</v>
      </c>
      <c r="B75" s="307" t="s">
        <v>1228</v>
      </c>
      <c r="C75" s="196">
        <f t="shared" si="6"/>
        <v>0</v>
      </c>
      <c r="D75" s="120">
        <f>IFERROR(VLOOKUP($A75,Filtro!$A$5:$I$326,3,FALSE),0)</f>
        <v>0</v>
      </c>
      <c r="E75" s="119">
        <f>IFERROR(VLOOKUP($A75,Filtro!$A$5:$I$326,4,FALSE),0)</f>
        <v>0</v>
      </c>
      <c r="H75" s="45">
        <v>75</v>
      </c>
    </row>
    <row r="76" spans="1:23" ht="16.5" customHeight="1" x14ac:dyDescent="0.2">
      <c r="A76" s="349">
        <v>18050500</v>
      </c>
      <c r="B76" s="307" t="s">
        <v>1192</v>
      </c>
      <c r="C76" s="196">
        <f t="shared" si="6"/>
        <v>0</v>
      </c>
      <c r="D76" s="120">
        <f>IFERROR(VLOOKUP($A76,Filtro!$A$5:$I$326,3,FALSE),0)</f>
        <v>0</v>
      </c>
      <c r="E76" s="119">
        <f>IFERROR(VLOOKUP($A76,Filtro!$A$5:$I$326,4,FALSE),0)</f>
        <v>0</v>
      </c>
      <c r="H76" s="45">
        <v>76</v>
      </c>
    </row>
    <row r="77" spans="1:23" ht="31.5" x14ac:dyDescent="0.2">
      <c r="A77" s="344" t="s">
        <v>1255</v>
      </c>
      <c r="B77" s="158" t="s">
        <v>1238</v>
      </c>
      <c r="C77" s="196">
        <f t="shared" si="6"/>
        <v>3010</v>
      </c>
      <c r="D77" s="120">
        <f>IFERROR(VLOOKUP($A77,Filtro!$A$5:$I$326,3,FALSE),0)</f>
        <v>1394</v>
      </c>
      <c r="E77" s="119">
        <f>IFERROR(VLOOKUP($A77,Filtro!$A$5:$I$326,4,FALSE),0)</f>
        <v>1616</v>
      </c>
      <c r="H77" s="45">
        <v>77</v>
      </c>
    </row>
    <row r="78" spans="1:23" ht="16.5" customHeight="1" x14ac:dyDescent="0.2">
      <c r="A78" s="344" t="s">
        <v>1256</v>
      </c>
      <c r="B78" s="336" t="s">
        <v>1066</v>
      </c>
      <c r="C78" s="196">
        <f t="shared" si="6"/>
        <v>991</v>
      </c>
      <c r="D78" s="214">
        <f>IFERROR(VLOOKUP($A78,Filtro!$A$5:$I$326,3,FALSE),0)</f>
        <v>154</v>
      </c>
      <c r="E78" s="215">
        <f>IFERROR(VLOOKUP($A78,Filtro!$A$5:$I$326,4,FALSE),0)</f>
        <v>837</v>
      </c>
      <c r="H78" s="45">
        <v>78</v>
      </c>
    </row>
    <row r="79" spans="1:23" ht="26.25" customHeight="1" x14ac:dyDescent="0.2">
      <c r="A79" s="346"/>
      <c r="B79" s="339" t="s">
        <v>1238</v>
      </c>
      <c r="C79" s="340"/>
      <c r="D79" s="341"/>
      <c r="E79" s="342"/>
      <c r="H79" s="45">
        <v>79</v>
      </c>
    </row>
    <row r="80" spans="1:23" ht="24.75" customHeight="1" x14ac:dyDescent="0.2">
      <c r="B80" s="154" t="s">
        <v>1186</v>
      </c>
      <c r="H80" s="45">
        <v>80</v>
      </c>
    </row>
    <row r="81" spans="1:10" x14ac:dyDescent="0.2">
      <c r="B81" s="443" t="s">
        <v>173</v>
      </c>
      <c r="C81" s="466" t="s">
        <v>121</v>
      </c>
      <c r="H81" s="45">
        <v>81</v>
      </c>
    </row>
    <row r="82" spans="1:10" x14ac:dyDescent="0.2">
      <c r="B82" s="444"/>
      <c r="C82" s="467"/>
      <c r="H82" s="45">
        <v>82</v>
      </c>
    </row>
    <row r="83" spans="1:10" ht="25.5" customHeight="1" x14ac:dyDescent="0.2">
      <c r="A83" s="344" t="s">
        <v>1257</v>
      </c>
      <c r="B83" s="191" t="s">
        <v>1185</v>
      </c>
      <c r="C83" s="360">
        <f>IFERROR(VLOOKUP($A83,Filtro!$A$5:$I$326,2,FALSE),0)</f>
        <v>830295</v>
      </c>
      <c r="H83" s="45">
        <v>83</v>
      </c>
    </row>
    <row r="84" spans="1:10" ht="30" customHeight="1" x14ac:dyDescent="0.2">
      <c r="B84" s="37" t="s">
        <v>1100</v>
      </c>
      <c r="D84" s="13"/>
      <c r="H84" s="45">
        <v>84</v>
      </c>
    </row>
    <row r="85" spans="1:10" ht="15.75" customHeight="1" x14ac:dyDescent="0.2">
      <c r="B85" s="448" t="s">
        <v>273</v>
      </c>
      <c r="C85" s="465" t="s">
        <v>121</v>
      </c>
      <c r="D85" s="462" t="s">
        <v>274</v>
      </c>
      <c r="E85" s="462"/>
      <c r="F85" s="462"/>
      <c r="G85" s="462"/>
      <c r="H85" s="462"/>
      <c r="I85" s="462"/>
      <c r="J85" s="45">
        <v>85</v>
      </c>
    </row>
    <row r="86" spans="1:10" ht="18" customHeight="1" x14ac:dyDescent="0.2">
      <c r="B86" s="449"/>
      <c r="C86" s="465"/>
      <c r="D86" s="140" t="s">
        <v>199</v>
      </c>
      <c r="E86" s="141" t="s">
        <v>200</v>
      </c>
      <c r="F86" s="142" t="s">
        <v>201</v>
      </c>
      <c r="G86" s="142" t="s">
        <v>202</v>
      </c>
      <c r="H86" s="142" t="s">
        <v>203</v>
      </c>
      <c r="I86" s="143" t="s">
        <v>204</v>
      </c>
      <c r="J86" s="45">
        <v>86</v>
      </c>
    </row>
    <row r="87" spans="1:10" ht="22.5" customHeight="1" x14ac:dyDescent="0.2">
      <c r="A87" s="344" t="s">
        <v>1258</v>
      </c>
      <c r="B87" s="133" t="s">
        <v>308</v>
      </c>
      <c r="C87" s="194">
        <f>SUM(D87:I87)</f>
        <v>371</v>
      </c>
      <c r="D87" s="365">
        <f>IFERROR(VLOOKUP($A87,Filtro!$A$5:$I$326,3,FALSE),0)</f>
        <v>5</v>
      </c>
      <c r="E87" s="362">
        <f>IFERROR(VLOOKUP($A87,Filtro!$A$5:$I$326,4,FALSE),0)</f>
        <v>226</v>
      </c>
      <c r="F87" s="362">
        <f>IFERROR(VLOOKUP($A87,Filtro!$A$5:$I$326,5,FALSE),0)</f>
        <v>78</v>
      </c>
      <c r="G87" s="362">
        <f>IFERROR(VLOOKUP($A87,Filtro!$A$5:$I$326,6,FALSE),0)</f>
        <v>22</v>
      </c>
      <c r="H87" s="362">
        <f>IFERROR(VLOOKUP($A87,Filtro!$A$5:$I$326,7,FALSE),0)</f>
        <v>1</v>
      </c>
      <c r="I87" s="363">
        <f>IFERROR(VLOOKUP($A87,Filtro!$A$5:$I$326,8,FALSE),0)</f>
        <v>39</v>
      </c>
      <c r="J87" s="45">
        <v>87</v>
      </c>
    </row>
    <row r="88" spans="1:10" ht="19.5" customHeight="1" x14ac:dyDescent="0.2">
      <c r="A88" s="344" t="s">
        <v>1259</v>
      </c>
      <c r="B88" s="134" t="s">
        <v>309</v>
      </c>
      <c r="C88" s="194">
        <f>SUM(D88:I88)</f>
        <v>1566</v>
      </c>
      <c r="D88" s="366">
        <f>IFERROR(VLOOKUP($A88,Filtro!$A$5:$I$326,3,FALSE),0)</f>
        <v>339</v>
      </c>
      <c r="E88" s="364">
        <f>IFERROR(VLOOKUP($A88,Filtro!$A$5:$I$326,4,FALSE),0)</f>
        <v>519</v>
      </c>
      <c r="F88" s="362">
        <f>IFERROR(VLOOKUP($A88,Filtro!$A$5:$I$326,5,FALSE),0)</f>
        <v>83</v>
      </c>
      <c r="G88" s="362">
        <f>IFERROR(VLOOKUP($A88,Filtro!$A$5:$I$326,6,FALSE),0)</f>
        <v>66</v>
      </c>
      <c r="H88" s="362">
        <f>IFERROR(VLOOKUP($A88,Filtro!$A$5:$I$326,7,FALSE),0)</f>
        <v>314</v>
      </c>
      <c r="I88" s="363">
        <f>IFERROR(VLOOKUP($A88,Filtro!$A$5:$I$326,8,FALSE),0)</f>
        <v>245</v>
      </c>
      <c r="J88" s="45">
        <v>88</v>
      </c>
    </row>
    <row r="89" spans="1:10" ht="24" customHeight="1" x14ac:dyDescent="0.2">
      <c r="A89" s="344" t="s">
        <v>1260</v>
      </c>
      <c r="B89" s="135" t="s">
        <v>420</v>
      </c>
      <c r="C89" s="195">
        <f>SUM(D89:E89)</f>
        <v>11327</v>
      </c>
      <c r="D89" s="367">
        <f>IFERROR(VLOOKUP($A89,Filtro!$A$5:$I$326,3,FALSE),0)</f>
        <v>2175</v>
      </c>
      <c r="E89" s="368">
        <f>IFERROR(VLOOKUP($A89,Filtro!$A$5:$I$326,4,FALSE),0)</f>
        <v>9152</v>
      </c>
      <c r="F89" s="343"/>
      <c r="G89" s="113"/>
      <c r="H89" s="113"/>
      <c r="I89" s="114"/>
      <c r="J89" s="45">
        <v>89</v>
      </c>
    </row>
    <row r="90" spans="1:10" ht="27.75" customHeight="1" x14ac:dyDescent="0.2">
      <c r="B90" s="28" t="s">
        <v>1101</v>
      </c>
      <c r="E90" s="47"/>
      <c r="H90" s="45">
        <v>90</v>
      </c>
    </row>
    <row r="91" spans="1:10" ht="32.25" customHeight="1" x14ac:dyDescent="0.2">
      <c r="B91" s="463" t="s">
        <v>1081</v>
      </c>
      <c r="C91" s="464"/>
      <c r="D91" s="165" t="s">
        <v>1082</v>
      </c>
      <c r="E91" s="166" t="s">
        <v>24</v>
      </c>
      <c r="H91" s="45">
        <v>91</v>
      </c>
    </row>
    <row r="92" spans="1:10" ht="16.5" customHeight="1" x14ac:dyDescent="0.2">
      <c r="A92" s="344" t="s">
        <v>1261</v>
      </c>
      <c r="B92" s="459" t="s">
        <v>216</v>
      </c>
      <c r="C92" s="14" t="s">
        <v>59</v>
      </c>
      <c r="D92" s="382">
        <f>IFERROR(VLOOKUP($A92,Filtro!$A$5:$I$326,3,FALSE),0)</f>
        <v>1486</v>
      </c>
      <c r="E92" s="383">
        <f>IFERROR(VLOOKUP($A92,Filtro!$A$5:$I$326,4,FALSE),0)</f>
        <v>0</v>
      </c>
      <c r="H92" s="45">
        <v>92</v>
      </c>
    </row>
    <row r="93" spans="1:10" ht="16.5" customHeight="1" x14ac:dyDescent="0.2">
      <c r="A93" s="344" t="s">
        <v>1262</v>
      </c>
      <c r="B93" s="460"/>
      <c r="C93" s="15" t="s">
        <v>371</v>
      </c>
      <c r="D93" s="384">
        <f>IFERROR(VLOOKUP($A93,Filtro!$A$5:$I$326,3,FALSE),0)</f>
        <v>0</v>
      </c>
      <c r="E93" s="385">
        <f>IFERROR(VLOOKUP($A93,Filtro!$A$5:$I$326,4,FALSE),0)</f>
        <v>0</v>
      </c>
      <c r="H93" s="45">
        <v>93</v>
      </c>
    </row>
    <row r="94" spans="1:10" ht="16.5" customHeight="1" x14ac:dyDescent="0.2">
      <c r="A94" s="344" t="s">
        <v>1263</v>
      </c>
      <c r="B94" s="461"/>
      <c r="C94" s="16" t="s">
        <v>372</v>
      </c>
      <c r="D94" s="386">
        <f>IFERROR(VLOOKUP($A94,Filtro!$A$5:$I$326,3,FALSE),0)</f>
        <v>0</v>
      </c>
      <c r="E94" s="387">
        <f>IFERROR(VLOOKUP($A94,Filtro!$A$5:$I$326,4,FALSE),0)</f>
        <v>0</v>
      </c>
      <c r="H94" s="45">
        <v>94</v>
      </c>
    </row>
    <row r="95" spans="1:10" ht="30.75" customHeight="1" x14ac:dyDescent="0.2">
      <c r="B95" s="308" t="s">
        <v>1169</v>
      </c>
      <c r="G95" s="309"/>
      <c r="H95" s="45">
        <v>95</v>
      </c>
    </row>
    <row r="96" spans="1:10" ht="26.25" customHeight="1" x14ac:dyDescent="0.2">
      <c r="B96" s="436" t="s">
        <v>1147</v>
      </c>
      <c r="C96" s="438" t="s">
        <v>1148</v>
      </c>
      <c r="D96" s="440" t="s">
        <v>1149</v>
      </c>
      <c r="E96" s="441"/>
      <c r="F96" s="442"/>
      <c r="G96" s="450" t="s">
        <v>1150</v>
      </c>
      <c r="H96" s="45">
        <v>96</v>
      </c>
    </row>
    <row r="97" spans="1:10" ht="23.25" customHeight="1" x14ac:dyDescent="0.2">
      <c r="B97" s="437"/>
      <c r="C97" s="439"/>
      <c r="D97" s="163" t="s">
        <v>1153</v>
      </c>
      <c r="E97" s="164" t="s">
        <v>1151</v>
      </c>
      <c r="F97" s="160" t="s">
        <v>1170</v>
      </c>
      <c r="G97" s="450"/>
      <c r="H97" s="45">
        <v>97</v>
      </c>
    </row>
    <row r="98" spans="1:10" ht="63" x14ac:dyDescent="0.2">
      <c r="A98" s="567" t="s">
        <v>1448</v>
      </c>
      <c r="B98" s="310" t="s">
        <v>1152</v>
      </c>
      <c r="C98" s="318">
        <f>SUM(D98:F98)</f>
        <v>10530</v>
      </c>
      <c r="D98" s="381">
        <f>IFERROR(VLOOKUP($A98,Filtro!$A$5:$I$326,3,FALSE),0)</f>
        <v>3182</v>
      </c>
      <c r="E98" s="381">
        <f>IFERROR(VLOOKUP($A98,Filtro!$A$5:$I$326,4,FALSE),0)</f>
        <v>5926</v>
      </c>
      <c r="F98" s="381">
        <f>IFERROR(VLOOKUP($A98,Filtro!$A$5:$I$326,5,FALSE),0)</f>
        <v>1422</v>
      </c>
      <c r="G98" s="381">
        <f>IFERROR(VLOOKUP($A98,Filtro!$A$5:$I$326,6,FALSE),0)</f>
        <v>0</v>
      </c>
      <c r="H98" s="45">
        <v>98</v>
      </c>
    </row>
    <row r="99" spans="1:10" ht="26.25" customHeight="1" x14ac:dyDescent="0.2">
      <c r="B99" s="308" t="s">
        <v>1171</v>
      </c>
      <c r="H99" s="45">
        <v>99</v>
      </c>
    </row>
    <row r="100" spans="1:10" ht="21.75" customHeight="1" x14ac:dyDescent="0.2">
      <c r="B100" s="502" t="s">
        <v>1154</v>
      </c>
      <c r="C100" s="436" t="s">
        <v>1148</v>
      </c>
      <c r="D100" s="440" t="s">
        <v>1149</v>
      </c>
      <c r="E100" s="441"/>
      <c r="F100" s="442"/>
      <c r="G100" s="504" t="s">
        <v>1155</v>
      </c>
      <c r="H100" s="498" t="s">
        <v>1156</v>
      </c>
      <c r="I100" s="500" t="s">
        <v>1172</v>
      </c>
      <c r="J100" s="45">
        <v>100</v>
      </c>
    </row>
    <row r="101" spans="1:10" ht="25.5" customHeight="1" x14ac:dyDescent="0.2">
      <c r="B101" s="503"/>
      <c r="C101" s="506"/>
      <c r="D101" s="161" t="s">
        <v>1153</v>
      </c>
      <c r="E101" s="162" t="s">
        <v>1151</v>
      </c>
      <c r="F101" s="160" t="s">
        <v>1170</v>
      </c>
      <c r="G101" s="505"/>
      <c r="H101" s="499"/>
      <c r="I101" s="501"/>
      <c r="J101" s="45">
        <v>101</v>
      </c>
    </row>
    <row r="102" spans="1:10" ht="16.5" customHeight="1" x14ac:dyDescent="0.2">
      <c r="A102" s="565" t="s">
        <v>1499</v>
      </c>
      <c r="B102" s="311" t="s">
        <v>1157</v>
      </c>
      <c r="C102" s="312">
        <f t="shared" ref="C102:C114" si="7">SUM(D102:F102)</f>
        <v>121</v>
      </c>
      <c r="D102" s="369">
        <f>IFERROR(VLOOKUP($A102,Filtro!$A$5:$I$326,3,FALSE),0)</f>
        <v>24</v>
      </c>
      <c r="E102" s="370">
        <f>IFERROR(VLOOKUP($A102,Filtro!$A$5:$I$326,4,FALSE),0)</f>
        <v>63</v>
      </c>
      <c r="F102" s="371">
        <f>IFERROR(VLOOKUP($A102,Filtro!$A$5:$I$326,5,FALSE),0)</f>
        <v>34</v>
      </c>
      <c r="G102" s="372">
        <f>IFERROR(VLOOKUP($A102,Filtro!$A$5:$I$326,6,FALSE),0)</f>
        <v>114</v>
      </c>
      <c r="H102" s="373">
        <f>IFERROR(VLOOKUP($A102,Filtro!$A$5:$I$326,7,FALSE),0)</f>
        <v>6</v>
      </c>
      <c r="I102" s="374">
        <f>IFERROR(VLOOKUP($A102,Filtro!$A$5:$I$326,8,FALSE),0)</f>
        <v>115</v>
      </c>
      <c r="J102" s="45">
        <v>102</v>
      </c>
    </row>
    <row r="103" spans="1:10" ht="16.5" customHeight="1" x14ac:dyDescent="0.2">
      <c r="A103" s="565" t="s">
        <v>1585</v>
      </c>
      <c r="B103" s="313" t="s">
        <v>1165</v>
      </c>
      <c r="C103" s="314">
        <f t="shared" si="7"/>
        <v>0</v>
      </c>
      <c r="D103" s="375">
        <f>IFERROR(VLOOKUP($A103,Filtro!$A$5:$I$326,3,FALSE),0)</f>
        <v>0</v>
      </c>
      <c r="E103" s="373">
        <f>IFERROR(VLOOKUP($A103,Filtro!$A$5:$I$326,4,FALSE),0)</f>
        <v>0</v>
      </c>
      <c r="F103" s="376">
        <f>IFERROR(VLOOKUP($A103,Filtro!$A$5:$I$326,5,FALSE),0)</f>
        <v>0</v>
      </c>
      <c r="G103" s="372">
        <f>IFERROR(VLOOKUP($A103,Filtro!$A$5:$I$326,6,FALSE),0)</f>
        <v>0</v>
      </c>
      <c r="H103" s="373">
        <f>IFERROR(VLOOKUP($A103,Filtro!$A$5:$I$326,7,FALSE),0)</f>
        <v>0</v>
      </c>
      <c r="I103" s="374">
        <f>IFERROR(VLOOKUP($A103,Filtro!$A$5:$I$326,8,FALSE),0)</f>
        <v>0</v>
      </c>
      <c r="J103" s="45">
        <v>103</v>
      </c>
    </row>
    <row r="104" spans="1:10" ht="16.5" customHeight="1" x14ac:dyDescent="0.2">
      <c r="A104" s="565" t="s">
        <v>1586</v>
      </c>
      <c r="B104" s="313" t="s">
        <v>1158</v>
      </c>
      <c r="C104" s="314">
        <f t="shared" si="7"/>
        <v>0</v>
      </c>
      <c r="D104" s="375">
        <f>IFERROR(VLOOKUP($A104,Filtro!$A$5:$I$326,3,FALSE),0)</f>
        <v>0</v>
      </c>
      <c r="E104" s="373">
        <f>IFERROR(VLOOKUP($A104,Filtro!$A$5:$I$326,4,FALSE),0)</f>
        <v>0</v>
      </c>
      <c r="F104" s="376">
        <f>IFERROR(VLOOKUP($A104,Filtro!$A$5:$I$326,5,FALSE),0)</f>
        <v>0</v>
      </c>
      <c r="G104" s="372">
        <f>IFERROR(VLOOKUP($A104,Filtro!$A$5:$I$326,6,FALSE),0)</f>
        <v>0</v>
      </c>
      <c r="H104" s="373">
        <f>IFERROR(VLOOKUP($A104,Filtro!$A$5:$I$326,7,FALSE),0)</f>
        <v>0</v>
      </c>
      <c r="I104" s="374">
        <f>IFERROR(VLOOKUP($A104,Filtro!$A$5:$I$326,8,FALSE),0)</f>
        <v>0</v>
      </c>
      <c r="J104" s="45">
        <v>104</v>
      </c>
    </row>
    <row r="105" spans="1:10" ht="16.5" customHeight="1" x14ac:dyDescent="0.2">
      <c r="A105" s="565" t="s">
        <v>1543</v>
      </c>
      <c r="B105" s="313" t="s">
        <v>1159</v>
      </c>
      <c r="C105" s="314">
        <f t="shared" si="7"/>
        <v>3</v>
      </c>
      <c r="D105" s="375">
        <f>IFERROR(VLOOKUP($A105,Filtro!$A$5:$I$326,3,FALSE),0)</f>
        <v>0</v>
      </c>
      <c r="E105" s="373">
        <f>IFERROR(VLOOKUP($A105,Filtro!$A$5:$I$326,4,FALSE),0)</f>
        <v>3</v>
      </c>
      <c r="F105" s="376">
        <f>IFERROR(VLOOKUP($A105,Filtro!$A$5:$I$326,5,FALSE),0)</f>
        <v>0</v>
      </c>
      <c r="G105" s="372">
        <f>IFERROR(VLOOKUP($A105,Filtro!$A$5:$I$326,6,FALSE),0)</f>
        <v>3</v>
      </c>
      <c r="H105" s="373">
        <f>IFERROR(VLOOKUP($A105,Filtro!$A$5:$I$326,7,FALSE),0)</f>
        <v>1</v>
      </c>
      <c r="I105" s="374">
        <f>IFERROR(VLOOKUP($A105,Filtro!$A$5:$I$326,8,FALSE),0)</f>
        <v>2</v>
      </c>
      <c r="J105" s="45">
        <v>105</v>
      </c>
    </row>
    <row r="106" spans="1:10" ht="16.5" customHeight="1" x14ac:dyDescent="0.2">
      <c r="A106" s="565" t="s">
        <v>1587</v>
      </c>
      <c r="B106" s="313" t="s">
        <v>1160</v>
      </c>
      <c r="C106" s="314">
        <f t="shared" si="7"/>
        <v>0</v>
      </c>
      <c r="D106" s="375">
        <f>IFERROR(VLOOKUP($A106,Filtro!$A$5:$I$326,3,FALSE),0)</f>
        <v>0</v>
      </c>
      <c r="E106" s="373">
        <f>IFERROR(VLOOKUP($A106,Filtro!$A$5:$I$326,4,FALSE),0)</f>
        <v>0</v>
      </c>
      <c r="F106" s="376">
        <f>IFERROR(VLOOKUP($A106,Filtro!$A$5:$I$326,5,FALSE),0)</f>
        <v>0</v>
      </c>
      <c r="G106" s="372">
        <f>IFERROR(VLOOKUP($A106,Filtro!$A$5:$I$326,6,FALSE),0)</f>
        <v>0</v>
      </c>
      <c r="H106" s="373">
        <f>IFERROR(VLOOKUP($A106,Filtro!$A$5:$I$326,7,FALSE),0)</f>
        <v>0</v>
      </c>
      <c r="I106" s="374">
        <f>IFERROR(VLOOKUP($A106,Filtro!$A$5:$I$326,8,FALSE),0)</f>
        <v>0</v>
      </c>
      <c r="J106" s="45">
        <v>106</v>
      </c>
    </row>
    <row r="107" spans="1:10" ht="26.25" customHeight="1" x14ac:dyDescent="0.2">
      <c r="A107" s="565" t="s">
        <v>1588</v>
      </c>
      <c r="B107" s="315" t="s">
        <v>1161</v>
      </c>
      <c r="C107" s="314">
        <f t="shared" si="7"/>
        <v>0</v>
      </c>
      <c r="D107" s="375">
        <f>IFERROR(VLOOKUP($A107,Filtro!$A$5:$I$326,3,FALSE),0)</f>
        <v>0</v>
      </c>
      <c r="E107" s="373">
        <f>IFERROR(VLOOKUP($A107,Filtro!$A$5:$I$326,4,FALSE),0)</f>
        <v>0</v>
      </c>
      <c r="F107" s="376">
        <f>IFERROR(VLOOKUP($A107,Filtro!$A$5:$I$326,5,FALSE),0)</f>
        <v>0</v>
      </c>
      <c r="G107" s="372">
        <f>IFERROR(VLOOKUP($A107,Filtro!$A$5:$I$326,6,FALSE),0)</f>
        <v>0</v>
      </c>
      <c r="H107" s="373">
        <f>IFERROR(VLOOKUP($A107,Filtro!$A$5:$I$326,7,FALSE),0)</f>
        <v>0</v>
      </c>
      <c r="I107" s="374">
        <f>IFERROR(VLOOKUP($A107,Filtro!$A$5:$I$326,8,FALSE),0)</f>
        <v>0</v>
      </c>
      <c r="J107" s="45">
        <v>107</v>
      </c>
    </row>
    <row r="108" spans="1:10" ht="16.5" customHeight="1" x14ac:dyDescent="0.2">
      <c r="A108" s="565" t="s">
        <v>1589</v>
      </c>
      <c r="B108" s="313" t="s">
        <v>1162</v>
      </c>
      <c r="C108" s="314">
        <f t="shared" si="7"/>
        <v>0</v>
      </c>
      <c r="D108" s="375">
        <f>IFERROR(VLOOKUP($A108,Filtro!$A$5:$I$326,3,FALSE),0)</f>
        <v>0</v>
      </c>
      <c r="E108" s="373">
        <f>IFERROR(VLOOKUP($A108,Filtro!$A$5:$I$326,4,FALSE),0)</f>
        <v>0</v>
      </c>
      <c r="F108" s="376">
        <f>IFERROR(VLOOKUP($A108,Filtro!$A$5:$I$326,5,FALSE),0)</f>
        <v>0</v>
      </c>
      <c r="G108" s="372">
        <f>IFERROR(VLOOKUP($A108,Filtro!$A$5:$I$326,6,FALSE),0)</f>
        <v>0</v>
      </c>
      <c r="H108" s="373">
        <f>IFERROR(VLOOKUP($A108,Filtro!$A$5:$I$326,7,FALSE),0)</f>
        <v>0</v>
      </c>
      <c r="I108" s="374">
        <f>IFERROR(VLOOKUP($A108,Filtro!$A$5:$I$326,8,FALSE),0)</f>
        <v>0</v>
      </c>
      <c r="J108" s="45">
        <v>108</v>
      </c>
    </row>
    <row r="109" spans="1:10" ht="16.5" customHeight="1" x14ac:dyDescent="0.2">
      <c r="A109" s="565" t="s">
        <v>1590</v>
      </c>
      <c r="B109" s="313" t="s">
        <v>1163</v>
      </c>
      <c r="C109" s="314">
        <f t="shared" si="7"/>
        <v>0</v>
      </c>
      <c r="D109" s="375">
        <f>IFERROR(VLOOKUP($A109,Filtro!$A$5:$I$326,3,FALSE),0)</f>
        <v>0</v>
      </c>
      <c r="E109" s="373">
        <f>IFERROR(VLOOKUP($A109,Filtro!$A$5:$I$326,4,FALSE),0)</f>
        <v>0</v>
      </c>
      <c r="F109" s="376">
        <f>IFERROR(VLOOKUP($A109,Filtro!$A$5:$I$326,5,FALSE),0)</f>
        <v>0</v>
      </c>
      <c r="G109" s="372">
        <f>IFERROR(VLOOKUP($A109,Filtro!$A$5:$I$326,6,FALSE),0)</f>
        <v>0</v>
      </c>
      <c r="H109" s="373">
        <f>IFERROR(VLOOKUP($A109,Filtro!$A$5:$I$326,7,FALSE),0)</f>
        <v>0</v>
      </c>
      <c r="I109" s="374">
        <f>IFERROR(VLOOKUP($A109,Filtro!$A$5:$I$326,8,FALSE),0)</f>
        <v>0</v>
      </c>
      <c r="J109" s="45">
        <v>109</v>
      </c>
    </row>
    <row r="110" spans="1:10" ht="16.5" customHeight="1" x14ac:dyDescent="0.2">
      <c r="A110" s="565" t="s">
        <v>1591</v>
      </c>
      <c r="B110" s="313" t="s">
        <v>1164</v>
      </c>
      <c r="C110" s="314">
        <f t="shared" si="7"/>
        <v>0</v>
      </c>
      <c r="D110" s="375">
        <f>IFERROR(VLOOKUP($A110,Filtro!$A$5:$I$326,3,FALSE),0)</f>
        <v>0</v>
      </c>
      <c r="E110" s="373">
        <f>IFERROR(VLOOKUP($A110,Filtro!$A$5:$I$326,4,FALSE),0)</f>
        <v>0</v>
      </c>
      <c r="F110" s="376">
        <f>IFERROR(VLOOKUP($A110,Filtro!$A$5:$I$326,5,FALSE),0)</f>
        <v>0</v>
      </c>
      <c r="G110" s="372">
        <f>IFERROR(VLOOKUP($A110,Filtro!$A$5:$I$326,6,FALSE),0)</f>
        <v>0</v>
      </c>
      <c r="H110" s="373">
        <f>IFERROR(VLOOKUP($A110,Filtro!$A$5:$I$326,7,FALSE),0)</f>
        <v>0</v>
      </c>
      <c r="I110" s="374">
        <f>IFERROR(VLOOKUP($A110,Filtro!$A$5:$I$326,8,FALSE),0)</f>
        <v>0</v>
      </c>
      <c r="J110" s="45">
        <v>110</v>
      </c>
    </row>
    <row r="111" spans="1:10" ht="25.5" customHeight="1" x14ac:dyDescent="0.2">
      <c r="A111" s="565" t="s">
        <v>1592</v>
      </c>
      <c r="B111" s="315" t="s">
        <v>1166</v>
      </c>
      <c r="C111" s="314">
        <f t="shared" si="7"/>
        <v>0</v>
      </c>
      <c r="D111" s="375">
        <f>IFERROR(VLOOKUP($A111,Filtro!$A$5:$I$326,3,FALSE),0)</f>
        <v>0</v>
      </c>
      <c r="E111" s="373">
        <f>IFERROR(VLOOKUP($A111,Filtro!$A$5:$I$326,4,FALSE),0)</f>
        <v>0</v>
      </c>
      <c r="F111" s="376">
        <f>IFERROR(VLOOKUP($A111,Filtro!$A$5:$I$326,5,FALSE),0)</f>
        <v>0</v>
      </c>
      <c r="G111" s="372">
        <f>IFERROR(VLOOKUP($A111,Filtro!$A$5:$I$326,6,FALSE),0)</f>
        <v>0</v>
      </c>
      <c r="H111" s="373">
        <f>IFERROR(VLOOKUP($A111,Filtro!$A$5:$I$326,7,FALSE),0)</f>
        <v>0</v>
      </c>
      <c r="I111" s="374">
        <f>IFERROR(VLOOKUP($A111,Filtro!$A$5:$I$326,8,FALSE),0)</f>
        <v>0</v>
      </c>
      <c r="J111" s="45">
        <v>111</v>
      </c>
    </row>
    <row r="112" spans="1:10" ht="16.5" customHeight="1" x14ac:dyDescent="0.2">
      <c r="A112" s="565" t="s">
        <v>1593</v>
      </c>
      <c r="B112" s="313" t="s">
        <v>1167</v>
      </c>
      <c r="C112" s="314">
        <f t="shared" si="7"/>
        <v>0</v>
      </c>
      <c r="D112" s="375">
        <f>IFERROR(VLOOKUP($A112,Filtro!$A$5:$I$326,3,FALSE),0)</f>
        <v>0</v>
      </c>
      <c r="E112" s="373">
        <f>IFERROR(VLOOKUP($A112,Filtro!$A$5:$I$326,4,FALSE),0)</f>
        <v>0</v>
      </c>
      <c r="F112" s="376">
        <f>IFERROR(VLOOKUP($A112,Filtro!$A$5:$I$326,5,FALSE),0)</f>
        <v>0</v>
      </c>
      <c r="G112" s="372">
        <f>IFERROR(VLOOKUP($A112,Filtro!$A$5:$I$326,6,FALSE),0)</f>
        <v>0</v>
      </c>
      <c r="H112" s="373">
        <f>IFERROR(VLOOKUP($A112,Filtro!$A$5:$I$326,7,FALSE),0)</f>
        <v>0</v>
      </c>
      <c r="I112" s="374">
        <f>IFERROR(VLOOKUP($A112,Filtro!$A$5:$I$326,8,FALSE),0)</f>
        <v>0</v>
      </c>
      <c r="J112" s="45">
        <v>112</v>
      </c>
    </row>
    <row r="113" spans="1:10" ht="16.5" customHeight="1" x14ac:dyDescent="0.2">
      <c r="A113" s="565" t="s">
        <v>1392</v>
      </c>
      <c r="B113" s="316" t="s">
        <v>1168</v>
      </c>
      <c r="C113" s="317">
        <f t="shared" si="7"/>
        <v>2136</v>
      </c>
      <c r="D113" s="377">
        <f>IFERROR(VLOOKUP($A113,Filtro!$A$5:$I$326,3,FALSE),0)</f>
        <v>329</v>
      </c>
      <c r="E113" s="378">
        <f>IFERROR(VLOOKUP($A113,Filtro!$A$5:$I$326,4,FALSE),0)</f>
        <v>1594</v>
      </c>
      <c r="F113" s="379">
        <f>IFERROR(VLOOKUP($A113,Filtro!$A$5:$I$326,5,FALSE),0)</f>
        <v>213</v>
      </c>
      <c r="G113" s="380">
        <f>IFERROR(VLOOKUP($A113,Filtro!$A$5:$I$326,6,FALSE),0)</f>
        <v>1276</v>
      </c>
      <c r="H113" s="373">
        <f>IFERROR(VLOOKUP($A113,Filtro!$A$5:$I$326,7,FALSE),0)</f>
        <v>340</v>
      </c>
      <c r="I113" s="374">
        <f>IFERROR(VLOOKUP($A113,Filtro!$A$5:$I$326,8,FALSE),0)</f>
        <v>1165</v>
      </c>
      <c r="J113" s="45">
        <v>113</v>
      </c>
    </row>
    <row r="114" spans="1:10" ht="18" customHeight="1" x14ac:dyDescent="0.2">
      <c r="A114" s="350"/>
      <c r="B114" s="131" t="s">
        <v>121</v>
      </c>
      <c r="C114" s="318">
        <f t="shared" si="7"/>
        <v>2260</v>
      </c>
      <c r="D114" s="319">
        <f t="shared" ref="D114:I114" si="8">SUM(D102:D113)</f>
        <v>353</v>
      </c>
      <c r="E114" s="320">
        <f t="shared" si="8"/>
        <v>1660</v>
      </c>
      <c r="F114" s="321">
        <f t="shared" si="8"/>
        <v>247</v>
      </c>
      <c r="G114" s="322">
        <f t="shared" si="8"/>
        <v>1393</v>
      </c>
      <c r="H114" s="320">
        <f t="shared" si="8"/>
        <v>347</v>
      </c>
      <c r="I114" s="323">
        <f t="shared" si="8"/>
        <v>1282</v>
      </c>
      <c r="J114" s="45">
        <v>114</v>
      </c>
    </row>
    <row r="117" spans="1:10" x14ac:dyDescent="0.2">
      <c r="A117" s="45" t="s">
        <v>1264</v>
      </c>
    </row>
    <row r="118" spans="1:10" x14ac:dyDescent="0.2">
      <c r="A118" s="349">
        <v>18050400</v>
      </c>
    </row>
    <row r="119" spans="1:10" x14ac:dyDescent="0.2">
      <c r="A119" s="349">
        <v>18050500</v>
      </c>
    </row>
    <row r="121" spans="1:10" x14ac:dyDescent="0.2">
      <c r="A121" s="45" t="s">
        <v>1266</v>
      </c>
    </row>
    <row r="122" spans="1:10" x14ac:dyDescent="0.2">
      <c r="A122" s="349">
        <v>18050600</v>
      </c>
    </row>
  </sheetData>
  <mergeCells count="62">
    <mergeCell ref="B8:G9"/>
    <mergeCell ref="H100:H101"/>
    <mergeCell ref="I100:I101"/>
    <mergeCell ref="B100:B101"/>
    <mergeCell ref="D100:F100"/>
    <mergeCell ref="G100:G101"/>
    <mergeCell ref="C100:C101"/>
    <mergeCell ref="B30:B43"/>
    <mergeCell ref="G11:G12"/>
    <mergeCell ref="F62:F63"/>
    <mergeCell ref="F11:F12"/>
    <mergeCell ref="B62:C63"/>
    <mergeCell ref="D47:D48"/>
    <mergeCell ref="E11:E12"/>
    <mergeCell ref="C13:D13"/>
    <mergeCell ref="C22:D22"/>
    <mergeCell ref="C29:D29"/>
    <mergeCell ref="C26:D26"/>
    <mergeCell ref="C44:D44"/>
    <mergeCell ref="B10:D10"/>
    <mergeCell ref="C17:D17"/>
    <mergeCell ref="C18:D18"/>
    <mergeCell ref="C19:D19"/>
    <mergeCell ref="C20:D20"/>
    <mergeCell ref="C21:D21"/>
    <mergeCell ref="C38:C39"/>
    <mergeCell ref="C25:D25"/>
    <mergeCell ref="C27:D27"/>
    <mergeCell ref="C28:D28"/>
    <mergeCell ref="B11:D12"/>
    <mergeCell ref="C40:C41"/>
    <mergeCell ref="C42:C43"/>
    <mergeCell ref="C14:D14"/>
    <mergeCell ref="C15:D15"/>
    <mergeCell ref="C16:D16"/>
    <mergeCell ref="C23:D23"/>
    <mergeCell ref="C24:D24"/>
    <mergeCell ref="G96:G97"/>
    <mergeCell ref="E71:E72"/>
    <mergeCell ref="C71:C72"/>
    <mergeCell ref="C47:C48"/>
    <mergeCell ref="B64:C64"/>
    <mergeCell ref="E62:E63"/>
    <mergeCell ref="B92:B94"/>
    <mergeCell ref="D85:I85"/>
    <mergeCell ref="B91:C91"/>
    <mergeCell ref="C85:C86"/>
    <mergeCell ref="C81:C82"/>
    <mergeCell ref="B85:B86"/>
    <mergeCell ref="D62:D63"/>
    <mergeCell ref="B47:B48"/>
    <mergeCell ref="D71:D72"/>
    <mergeCell ref="B71:B72"/>
    <mergeCell ref="B96:B97"/>
    <mergeCell ref="C96:C97"/>
    <mergeCell ref="D96:F96"/>
    <mergeCell ref="B81:B82"/>
    <mergeCell ref="C30:C31"/>
    <mergeCell ref="C32:C33"/>
    <mergeCell ref="C34:C35"/>
    <mergeCell ref="C36:C37"/>
    <mergeCell ref="E47:E48"/>
  </mergeCells>
  <dataValidations count="2">
    <dataValidation type="whole" operator="greaterThanOrEqual" allowBlank="1" showInputMessage="1" showErrorMessage="1" sqref="G30:G43 D68:E69 C83 D98:G98 D92:E94 F89:I89 D87:E89 D102:I113">
      <formula1>0</formula1>
    </dataValidation>
    <dataValidation operator="greaterThanOrEqual" allowBlank="1" showInputMessage="1" showErrorMessage="1" sqref="F87:I88"/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652"/>
  <sheetViews>
    <sheetView showGridLines="0" zoomScale="110" zoomScaleNormal="110" workbookViewId="0">
      <selection activeCell="F14" sqref="F14"/>
    </sheetView>
  </sheetViews>
  <sheetFormatPr baseColWidth="10" defaultColWidth="11.42578125" defaultRowHeight="14.1" customHeight="1" x14ac:dyDescent="0.2"/>
  <cols>
    <col min="1" max="1" width="11.42578125" style="206"/>
    <col min="2" max="2" width="13.28515625" style="206" customWidth="1"/>
    <col min="3" max="3" width="72.5703125" style="210" customWidth="1"/>
    <col min="4" max="4" width="15.7109375" style="206" customWidth="1"/>
    <col min="5" max="5" width="17.5703125" style="206" customWidth="1"/>
    <col min="6" max="6" width="21.5703125" style="206" customWidth="1"/>
    <col min="7" max="7" width="15.7109375" style="206" customWidth="1"/>
    <col min="8" max="8" width="13.7109375" style="206" customWidth="1"/>
    <col min="9" max="9" width="13" style="206" customWidth="1"/>
    <col min="10" max="16384" width="11.42578125" style="206"/>
  </cols>
  <sheetData>
    <row r="1" spans="1:27" s="48" customFormat="1" ht="14.1" customHeight="1" x14ac:dyDescent="0.15">
      <c r="B1" s="46" t="s">
        <v>1146</v>
      </c>
      <c r="C1" s="204"/>
      <c r="AA1" s="49"/>
    </row>
    <row r="2" spans="1:27" s="48" customFormat="1" ht="14.1" customHeight="1" x14ac:dyDescent="0.15">
      <c r="B2" s="46" t="str">
        <f>CONCATENATE("COMUNA: ",NOMBRE!B2,"  ","( ",NOMBRE!C2,NOMBRE!D2,NOMBRE!E2,NOMBRE!F2,NOMBRE!G2," )")</f>
        <v>COMUNA:   (  )</v>
      </c>
      <c r="C2" s="201"/>
      <c r="AA2" s="49"/>
    </row>
    <row r="3" spans="1:27" s="48" customFormat="1" ht="14.1" customHeight="1" x14ac:dyDescent="0.15">
      <c r="B3" s="46" t="str">
        <f>CONCATENATE("ESTABLECIMIENTO/ESTRATEGIA: ",NOMBRE!B3,"  ","( ",NOMBRE!C3,NOMBRE!D3,NOMBRE!E3,NOMBRE!F3,NOMBRE!G3,NOMBRE!H3," )")</f>
        <v>ESTABLECIMIENTO/ESTRATEGIA:   (  )</v>
      </c>
      <c r="C3" s="204"/>
      <c r="AA3" s="49"/>
    </row>
    <row r="4" spans="1:27" s="48" customFormat="1" ht="14.1" customHeight="1" x14ac:dyDescent="0.15">
      <c r="B4" s="46" t="str">
        <f>CONCATENATE("MES: ",NOMBRE!B6,"  ","( ",NOMBRE!C6,NOMBRE!D6," )")</f>
        <v>MES:   (  )</v>
      </c>
      <c r="C4" s="204"/>
      <c r="AA4" s="49"/>
    </row>
    <row r="5" spans="1:27" s="48" customFormat="1" ht="14.1" customHeight="1" x14ac:dyDescent="0.15">
      <c r="B5" s="46" t="str">
        <f>CONCATENATE("AÑO: ",NOMBRE!B7)</f>
        <v>AÑO: 2023</v>
      </c>
      <c r="C5" s="204"/>
      <c r="AA5" s="49"/>
    </row>
    <row r="6" spans="1:27" s="48" customFormat="1" ht="14.1" customHeight="1" x14ac:dyDescent="0.15">
      <c r="B6" s="548"/>
      <c r="C6" s="548"/>
      <c r="D6" s="548"/>
      <c r="AA6" s="49"/>
    </row>
    <row r="7" spans="1:27" s="48" customFormat="1" ht="36.75" customHeight="1" x14ac:dyDescent="0.15">
      <c r="B7" s="557" t="s">
        <v>1083</v>
      </c>
      <c r="C7" s="557"/>
      <c r="D7" s="557"/>
      <c r="E7" s="557"/>
      <c r="F7" s="557"/>
      <c r="G7" s="557"/>
      <c r="AA7" s="49"/>
    </row>
    <row r="8" spans="1:27" s="48" customFormat="1" ht="14.1" customHeight="1" x14ac:dyDescent="0.15">
      <c r="B8" s="50"/>
      <c r="C8" s="200"/>
      <c r="AA8" s="49"/>
    </row>
    <row r="9" spans="1:27" s="48" customFormat="1" ht="14.1" customHeight="1" x14ac:dyDescent="0.15">
      <c r="B9" s="205" t="s">
        <v>1034</v>
      </c>
      <c r="C9" s="201"/>
      <c r="AA9" s="49"/>
    </row>
    <row r="10" spans="1:27" ht="14.1" customHeight="1" x14ac:dyDescent="0.2">
      <c r="B10" s="556" t="s">
        <v>355</v>
      </c>
      <c r="C10" s="531" t="s">
        <v>1035</v>
      </c>
      <c r="D10" s="517" t="s">
        <v>121</v>
      </c>
      <c r="E10" s="531" t="s">
        <v>1036</v>
      </c>
      <c r="F10" s="527" t="s">
        <v>1193</v>
      </c>
      <c r="G10" s="531" t="s">
        <v>1194</v>
      </c>
    </row>
    <row r="11" spans="1:27" ht="18" customHeight="1" x14ac:dyDescent="0.2">
      <c r="B11" s="556"/>
      <c r="C11" s="532"/>
      <c r="D11" s="519"/>
      <c r="E11" s="532"/>
      <c r="F11" s="528"/>
      <c r="G11" s="532"/>
    </row>
    <row r="12" spans="1:27" ht="15" customHeight="1" x14ac:dyDescent="0.2">
      <c r="B12" s="551" t="s">
        <v>1230</v>
      </c>
      <c r="C12" s="551"/>
      <c r="D12" s="538"/>
      <c r="E12" s="555"/>
      <c r="F12" s="555"/>
      <c r="G12" s="539"/>
      <c r="H12" s="206" t="s">
        <v>1268</v>
      </c>
    </row>
    <row r="13" spans="1:27" ht="15" customHeight="1" x14ac:dyDescent="0.2">
      <c r="A13" s="568" t="s">
        <v>1594</v>
      </c>
      <c r="B13" s="58" t="s">
        <v>488</v>
      </c>
      <c r="C13" s="202" t="s">
        <v>64</v>
      </c>
      <c r="D13" s="396">
        <f>SUM(E13:F13)</f>
        <v>0</v>
      </c>
      <c r="E13" s="77">
        <f>IFERROR(VLOOKUP($A13,Filtro!$A$5:$I$326,3,FALSE),0)</f>
        <v>0</v>
      </c>
      <c r="F13" s="183">
        <f>IFERROR(VLOOKUP($A13,Filtro!$A$5:$I$326,4,FALSE),0)</f>
        <v>0</v>
      </c>
      <c r="G13" s="77">
        <f>IFERROR(VLOOKUP($A13,Filtro!$A$5:$I$326,5,FALSE),0)</f>
        <v>0</v>
      </c>
      <c r="H13" s="206">
        <v>13</v>
      </c>
    </row>
    <row r="14" spans="1:27" ht="15" customHeight="1" x14ac:dyDescent="0.2">
      <c r="A14" s="568" t="s">
        <v>1509</v>
      </c>
      <c r="B14" s="59" t="s">
        <v>492</v>
      </c>
      <c r="C14" s="202" t="s">
        <v>65</v>
      </c>
      <c r="D14" s="397">
        <f>SUM(E14:F14)</f>
        <v>0</v>
      </c>
      <c r="E14" s="77">
        <f>IFERROR(VLOOKUP($A14,Filtro!$A$5:$I$326,3,FALSE),0)</f>
        <v>0</v>
      </c>
      <c r="F14" s="183">
        <f>IFERROR(VLOOKUP($A14,Filtro!$A$5:$I$326,4,FALSE),0)</f>
        <v>0</v>
      </c>
      <c r="G14" s="77">
        <f>IFERROR(VLOOKUP($A14,Filtro!$A$5:$I$326,5,FALSE),0)</f>
        <v>22</v>
      </c>
      <c r="H14" s="206">
        <v>14</v>
      </c>
    </row>
    <row r="15" spans="1:27" ht="15" customHeight="1" x14ac:dyDescent="0.2">
      <c r="A15" s="568" t="s">
        <v>1595</v>
      </c>
      <c r="B15" s="59" t="s">
        <v>493</v>
      </c>
      <c r="C15" s="202" t="s">
        <v>66</v>
      </c>
      <c r="D15" s="397">
        <f t="shared" ref="D15:D78" si="0">SUM(E15:F15)</f>
        <v>0</v>
      </c>
      <c r="E15" s="77">
        <f>IFERROR(VLOOKUP($A15,Filtro!$A$5:$I$326,3,FALSE),0)</f>
        <v>0</v>
      </c>
      <c r="F15" s="183">
        <f>IFERROR(VLOOKUP($A15,Filtro!$A$5:$I$326,4,FALSE),0)</f>
        <v>0</v>
      </c>
      <c r="G15" s="77">
        <f>IFERROR(VLOOKUP($A15,Filtro!$A$5:$I$326,5,FALSE),0)</f>
        <v>0</v>
      </c>
      <c r="H15" s="206">
        <v>15</v>
      </c>
    </row>
    <row r="16" spans="1:27" ht="15" customHeight="1" x14ac:dyDescent="0.2">
      <c r="A16" s="568" t="s">
        <v>1596</v>
      </c>
      <c r="B16" s="59" t="s">
        <v>494</v>
      </c>
      <c r="C16" s="202" t="s">
        <v>67</v>
      </c>
      <c r="D16" s="397">
        <f t="shared" si="0"/>
        <v>0</v>
      </c>
      <c r="E16" s="77">
        <f>IFERROR(VLOOKUP($A16,Filtro!$A$5:$I$326,3,FALSE),0)</f>
        <v>0</v>
      </c>
      <c r="F16" s="183">
        <f>IFERROR(VLOOKUP($A16,Filtro!$A$5:$I$326,4,FALSE),0)</f>
        <v>0</v>
      </c>
      <c r="G16" s="77">
        <f>IFERROR(VLOOKUP($A16,Filtro!$A$5:$I$326,5,FALSE),0)</f>
        <v>0</v>
      </c>
      <c r="H16" s="206">
        <v>16</v>
      </c>
    </row>
    <row r="17" spans="1:8" ht="15" customHeight="1" x14ac:dyDescent="0.2">
      <c r="A17" s="568" t="s">
        <v>1597</v>
      </c>
      <c r="B17" s="59" t="s">
        <v>495</v>
      </c>
      <c r="C17" s="202" t="s">
        <v>68</v>
      </c>
      <c r="D17" s="397">
        <f t="shared" si="0"/>
        <v>0</v>
      </c>
      <c r="E17" s="77">
        <f>IFERROR(VLOOKUP($A17,Filtro!$A$5:$I$326,3,FALSE),0)</f>
        <v>0</v>
      </c>
      <c r="F17" s="183">
        <f>IFERROR(VLOOKUP($A17,Filtro!$A$5:$I$326,4,FALSE),0)</f>
        <v>0</v>
      </c>
      <c r="G17" s="77">
        <f>IFERROR(VLOOKUP($A17,Filtro!$A$5:$I$326,5,FALSE),0)</f>
        <v>0</v>
      </c>
      <c r="H17" s="206">
        <v>17</v>
      </c>
    </row>
    <row r="18" spans="1:8" ht="15" customHeight="1" x14ac:dyDescent="0.2">
      <c r="A18" s="568" t="s">
        <v>1598</v>
      </c>
      <c r="B18" s="59" t="s">
        <v>496</v>
      </c>
      <c r="C18" s="202" t="s">
        <v>69</v>
      </c>
      <c r="D18" s="397">
        <f t="shared" si="0"/>
        <v>0</v>
      </c>
      <c r="E18" s="77">
        <f>IFERROR(VLOOKUP($A18,Filtro!$A$5:$I$326,3,FALSE),0)</f>
        <v>0</v>
      </c>
      <c r="F18" s="183">
        <f>IFERROR(VLOOKUP($A18,Filtro!$A$5:$I$326,4,FALSE),0)</f>
        <v>0</v>
      </c>
      <c r="G18" s="77">
        <f>IFERROR(VLOOKUP($A18,Filtro!$A$5:$I$326,5,FALSE),0)</f>
        <v>0</v>
      </c>
      <c r="H18" s="206">
        <v>18</v>
      </c>
    </row>
    <row r="19" spans="1:8" ht="15" customHeight="1" x14ac:dyDescent="0.2">
      <c r="A19" s="568" t="s">
        <v>1599</v>
      </c>
      <c r="B19" s="59" t="s">
        <v>497</v>
      </c>
      <c r="C19" s="202" t="s">
        <v>70</v>
      </c>
      <c r="D19" s="397">
        <f t="shared" si="0"/>
        <v>0</v>
      </c>
      <c r="E19" s="77">
        <f>IFERROR(VLOOKUP($A19,Filtro!$A$5:$I$326,3,FALSE),0)</f>
        <v>0</v>
      </c>
      <c r="F19" s="183">
        <f>IFERROR(VLOOKUP($A19,Filtro!$A$5:$I$326,4,FALSE),0)</f>
        <v>0</v>
      </c>
      <c r="G19" s="77">
        <f>IFERROR(VLOOKUP($A19,Filtro!$A$5:$I$326,5,FALSE),0)</f>
        <v>0</v>
      </c>
      <c r="H19" s="206">
        <v>19</v>
      </c>
    </row>
    <row r="20" spans="1:8" ht="15" customHeight="1" x14ac:dyDescent="0.2">
      <c r="A20" s="568" t="s">
        <v>1600</v>
      </c>
      <c r="B20" s="59" t="s">
        <v>498</v>
      </c>
      <c r="C20" s="202" t="s">
        <v>71</v>
      </c>
      <c r="D20" s="397">
        <f t="shared" si="0"/>
        <v>0</v>
      </c>
      <c r="E20" s="77">
        <f>IFERROR(VLOOKUP($A20,Filtro!$A$5:$I$326,3,FALSE),0)</f>
        <v>0</v>
      </c>
      <c r="F20" s="183">
        <f>IFERROR(VLOOKUP($A20,Filtro!$A$5:$I$326,4,FALSE),0)</f>
        <v>0</v>
      </c>
      <c r="G20" s="77">
        <f>IFERROR(VLOOKUP($A20,Filtro!$A$5:$I$326,5,FALSE),0)</f>
        <v>0</v>
      </c>
      <c r="H20" s="206">
        <v>20</v>
      </c>
    </row>
    <row r="21" spans="1:8" ht="15" customHeight="1" x14ac:dyDescent="0.2">
      <c r="A21" s="568" t="s">
        <v>1601</v>
      </c>
      <c r="B21" s="59" t="s">
        <v>499</v>
      </c>
      <c r="C21" s="202" t="s">
        <v>72</v>
      </c>
      <c r="D21" s="397">
        <f t="shared" si="0"/>
        <v>0</v>
      </c>
      <c r="E21" s="77">
        <f>IFERROR(VLOOKUP($A21,Filtro!$A$5:$I$326,3,FALSE),0)</f>
        <v>0</v>
      </c>
      <c r="F21" s="183">
        <f>IFERROR(VLOOKUP($A21,Filtro!$A$5:$I$326,4,FALSE),0)</f>
        <v>0</v>
      </c>
      <c r="G21" s="77">
        <f>IFERROR(VLOOKUP($A21,Filtro!$A$5:$I$326,5,FALSE),0)</f>
        <v>0</v>
      </c>
      <c r="H21" s="206">
        <v>21</v>
      </c>
    </row>
    <row r="22" spans="1:8" ht="15" customHeight="1" x14ac:dyDescent="0.2">
      <c r="A22" s="568" t="s">
        <v>1602</v>
      </c>
      <c r="B22" s="59" t="s">
        <v>500</v>
      </c>
      <c r="C22" s="202" t="s">
        <v>73</v>
      </c>
      <c r="D22" s="397">
        <f t="shared" si="0"/>
        <v>0</v>
      </c>
      <c r="E22" s="77">
        <f>IFERROR(VLOOKUP($A22,Filtro!$A$5:$I$326,3,FALSE),0)</f>
        <v>0</v>
      </c>
      <c r="F22" s="183">
        <f>IFERROR(VLOOKUP($A22,Filtro!$A$5:$I$326,4,FALSE),0)</f>
        <v>0</v>
      </c>
      <c r="G22" s="77">
        <f>IFERROR(VLOOKUP($A22,Filtro!$A$5:$I$326,5,FALSE),0)</f>
        <v>0</v>
      </c>
      <c r="H22" s="206">
        <v>22</v>
      </c>
    </row>
    <row r="23" spans="1:8" ht="15" customHeight="1" x14ac:dyDescent="0.2">
      <c r="A23" s="568" t="s">
        <v>1286</v>
      </c>
      <c r="B23" s="59" t="s">
        <v>501</v>
      </c>
      <c r="C23" s="202" t="s">
        <v>74</v>
      </c>
      <c r="D23" s="397">
        <f t="shared" si="0"/>
        <v>0</v>
      </c>
      <c r="E23" s="77">
        <f>IFERROR(VLOOKUP($A23,Filtro!$A$5:$I$326,3,FALSE),0)</f>
        <v>0</v>
      </c>
      <c r="F23" s="183">
        <f>IFERROR(VLOOKUP($A23,Filtro!$A$5:$I$326,4,FALSE),0)</f>
        <v>0</v>
      </c>
      <c r="G23" s="77">
        <f>IFERROR(VLOOKUP($A23,Filtro!$A$5:$I$326,5,FALSE),0)</f>
        <v>167</v>
      </c>
      <c r="H23" s="206">
        <v>23</v>
      </c>
    </row>
    <row r="24" spans="1:8" ht="15" customHeight="1" x14ac:dyDescent="0.2">
      <c r="A24" s="568" t="s">
        <v>1603</v>
      </c>
      <c r="B24" s="59" t="s">
        <v>502</v>
      </c>
      <c r="C24" s="202" t="s">
        <v>75</v>
      </c>
      <c r="D24" s="397">
        <f t="shared" si="0"/>
        <v>0</v>
      </c>
      <c r="E24" s="77">
        <f>IFERROR(VLOOKUP($A24,Filtro!$A$5:$I$326,3,FALSE),0)</f>
        <v>0</v>
      </c>
      <c r="F24" s="183">
        <f>IFERROR(VLOOKUP($A24,Filtro!$A$5:$I$326,4,FALSE),0)</f>
        <v>0</v>
      </c>
      <c r="G24" s="77">
        <f>IFERROR(VLOOKUP($A24,Filtro!$A$5:$I$326,5,FALSE),0)</f>
        <v>0</v>
      </c>
      <c r="H24" s="206">
        <v>24</v>
      </c>
    </row>
    <row r="25" spans="1:8" ht="15" customHeight="1" x14ac:dyDescent="0.2">
      <c r="A25" s="568" t="s">
        <v>1604</v>
      </c>
      <c r="B25" s="59" t="s">
        <v>503</v>
      </c>
      <c r="C25" s="202" t="s">
        <v>76</v>
      </c>
      <c r="D25" s="397">
        <f t="shared" si="0"/>
        <v>0</v>
      </c>
      <c r="E25" s="77">
        <f>IFERROR(VLOOKUP($A25,Filtro!$A$5:$I$326,3,FALSE),0)</f>
        <v>0</v>
      </c>
      <c r="F25" s="183">
        <f>IFERROR(VLOOKUP($A25,Filtro!$A$5:$I$326,4,FALSE),0)</f>
        <v>0</v>
      </c>
      <c r="G25" s="77">
        <f>IFERROR(VLOOKUP($A25,Filtro!$A$5:$I$326,5,FALSE),0)</f>
        <v>0</v>
      </c>
      <c r="H25" s="206">
        <v>25</v>
      </c>
    </row>
    <row r="26" spans="1:8" ht="15" customHeight="1" x14ac:dyDescent="0.2">
      <c r="A26" s="568" t="s">
        <v>1287</v>
      </c>
      <c r="B26" s="59" t="s">
        <v>504</v>
      </c>
      <c r="C26" s="202" t="s">
        <v>77</v>
      </c>
      <c r="D26" s="397">
        <f t="shared" si="0"/>
        <v>0</v>
      </c>
      <c r="E26" s="77">
        <f>IFERROR(VLOOKUP($A26,Filtro!$A$5:$I$326,3,FALSE),0)</f>
        <v>0</v>
      </c>
      <c r="F26" s="183">
        <f>IFERROR(VLOOKUP($A26,Filtro!$A$5:$I$326,4,FALSE),0)</f>
        <v>0</v>
      </c>
      <c r="G26" s="77">
        <f>IFERROR(VLOOKUP($A26,Filtro!$A$5:$I$326,5,FALSE),0)</f>
        <v>88</v>
      </c>
      <c r="H26" s="206">
        <v>26</v>
      </c>
    </row>
    <row r="27" spans="1:8" ht="15" customHeight="1" x14ac:dyDescent="0.2">
      <c r="A27" s="568" t="s">
        <v>1361</v>
      </c>
      <c r="B27" s="59" t="s">
        <v>505</v>
      </c>
      <c r="C27" s="202" t="s">
        <v>78</v>
      </c>
      <c r="D27" s="397">
        <f t="shared" si="0"/>
        <v>2</v>
      </c>
      <c r="E27" s="77">
        <f>IFERROR(VLOOKUP($A27,Filtro!$A$5:$I$326,3,FALSE),0)</f>
        <v>0</v>
      </c>
      <c r="F27" s="183">
        <f>IFERROR(VLOOKUP($A27,Filtro!$A$5:$I$326,4,FALSE),0)</f>
        <v>2</v>
      </c>
      <c r="G27" s="77">
        <f>IFERROR(VLOOKUP($A27,Filtro!$A$5:$I$326,5,FALSE),0)</f>
        <v>1226</v>
      </c>
      <c r="H27" s="206">
        <v>27</v>
      </c>
    </row>
    <row r="28" spans="1:8" ht="15" customHeight="1" x14ac:dyDescent="0.2">
      <c r="A28" s="568" t="s">
        <v>1605</v>
      </c>
      <c r="B28" s="59" t="s">
        <v>506</v>
      </c>
      <c r="C28" s="202" t="s">
        <v>79</v>
      </c>
      <c r="D28" s="397">
        <f t="shared" si="0"/>
        <v>0</v>
      </c>
      <c r="E28" s="77">
        <f>IFERROR(VLOOKUP($A28,Filtro!$A$5:$I$326,3,FALSE),0)</f>
        <v>0</v>
      </c>
      <c r="F28" s="183">
        <f>IFERROR(VLOOKUP($A28,Filtro!$A$5:$I$326,4,FALSE),0)</f>
        <v>0</v>
      </c>
      <c r="G28" s="77">
        <f>IFERROR(VLOOKUP($A28,Filtro!$A$5:$I$326,5,FALSE),0)</f>
        <v>0</v>
      </c>
      <c r="H28" s="206">
        <v>28</v>
      </c>
    </row>
    <row r="29" spans="1:8" ht="15" customHeight="1" x14ac:dyDescent="0.2">
      <c r="A29" s="568" t="s">
        <v>1606</v>
      </c>
      <c r="B29" s="59" t="s">
        <v>507</v>
      </c>
      <c r="C29" s="202" t="s">
        <v>80</v>
      </c>
      <c r="D29" s="397">
        <f t="shared" si="0"/>
        <v>0</v>
      </c>
      <c r="E29" s="77">
        <f>IFERROR(VLOOKUP($A29,Filtro!$A$5:$I$326,3,FALSE),0)</f>
        <v>0</v>
      </c>
      <c r="F29" s="183">
        <f>IFERROR(VLOOKUP($A29,Filtro!$A$5:$I$326,4,FALSE),0)</f>
        <v>0</v>
      </c>
      <c r="G29" s="77">
        <f>IFERROR(VLOOKUP($A29,Filtro!$A$5:$I$326,5,FALSE),0)</f>
        <v>0</v>
      </c>
      <c r="H29" s="206">
        <v>29</v>
      </c>
    </row>
    <row r="30" spans="1:8" ht="15" customHeight="1" x14ac:dyDescent="0.2">
      <c r="A30" s="568" t="s">
        <v>1607</v>
      </c>
      <c r="B30" s="59" t="s">
        <v>508</v>
      </c>
      <c r="C30" s="202" t="s">
        <v>13</v>
      </c>
      <c r="D30" s="397">
        <f t="shared" si="0"/>
        <v>0</v>
      </c>
      <c r="E30" s="77">
        <f>IFERROR(VLOOKUP($A30,Filtro!$A$5:$I$326,3,FALSE),0)</f>
        <v>0</v>
      </c>
      <c r="F30" s="183">
        <f>IFERROR(VLOOKUP($A30,Filtro!$A$5:$I$326,4,FALSE),0)</f>
        <v>0</v>
      </c>
      <c r="G30" s="77">
        <f>IFERROR(VLOOKUP($A30,Filtro!$A$5:$I$326,5,FALSE),0)</f>
        <v>0</v>
      </c>
      <c r="H30" s="206">
        <v>30</v>
      </c>
    </row>
    <row r="31" spans="1:8" ht="15" customHeight="1" x14ac:dyDescent="0.2">
      <c r="A31" s="568" t="s">
        <v>1608</v>
      </c>
      <c r="B31" s="59" t="s">
        <v>509</v>
      </c>
      <c r="C31" s="202" t="s">
        <v>14</v>
      </c>
      <c r="D31" s="397">
        <f t="shared" si="0"/>
        <v>0</v>
      </c>
      <c r="E31" s="77">
        <f>IFERROR(VLOOKUP($A31,Filtro!$A$5:$I$326,3,FALSE),0)</f>
        <v>0</v>
      </c>
      <c r="F31" s="183">
        <f>IFERROR(VLOOKUP($A31,Filtro!$A$5:$I$326,4,FALSE),0)</f>
        <v>0</v>
      </c>
      <c r="G31" s="77">
        <f>IFERROR(VLOOKUP($A31,Filtro!$A$5:$I$326,5,FALSE),0)</f>
        <v>0</v>
      </c>
      <c r="H31" s="206">
        <v>31</v>
      </c>
    </row>
    <row r="32" spans="1:8" ht="15" customHeight="1" x14ac:dyDescent="0.2">
      <c r="A32" s="568" t="s">
        <v>1609</v>
      </c>
      <c r="B32" s="59" t="s">
        <v>510</v>
      </c>
      <c r="C32" s="202" t="s">
        <v>15</v>
      </c>
      <c r="D32" s="397">
        <f t="shared" si="0"/>
        <v>0</v>
      </c>
      <c r="E32" s="77">
        <f>IFERROR(VLOOKUP($A32,Filtro!$A$5:$I$326,3,FALSE),0)</f>
        <v>0</v>
      </c>
      <c r="F32" s="183">
        <f>IFERROR(VLOOKUP($A32,Filtro!$A$5:$I$326,4,FALSE),0)</f>
        <v>0</v>
      </c>
      <c r="G32" s="77">
        <f>IFERROR(VLOOKUP($A32,Filtro!$A$5:$I$326,5,FALSE),0)</f>
        <v>0</v>
      </c>
      <c r="H32" s="206">
        <v>32</v>
      </c>
    </row>
    <row r="33" spans="1:8" ht="15" customHeight="1" x14ac:dyDescent="0.2">
      <c r="A33" s="568" t="s">
        <v>1610</v>
      </c>
      <c r="B33" s="59" t="s">
        <v>511</v>
      </c>
      <c r="C33" s="202" t="s">
        <v>16</v>
      </c>
      <c r="D33" s="397">
        <f t="shared" si="0"/>
        <v>0</v>
      </c>
      <c r="E33" s="77">
        <f>IFERROR(VLOOKUP($A33,Filtro!$A$5:$I$326,3,FALSE),0)</f>
        <v>0</v>
      </c>
      <c r="F33" s="183">
        <f>IFERROR(VLOOKUP($A33,Filtro!$A$5:$I$326,4,FALSE),0)</f>
        <v>0</v>
      </c>
      <c r="G33" s="77">
        <f>IFERROR(VLOOKUP($A33,Filtro!$A$5:$I$326,5,FALSE),0)</f>
        <v>0</v>
      </c>
      <c r="H33" s="206">
        <v>33</v>
      </c>
    </row>
    <row r="34" spans="1:8" ht="15" customHeight="1" x14ac:dyDescent="0.2">
      <c r="A34" s="568" t="s">
        <v>1611</v>
      </c>
      <c r="B34" s="59" t="s">
        <v>512</v>
      </c>
      <c r="C34" s="202" t="s">
        <v>17</v>
      </c>
      <c r="D34" s="397">
        <f t="shared" si="0"/>
        <v>0</v>
      </c>
      <c r="E34" s="77">
        <f>IFERROR(VLOOKUP($A34,Filtro!$A$5:$I$326,3,FALSE),0)</f>
        <v>0</v>
      </c>
      <c r="F34" s="183">
        <f>IFERROR(VLOOKUP($A34,Filtro!$A$5:$I$326,4,FALSE),0)</f>
        <v>0</v>
      </c>
      <c r="G34" s="77">
        <f>IFERROR(VLOOKUP($A34,Filtro!$A$5:$I$326,5,FALSE),0)</f>
        <v>0</v>
      </c>
      <c r="H34" s="206">
        <v>34</v>
      </c>
    </row>
    <row r="35" spans="1:8" ht="15" customHeight="1" x14ac:dyDescent="0.2">
      <c r="A35" s="568" t="s">
        <v>1612</v>
      </c>
      <c r="B35" s="59" t="s">
        <v>513</v>
      </c>
      <c r="C35" s="202" t="s">
        <v>18</v>
      </c>
      <c r="D35" s="397">
        <f t="shared" si="0"/>
        <v>0</v>
      </c>
      <c r="E35" s="77">
        <f>IFERROR(VLOOKUP($A35,Filtro!$A$5:$I$326,3,FALSE),0)</f>
        <v>0</v>
      </c>
      <c r="F35" s="183">
        <f>IFERROR(VLOOKUP($A35,Filtro!$A$5:$I$326,4,FALSE),0)</f>
        <v>0</v>
      </c>
      <c r="G35" s="77">
        <f>IFERROR(VLOOKUP($A35,Filtro!$A$5:$I$326,5,FALSE),0)</f>
        <v>0</v>
      </c>
      <c r="H35" s="206">
        <v>35</v>
      </c>
    </row>
    <row r="36" spans="1:8" ht="15" customHeight="1" x14ac:dyDescent="0.2">
      <c r="A36" s="568" t="s">
        <v>1516</v>
      </c>
      <c r="B36" s="59" t="s">
        <v>514</v>
      </c>
      <c r="C36" s="202" t="s">
        <v>19</v>
      </c>
      <c r="D36" s="397">
        <f t="shared" si="0"/>
        <v>0</v>
      </c>
      <c r="E36" s="77">
        <f>IFERROR(VLOOKUP($A36,Filtro!$A$5:$I$326,3,FALSE),0)</f>
        <v>0</v>
      </c>
      <c r="F36" s="183">
        <f>IFERROR(VLOOKUP($A36,Filtro!$A$5:$I$326,4,FALSE),0)</f>
        <v>0</v>
      </c>
      <c r="G36" s="77">
        <f>IFERROR(VLOOKUP($A36,Filtro!$A$5:$I$326,5,FALSE),0)</f>
        <v>2013</v>
      </c>
      <c r="H36" s="206">
        <v>36</v>
      </c>
    </row>
    <row r="37" spans="1:8" ht="15" customHeight="1" x14ac:dyDescent="0.2">
      <c r="A37" s="568" t="s">
        <v>1613</v>
      </c>
      <c r="B37" s="59" t="s">
        <v>515</v>
      </c>
      <c r="C37" s="202" t="s">
        <v>20</v>
      </c>
      <c r="D37" s="397">
        <f t="shared" si="0"/>
        <v>0</v>
      </c>
      <c r="E37" s="77">
        <f>IFERROR(VLOOKUP($A37,Filtro!$A$5:$I$326,3,FALSE),0)</f>
        <v>0</v>
      </c>
      <c r="F37" s="183">
        <f>IFERROR(VLOOKUP($A37,Filtro!$A$5:$I$326,4,FALSE),0)</f>
        <v>0</v>
      </c>
      <c r="G37" s="77">
        <f>IFERROR(VLOOKUP($A37,Filtro!$A$5:$I$326,5,FALSE),0)</f>
        <v>0</v>
      </c>
      <c r="H37" s="206">
        <v>37</v>
      </c>
    </row>
    <row r="38" spans="1:8" ht="15" customHeight="1" x14ac:dyDescent="0.2">
      <c r="A38" s="568" t="s">
        <v>1534</v>
      </c>
      <c r="B38" s="59" t="s">
        <v>516</v>
      </c>
      <c r="C38" s="202" t="s">
        <v>21</v>
      </c>
      <c r="D38" s="397">
        <f t="shared" si="0"/>
        <v>0</v>
      </c>
      <c r="E38" s="77">
        <f>IFERROR(VLOOKUP($A38,Filtro!$A$5:$I$326,3,FALSE),0)</f>
        <v>0</v>
      </c>
      <c r="F38" s="183">
        <f>IFERROR(VLOOKUP($A38,Filtro!$A$5:$I$326,4,FALSE),0)</f>
        <v>0</v>
      </c>
      <c r="G38" s="77">
        <f>IFERROR(VLOOKUP($A38,Filtro!$A$5:$I$326,5,FALSE),0)</f>
        <v>2</v>
      </c>
      <c r="H38" s="206">
        <v>38</v>
      </c>
    </row>
    <row r="39" spans="1:8" ht="15" customHeight="1" x14ac:dyDescent="0.2">
      <c r="A39" s="568" t="s">
        <v>1614</v>
      </c>
      <c r="B39" s="59" t="s">
        <v>517</v>
      </c>
      <c r="C39" s="202" t="s">
        <v>38</v>
      </c>
      <c r="D39" s="397">
        <f t="shared" si="0"/>
        <v>0</v>
      </c>
      <c r="E39" s="77">
        <f>IFERROR(VLOOKUP($A39,Filtro!$A$5:$I$326,3,FALSE),0)</f>
        <v>0</v>
      </c>
      <c r="F39" s="183">
        <f>IFERROR(VLOOKUP($A39,Filtro!$A$5:$I$326,4,FALSE),0)</f>
        <v>0</v>
      </c>
      <c r="G39" s="77">
        <f>IFERROR(VLOOKUP($A39,Filtro!$A$5:$I$326,5,FALSE),0)</f>
        <v>0</v>
      </c>
      <c r="H39" s="206">
        <v>39</v>
      </c>
    </row>
    <row r="40" spans="1:8" ht="15" customHeight="1" x14ac:dyDescent="0.2">
      <c r="A40" s="568" t="s">
        <v>1535</v>
      </c>
      <c r="B40" s="59" t="s">
        <v>518</v>
      </c>
      <c r="C40" s="202" t="s">
        <v>39</v>
      </c>
      <c r="D40" s="397">
        <f t="shared" si="0"/>
        <v>0</v>
      </c>
      <c r="E40" s="77">
        <f>IFERROR(VLOOKUP($A40,Filtro!$A$5:$I$326,3,FALSE),0)</f>
        <v>0</v>
      </c>
      <c r="F40" s="183">
        <f>IFERROR(VLOOKUP($A40,Filtro!$A$5:$I$326,4,FALSE),0)</f>
        <v>0</v>
      </c>
      <c r="G40" s="77">
        <f>IFERROR(VLOOKUP($A40,Filtro!$A$5:$I$326,5,FALSE),0)</f>
        <v>1</v>
      </c>
      <c r="H40" s="206">
        <v>40</v>
      </c>
    </row>
    <row r="41" spans="1:8" ht="15" customHeight="1" x14ac:dyDescent="0.2">
      <c r="A41" s="568" t="s">
        <v>1615</v>
      </c>
      <c r="B41" s="59" t="s">
        <v>519</v>
      </c>
      <c r="C41" s="202" t="s">
        <v>40</v>
      </c>
      <c r="D41" s="397">
        <f t="shared" si="0"/>
        <v>0</v>
      </c>
      <c r="E41" s="77">
        <f>IFERROR(VLOOKUP($A41,Filtro!$A$5:$I$326,3,FALSE),0)</f>
        <v>0</v>
      </c>
      <c r="F41" s="183">
        <f>IFERROR(VLOOKUP($A41,Filtro!$A$5:$I$326,4,FALSE),0)</f>
        <v>0</v>
      </c>
      <c r="G41" s="77">
        <f>IFERROR(VLOOKUP($A41,Filtro!$A$5:$I$326,5,FALSE),0)</f>
        <v>0</v>
      </c>
      <c r="H41" s="206">
        <v>41</v>
      </c>
    </row>
    <row r="42" spans="1:8" ht="15" customHeight="1" x14ac:dyDescent="0.2">
      <c r="A42" s="568" t="s">
        <v>1616</v>
      </c>
      <c r="B42" s="59" t="s">
        <v>520</v>
      </c>
      <c r="C42" s="202" t="s">
        <v>333</v>
      </c>
      <c r="D42" s="397">
        <f t="shared" si="0"/>
        <v>0</v>
      </c>
      <c r="E42" s="77">
        <f>IFERROR(VLOOKUP($A42,Filtro!$A$5:$I$326,3,FALSE),0)</f>
        <v>0</v>
      </c>
      <c r="F42" s="183">
        <f>IFERROR(VLOOKUP($A42,Filtro!$A$5:$I$326,4,FALSE),0)</f>
        <v>0</v>
      </c>
      <c r="G42" s="77">
        <f>IFERROR(VLOOKUP($A42,Filtro!$A$5:$I$326,5,FALSE),0)</f>
        <v>0</v>
      </c>
      <c r="H42" s="206">
        <v>42</v>
      </c>
    </row>
    <row r="43" spans="1:8" ht="15" customHeight="1" x14ac:dyDescent="0.2">
      <c r="A43" s="568" t="s">
        <v>1349</v>
      </c>
      <c r="B43" s="59" t="s">
        <v>521</v>
      </c>
      <c r="C43" s="202" t="s">
        <v>31</v>
      </c>
      <c r="D43" s="397">
        <f t="shared" si="0"/>
        <v>1004</v>
      </c>
      <c r="E43" s="77">
        <f>IFERROR(VLOOKUP($A43,Filtro!$A$5:$I$326,3,FALSE),0)</f>
        <v>0</v>
      </c>
      <c r="F43" s="183">
        <f>IFERROR(VLOOKUP($A43,Filtro!$A$5:$I$326,4,FALSE),0)</f>
        <v>1004</v>
      </c>
      <c r="G43" s="77">
        <f>IFERROR(VLOOKUP($A43,Filtro!$A$5:$I$326,5,FALSE),0)</f>
        <v>2071</v>
      </c>
      <c r="H43" s="206">
        <v>43</v>
      </c>
    </row>
    <row r="44" spans="1:8" ht="15" customHeight="1" x14ac:dyDescent="0.2">
      <c r="A44" s="568" t="s">
        <v>1562</v>
      </c>
      <c r="B44" s="59" t="s">
        <v>522</v>
      </c>
      <c r="C44" s="202" t="s">
        <v>41</v>
      </c>
      <c r="D44" s="397">
        <f t="shared" si="0"/>
        <v>0</v>
      </c>
      <c r="E44" s="77">
        <f>IFERROR(VLOOKUP($A44,Filtro!$A$5:$I$326,3,FALSE),0)</f>
        <v>0</v>
      </c>
      <c r="F44" s="183">
        <f>IFERROR(VLOOKUP($A44,Filtro!$A$5:$I$326,4,FALSE),0)</f>
        <v>0</v>
      </c>
      <c r="G44" s="77">
        <f>IFERROR(VLOOKUP($A44,Filtro!$A$5:$I$326,5,FALSE),0)</f>
        <v>151</v>
      </c>
      <c r="H44" s="206">
        <v>44</v>
      </c>
    </row>
    <row r="45" spans="1:8" ht="15" customHeight="1" x14ac:dyDescent="0.2">
      <c r="A45" s="568" t="s">
        <v>1323</v>
      </c>
      <c r="B45" s="59" t="s">
        <v>523</v>
      </c>
      <c r="C45" s="202" t="s">
        <v>42</v>
      </c>
      <c r="D45" s="397">
        <f t="shared" si="0"/>
        <v>2258</v>
      </c>
      <c r="E45" s="77">
        <f>IFERROR(VLOOKUP($A45,Filtro!$A$5:$I$326,3,FALSE),0)</f>
        <v>0</v>
      </c>
      <c r="F45" s="183">
        <f>IFERROR(VLOOKUP($A45,Filtro!$A$5:$I$326,4,FALSE),0)</f>
        <v>2258</v>
      </c>
      <c r="G45" s="77">
        <f>IFERROR(VLOOKUP($A45,Filtro!$A$5:$I$326,5,FALSE),0)</f>
        <v>31313</v>
      </c>
      <c r="H45" s="206">
        <v>45</v>
      </c>
    </row>
    <row r="46" spans="1:8" ht="15" customHeight="1" x14ac:dyDescent="0.2">
      <c r="A46" s="568" t="s">
        <v>1324</v>
      </c>
      <c r="B46" s="59" t="s">
        <v>524</v>
      </c>
      <c r="C46" s="202" t="s">
        <v>43</v>
      </c>
      <c r="D46" s="397">
        <f t="shared" si="0"/>
        <v>1251</v>
      </c>
      <c r="E46" s="77">
        <f>IFERROR(VLOOKUP($A46,Filtro!$A$5:$I$326,3,FALSE),0)</f>
        <v>0</v>
      </c>
      <c r="F46" s="183">
        <f>IFERROR(VLOOKUP($A46,Filtro!$A$5:$I$326,4,FALSE),0)</f>
        <v>1251</v>
      </c>
      <c r="G46" s="77">
        <f>IFERROR(VLOOKUP($A46,Filtro!$A$5:$I$326,5,FALSE),0)</f>
        <v>30213</v>
      </c>
      <c r="H46" s="206">
        <v>46</v>
      </c>
    </row>
    <row r="47" spans="1:8" ht="15" customHeight="1" x14ac:dyDescent="0.2">
      <c r="A47" s="568" t="s">
        <v>1519</v>
      </c>
      <c r="B47" s="59" t="s">
        <v>525</v>
      </c>
      <c r="C47" s="202" t="s">
        <v>44</v>
      </c>
      <c r="D47" s="397">
        <f t="shared" si="0"/>
        <v>0</v>
      </c>
      <c r="E47" s="77">
        <f>IFERROR(VLOOKUP($A47,Filtro!$A$5:$I$326,3,FALSE),0)</f>
        <v>0</v>
      </c>
      <c r="F47" s="183">
        <f>IFERROR(VLOOKUP($A47,Filtro!$A$5:$I$326,4,FALSE),0)</f>
        <v>0</v>
      </c>
      <c r="G47" s="77">
        <f>IFERROR(VLOOKUP($A47,Filtro!$A$5:$I$326,5,FALSE),0)</f>
        <v>145</v>
      </c>
      <c r="H47" s="206">
        <v>47</v>
      </c>
    </row>
    <row r="48" spans="1:8" ht="15" customHeight="1" x14ac:dyDescent="0.2">
      <c r="A48" s="568" t="s">
        <v>1539</v>
      </c>
      <c r="B48" s="59" t="s">
        <v>526</v>
      </c>
      <c r="C48" s="202" t="s">
        <v>45</v>
      </c>
      <c r="D48" s="397">
        <f t="shared" si="0"/>
        <v>0</v>
      </c>
      <c r="E48" s="77">
        <f>IFERROR(VLOOKUP($A48,Filtro!$A$5:$I$326,3,FALSE),0)</f>
        <v>0</v>
      </c>
      <c r="F48" s="183">
        <f>IFERROR(VLOOKUP($A48,Filtro!$A$5:$I$326,4,FALSE),0)</f>
        <v>0</v>
      </c>
      <c r="G48" s="77">
        <f>IFERROR(VLOOKUP($A48,Filtro!$A$5:$I$326,5,FALSE),0)</f>
        <v>9</v>
      </c>
      <c r="H48" s="206">
        <v>48</v>
      </c>
    </row>
    <row r="49" spans="1:8" ht="15" customHeight="1" x14ac:dyDescent="0.2">
      <c r="A49" s="568" t="s">
        <v>1325</v>
      </c>
      <c r="B49" s="59" t="s">
        <v>527</v>
      </c>
      <c r="C49" s="202" t="s">
        <v>54</v>
      </c>
      <c r="D49" s="397">
        <f t="shared" si="0"/>
        <v>19074</v>
      </c>
      <c r="E49" s="77">
        <f>IFERROR(VLOOKUP($A49,Filtro!$A$5:$I$326,3,FALSE),0)</f>
        <v>0</v>
      </c>
      <c r="F49" s="183">
        <f>IFERROR(VLOOKUP($A49,Filtro!$A$5:$I$326,4,FALSE),0)</f>
        <v>19074</v>
      </c>
      <c r="G49" s="77">
        <f>IFERROR(VLOOKUP($A49,Filtro!$A$5:$I$326,5,FALSE),0)</f>
        <v>42908</v>
      </c>
      <c r="H49" s="206">
        <v>49</v>
      </c>
    </row>
    <row r="50" spans="1:8" ht="15" customHeight="1" x14ac:dyDescent="0.2">
      <c r="A50" s="568" t="s">
        <v>1507</v>
      </c>
      <c r="B50" s="59" t="s">
        <v>528</v>
      </c>
      <c r="C50" s="202" t="s">
        <v>55</v>
      </c>
      <c r="D50" s="397">
        <f t="shared" si="0"/>
        <v>0</v>
      </c>
      <c r="E50" s="77">
        <f>IFERROR(VLOOKUP($A50,Filtro!$A$5:$I$326,3,FALSE),0)</f>
        <v>0</v>
      </c>
      <c r="F50" s="183">
        <f>IFERROR(VLOOKUP($A50,Filtro!$A$5:$I$326,4,FALSE),0)</f>
        <v>0</v>
      </c>
      <c r="G50" s="77">
        <f>IFERROR(VLOOKUP($A50,Filtro!$A$5:$I$326,5,FALSE),0)</f>
        <v>275</v>
      </c>
      <c r="H50" s="206">
        <v>50</v>
      </c>
    </row>
    <row r="51" spans="1:8" ht="15" customHeight="1" x14ac:dyDescent="0.2">
      <c r="A51" s="568" t="s">
        <v>1617</v>
      </c>
      <c r="B51" s="59" t="s">
        <v>529</v>
      </c>
      <c r="C51" s="202" t="s">
        <v>56</v>
      </c>
      <c r="D51" s="397">
        <f t="shared" si="0"/>
        <v>0</v>
      </c>
      <c r="E51" s="77">
        <f>IFERROR(VLOOKUP($A51,Filtro!$A$5:$I$326,3,FALSE),0)</f>
        <v>0</v>
      </c>
      <c r="F51" s="183">
        <f>IFERROR(VLOOKUP($A51,Filtro!$A$5:$I$326,4,FALSE),0)</f>
        <v>0</v>
      </c>
      <c r="G51" s="77">
        <f>IFERROR(VLOOKUP($A51,Filtro!$A$5:$I$326,5,FALSE),0)</f>
        <v>0</v>
      </c>
      <c r="H51" s="206">
        <v>51</v>
      </c>
    </row>
    <row r="52" spans="1:8" ht="15" customHeight="1" x14ac:dyDescent="0.2">
      <c r="A52" s="568" t="s">
        <v>1551</v>
      </c>
      <c r="B52" s="59" t="s">
        <v>530</v>
      </c>
      <c r="C52" s="202" t="s">
        <v>57</v>
      </c>
      <c r="D52" s="397">
        <f t="shared" si="0"/>
        <v>0</v>
      </c>
      <c r="E52" s="77">
        <f>IFERROR(VLOOKUP($A52,Filtro!$A$5:$I$326,3,FALSE),0)</f>
        <v>0</v>
      </c>
      <c r="F52" s="183">
        <f>IFERROR(VLOOKUP($A52,Filtro!$A$5:$I$326,4,FALSE),0)</f>
        <v>0</v>
      </c>
      <c r="G52" s="77">
        <f>IFERROR(VLOOKUP($A52,Filtro!$A$5:$I$326,5,FALSE),0)</f>
        <v>18</v>
      </c>
      <c r="H52" s="206">
        <v>52</v>
      </c>
    </row>
    <row r="53" spans="1:8" ht="31.5" x14ac:dyDescent="0.2">
      <c r="A53" s="568" t="s">
        <v>1326</v>
      </c>
      <c r="B53" s="59" t="s">
        <v>531</v>
      </c>
      <c r="C53" s="202" t="s">
        <v>131</v>
      </c>
      <c r="D53" s="397">
        <f t="shared" si="0"/>
        <v>31048</v>
      </c>
      <c r="E53" s="77">
        <f>IFERROR(VLOOKUP($A53,Filtro!$A$5:$I$326,3,FALSE),0)</f>
        <v>0</v>
      </c>
      <c r="F53" s="183">
        <f>IFERROR(VLOOKUP($A53,Filtro!$A$5:$I$326,4,FALSE),0)</f>
        <v>31048</v>
      </c>
      <c r="G53" s="77">
        <f>IFERROR(VLOOKUP($A53,Filtro!$A$5:$I$326,5,FALSE),0)</f>
        <v>57485</v>
      </c>
      <c r="H53" s="206">
        <v>53</v>
      </c>
    </row>
    <row r="54" spans="1:8" ht="15" customHeight="1" x14ac:dyDescent="0.2">
      <c r="A54" s="568" t="s">
        <v>1618</v>
      </c>
      <c r="B54" s="59" t="s">
        <v>532</v>
      </c>
      <c r="C54" s="202" t="s">
        <v>246</v>
      </c>
      <c r="D54" s="397">
        <f t="shared" si="0"/>
        <v>0</v>
      </c>
      <c r="E54" s="77">
        <f>IFERROR(VLOOKUP($A54,Filtro!$A$5:$I$326,3,FALSE),0)</f>
        <v>0</v>
      </c>
      <c r="F54" s="183">
        <f>IFERROR(VLOOKUP($A54,Filtro!$A$5:$I$326,4,FALSE),0)</f>
        <v>0</v>
      </c>
      <c r="G54" s="77">
        <f>IFERROR(VLOOKUP($A54,Filtro!$A$5:$I$326,5,FALSE),0)</f>
        <v>0</v>
      </c>
      <c r="H54" s="206">
        <v>54</v>
      </c>
    </row>
    <row r="55" spans="1:8" ht="15" customHeight="1" x14ac:dyDescent="0.2">
      <c r="A55" s="568" t="s">
        <v>1619</v>
      </c>
      <c r="B55" s="59" t="s">
        <v>533</v>
      </c>
      <c r="C55" s="202" t="s">
        <v>247</v>
      </c>
      <c r="D55" s="397">
        <f t="shared" si="0"/>
        <v>0</v>
      </c>
      <c r="E55" s="77">
        <f>IFERROR(VLOOKUP($A55,Filtro!$A$5:$I$326,3,FALSE),0)</f>
        <v>0</v>
      </c>
      <c r="F55" s="183">
        <f>IFERROR(VLOOKUP($A55,Filtro!$A$5:$I$326,4,FALSE),0)</f>
        <v>0</v>
      </c>
      <c r="G55" s="77">
        <f>IFERROR(VLOOKUP($A55,Filtro!$A$5:$I$326,5,FALSE),0)</f>
        <v>0</v>
      </c>
      <c r="H55" s="206">
        <v>55</v>
      </c>
    </row>
    <row r="56" spans="1:8" ht="15" customHeight="1" x14ac:dyDescent="0.2">
      <c r="A56" s="568" t="s">
        <v>1620</v>
      </c>
      <c r="B56" s="59" t="s">
        <v>534</v>
      </c>
      <c r="C56" s="202" t="s">
        <v>90</v>
      </c>
      <c r="D56" s="397">
        <f t="shared" si="0"/>
        <v>0</v>
      </c>
      <c r="E56" s="77">
        <f>IFERROR(VLOOKUP($A56,Filtro!$A$5:$I$326,3,FALSE),0)</f>
        <v>0</v>
      </c>
      <c r="F56" s="183">
        <f>IFERROR(VLOOKUP($A56,Filtro!$A$5:$I$326,4,FALSE),0)</f>
        <v>0</v>
      </c>
      <c r="G56" s="77">
        <f>IFERROR(VLOOKUP($A56,Filtro!$A$5:$I$326,5,FALSE),0)</f>
        <v>0</v>
      </c>
      <c r="H56" s="206">
        <v>56</v>
      </c>
    </row>
    <row r="57" spans="1:8" ht="15" customHeight="1" x14ac:dyDescent="0.2">
      <c r="A57" s="568" t="s">
        <v>1621</v>
      </c>
      <c r="B57" s="59" t="s">
        <v>535</v>
      </c>
      <c r="C57" s="202" t="s">
        <v>91</v>
      </c>
      <c r="D57" s="397">
        <f t="shared" si="0"/>
        <v>0</v>
      </c>
      <c r="E57" s="77">
        <f>IFERROR(VLOOKUP($A57,Filtro!$A$5:$I$326,3,FALSE),0)</f>
        <v>0</v>
      </c>
      <c r="F57" s="183">
        <f>IFERROR(VLOOKUP($A57,Filtro!$A$5:$I$326,4,FALSE),0)</f>
        <v>0</v>
      </c>
      <c r="G57" s="77">
        <f>IFERROR(VLOOKUP($A57,Filtro!$A$5:$I$326,5,FALSE),0)</f>
        <v>0</v>
      </c>
      <c r="H57" s="206">
        <v>57</v>
      </c>
    </row>
    <row r="58" spans="1:8" ht="15" customHeight="1" x14ac:dyDescent="0.2">
      <c r="A58" s="568" t="s">
        <v>1622</v>
      </c>
      <c r="B58" s="59" t="s">
        <v>536</v>
      </c>
      <c r="C58" s="202" t="s">
        <v>92</v>
      </c>
      <c r="D58" s="397">
        <f t="shared" si="0"/>
        <v>0</v>
      </c>
      <c r="E58" s="77">
        <f>IFERROR(VLOOKUP($A58,Filtro!$A$5:$I$326,3,FALSE),0)</f>
        <v>0</v>
      </c>
      <c r="F58" s="183">
        <f>IFERROR(VLOOKUP($A58,Filtro!$A$5:$I$326,4,FALSE),0)</f>
        <v>0</v>
      </c>
      <c r="G58" s="77">
        <f>IFERROR(VLOOKUP($A58,Filtro!$A$5:$I$326,5,FALSE),0)</f>
        <v>0</v>
      </c>
      <c r="H58" s="206">
        <v>58</v>
      </c>
    </row>
    <row r="59" spans="1:8" ht="15" customHeight="1" x14ac:dyDescent="0.2">
      <c r="A59" s="568" t="s">
        <v>1623</v>
      </c>
      <c r="B59" s="59" t="s">
        <v>537</v>
      </c>
      <c r="C59" s="202" t="s">
        <v>93</v>
      </c>
      <c r="D59" s="397">
        <f t="shared" si="0"/>
        <v>0</v>
      </c>
      <c r="E59" s="77">
        <f>IFERROR(VLOOKUP($A59,Filtro!$A$5:$I$326,3,FALSE),0)</f>
        <v>0</v>
      </c>
      <c r="F59" s="183">
        <f>IFERROR(VLOOKUP($A59,Filtro!$A$5:$I$326,4,FALSE),0)</f>
        <v>0</v>
      </c>
      <c r="G59" s="77">
        <f>IFERROR(VLOOKUP($A59,Filtro!$A$5:$I$326,5,FALSE),0)</f>
        <v>0</v>
      </c>
      <c r="H59" s="206">
        <v>59</v>
      </c>
    </row>
    <row r="60" spans="1:8" ht="15" customHeight="1" x14ac:dyDescent="0.2">
      <c r="A60" s="568" t="s">
        <v>1624</v>
      </c>
      <c r="B60" s="59" t="s">
        <v>538</v>
      </c>
      <c r="C60" s="202" t="s">
        <v>94</v>
      </c>
      <c r="D60" s="397">
        <f t="shared" si="0"/>
        <v>0</v>
      </c>
      <c r="E60" s="77">
        <f>IFERROR(VLOOKUP($A60,Filtro!$A$5:$I$326,3,FALSE),0)</f>
        <v>0</v>
      </c>
      <c r="F60" s="183">
        <f>IFERROR(VLOOKUP($A60,Filtro!$A$5:$I$326,4,FALSE),0)</f>
        <v>0</v>
      </c>
      <c r="G60" s="77">
        <f>IFERROR(VLOOKUP($A60,Filtro!$A$5:$I$326,5,FALSE),0)</f>
        <v>0</v>
      </c>
      <c r="H60" s="206">
        <v>60</v>
      </c>
    </row>
    <row r="61" spans="1:8" ht="15" customHeight="1" x14ac:dyDescent="0.2">
      <c r="A61" s="568" t="s">
        <v>1625</v>
      </c>
      <c r="B61" s="59" t="s">
        <v>539</v>
      </c>
      <c r="C61" s="202" t="s">
        <v>95</v>
      </c>
      <c r="D61" s="397">
        <f t="shared" si="0"/>
        <v>0</v>
      </c>
      <c r="E61" s="77">
        <f>IFERROR(VLOOKUP($A61,Filtro!$A$5:$I$326,3,FALSE),0)</f>
        <v>0</v>
      </c>
      <c r="F61" s="183">
        <f>IFERROR(VLOOKUP($A61,Filtro!$A$5:$I$326,4,FALSE),0)</f>
        <v>0</v>
      </c>
      <c r="G61" s="77">
        <f>IFERROR(VLOOKUP($A61,Filtro!$A$5:$I$326,5,FALSE),0)</f>
        <v>0</v>
      </c>
      <c r="H61" s="206">
        <v>61</v>
      </c>
    </row>
    <row r="62" spans="1:8" ht="15" customHeight="1" x14ac:dyDescent="0.2">
      <c r="A62" s="568" t="s">
        <v>1626</v>
      </c>
      <c r="B62" s="59" t="s">
        <v>540</v>
      </c>
      <c r="C62" s="202" t="s">
        <v>96</v>
      </c>
      <c r="D62" s="397">
        <f t="shared" si="0"/>
        <v>0</v>
      </c>
      <c r="E62" s="77">
        <f>IFERROR(VLOOKUP($A62,Filtro!$A$5:$I$326,3,FALSE),0)</f>
        <v>0</v>
      </c>
      <c r="F62" s="183">
        <f>IFERROR(VLOOKUP($A62,Filtro!$A$5:$I$326,4,FALSE),0)</f>
        <v>0</v>
      </c>
      <c r="G62" s="77">
        <f>IFERROR(VLOOKUP($A62,Filtro!$A$5:$I$326,5,FALSE),0)</f>
        <v>0</v>
      </c>
      <c r="H62" s="206">
        <v>62</v>
      </c>
    </row>
    <row r="63" spans="1:8" ht="15" customHeight="1" x14ac:dyDescent="0.2">
      <c r="A63" s="568" t="s">
        <v>1627</v>
      </c>
      <c r="B63" s="59" t="s">
        <v>541</v>
      </c>
      <c r="C63" s="202" t="s">
        <v>97</v>
      </c>
      <c r="D63" s="397">
        <f t="shared" si="0"/>
        <v>0</v>
      </c>
      <c r="E63" s="77">
        <f>IFERROR(VLOOKUP($A63,Filtro!$A$5:$I$326,3,FALSE),0)</f>
        <v>0</v>
      </c>
      <c r="F63" s="183">
        <f>IFERROR(VLOOKUP($A63,Filtro!$A$5:$I$326,4,FALSE),0)</f>
        <v>0</v>
      </c>
      <c r="G63" s="77">
        <f>IFERROR(VLOOKUP($A63,Filtro!$A$5:$I$326,5,FALSE),0)</f>
        <v>0</v>
      </c>
      <c r="H63" s="206">
        <v>63</v>
      </c>
    </row>
    <row r="64" spans="1:8" ht="15" customHeight="1" x14ac:dyDescent="0.2">
      <c r="A64" s="568" t="s">
        <v>1628</v>
      </c>
      <c r="B64" s="59" t="s">
        <v>542</v>
      </c>
      <c r="C64" s="202" t="s">
        <v>275</v>
      </c>
      <c r="D64" s="397">
        <f t="shared" si="0"/>
        <v>0</v>
      </c>
      <c r="E64" s="77">
        <f>IFERROR(VLOOKUP($A64,Filtro!$A$5:$I$326,3,FALSE),0)</f>
        <v>0</v>
      </c>
      <c r="F64" s="183">
        <f>IFERROR(VLOOKUP($A64,Filtro!$A$5:$I$326,4,FALSE),0)</f>
        <v>0</v>
      </c>
      <c r="G64" s="77">
        <f>IFERROR(VLOOKUP($A64,Filtro!$A$5:$I$326,5,FALSE),0)</f>
        <v>0</v>
      </c>
      <c r="H64" s="206">
        <v>64</v>
      </c>
    </row>
    <row r="65" spans="1:8" ht="15" customHeight="1" x14ac:dyDescent="0.2">
      <c r="A65" s="568" t="s">
        <v>1629</v>
      </c>
      <c r="B65" s="59" t="s">
        <v>543</v>
      </c>
      <c r="C65" s="202" t="s">
        <v>276</v>
      </c>
      <c r="D65" s="397">
        <f t="shared" si="0"/>
        <v>0</v>
      </c>
      <c r="E65" s="77">
        <f>IFERROR(VLOOKUP($A65,Filtro!$A$5:$I$326,3,FALSE),0)</f>
        <v>0</v>
      </c>
      <c r="F65" s="183">
        <f>IFERROR(VLOOKUP($A65,Filtro!$A$5:$I$326,4,FALSE),0)</f>
        <v>0</v>
      </c>
      <c r="G65" s="77">
        <f>IFERROR(VLOOKUP($A65,Filtro!$A$5:$I$326,5,FALSE),0)</f>
        <v>0</v>
      </c>
      <c r="H65" s="206">
        <v>65</v>
      </c>
    </row>
    <row r="66" spans="1:8" ht="15" customHeight="1" x14ac:dyDescent="0.2">
      <c r="A66" s="568" t="s">
        <v>1529</v>
      </c>
      <c r="B66" s="59" t="s">
        <v>544</v>
      </c>
      <c r="C66" s="202" t="s">
        <v>277</v>
      </c>
      <c r="D66" s="397">
        <f t="shared" si="0"/>
        <v>0</v>
      </c>
      <c r="E66" s="77">
        <f>IFERROR(VLOOKUP($A66,Filtro!$A$5:$I$326,3,FALSE),0)</f>
        <v>0</v>
      </c>
      <c r="F66" s="183">
        <f>IFERROR(VLOOKUP($A66,Filtro!$A$5:$I$326,4,FALSE),0)</f>
        <v>0</v>
      </c>
      <c r="G66" s="77">
        <f>IFERROR(VLOOKUP($A66,Filtro!$A$5:$I$326,5,FALSE),0)</f>
        <v>63</v>
      </c>
      <c r="H66" s="206">
        <v>66</v>
      </c>
    </row>
    <row r="67" spans="1:8" ht="15" customHeight="1" x14ac:dyDescent="0.2">
      <c r="A67" s="568" t="s">
        <v>1327</v>
      </c>
      <c r="B67" s="59" t="s">
        <v>545</v>
      </c>
      <c r="C67" s="202" t="s">
        <v>132</v>
      </c>
      <c r="D67" s="397">
        <f t="shared" si="0"/>
        <v>2041</v>
      </c>
      <c r="E67" s="77">
        <f>IFERROR(VLOOKUP($A67,Filtro!$A$5:$I$326,3,FALSE),0)</f>
        <v>0</v>
      </c>
      <c r="F67" s="183">
        <f>IFERROR(VLOOKUP($A67,Filtro!$A$5:$I$326,4,FALSE),0)</f>
        <v>2041</v>
      </c>
      <c r="G67" s="77">
        <f>IFERROR(VLOOKUP($A67,Filtro!$A$5:$I$326,5,FALSE),0)</f>
        <v>2726</v>
      </c>
      <c r="H67" s="206">
        <v>67</v>
      </c>
    </row>
    <row r="68" spans="1:8" ht="15" customHeight="1" x14ac:dyDescent="0.2">
      <c r="A68" s="568" t="s">
        <v>1630</v>
      </c>
      <c r="B68" s="59" t="s">
        <v>546</v>
      </c>
      <c r="C68" s="202" t="s">
        <v>32</v>
      </c>
      <c r="D68" s="397">
        <f t="shared" si="0"/>
        <v>0</v>
      </c>
      <c r="E68" s="77">
        <f>IFERROR(VLOOKUP($A68,Filtro!$A$5:$I$326,3,FALSE),0)</f>
        <v>0</v>
      </c>
      <c r="F68" s="183">
        <f>IFERROR(VLOOKUP($A68,Filtro!$A$5:$I$326,4,FALSE),0)</f>
        <v>0</v>
      </c>
      <c r="G68" s="77">
        <f>IFERROR(VLOOKUP($A68,Filtro!$A$5:$I$326,5,FALSE),0)</f>
        <v>0</v>
      </c>
      <c r="H68" s="206">
        <v>68</v>
      </c>
    </row>
    <row r="69" spans="1:8" ht="15" customHeight="1" x14ac:dyDescent="0.2">
      <c r="A69" s="568" t="s">
        <v>1631</v>
      </c>
      <c r="B69" s="59" t="s">
        <v>547</v>
      </c>
      <c r="C69" s="202" t="s">
        <v>33</v>
      </c>
      <c r="D69" s="397">
        <f t="shared" si="0"/>
        <v>0</v>
      </c>
      <c r="E69" s="77">
        <f>IFERROR(VLOOKUP($A69,Filtro!$A$5:$I$326,3,FALSE),0)</f>
        <v>0</v>
      </c>
      <c r="F69" s="183">
        <f>IFERROR(VLOOKUP($A69,Filtro!$A$5:$I$326,4,FALSE),0)</f>
        <v>0</v>
      </c>
      <c r="G69" s="77">
        <f>IFERROR(VLOOKUP($A69,Filtro!$A$5:$I$326,5,FALSE),0)</f>
        <v>0</v>
      </c>
      <c r="H69" s="206">
        <v>69</v>
      </c>
    </row>
    <row r="70" spans="1:8" ht="15" customHeight="1" x14ac:dyDescent="0.2">
      <c r="A70" s="568" t="s">
        <v>1632</v>
      </c>
      <c r="B70" s="59" t="s">
        <v>548</v>
      </c>
      <c r="C70" s="202" t="s">
        <v>34</v>
      </c>
      <c r="D70" s="397">
        <f t="shared" si="0"/>
        <v>0</v>
      </c>
      <c r="E70" s="77">
        <f>IFERROR(VLOOKUP($A70,Filtro!$A$5:$I$326,3,FALSE),0)</f>
        <v>0</v>
      </c>
      <c r="F70" s="183">
        <f>IFERROR(VLOOKUP($A70,Filtro!$A$5:$I$326,4,FALSE),0)</f>
        <v>0</v>
      </c>
      <c r="G70" s="77">
        <f>IFERROR(VLOOKUP($A70,Filtro!$A$5:$I$326,5,FALSE),0)</f>
        <v>0</v>
      </c>
      <c r="H70" s="206">
        <v>70</v>
      </c>
    </row>
    <row r="71" spans="1:8" ht="15" customHeight="1" x14ac:dyDescent="0.2">
      <c r="A71" s="568" t="s">
        <v>1443</v>
      </c>
      <c r="B71" s="59" t="s">
        <v>549</v>
      </c>
      <c r="C71" s="202" t="s">
        <v>162</v>
      </c>
      <c r="D71" s="397">
        <f t="shared" si="0"/>
        <v>25</v>
      </c>
      <c r="E71" s="77">
        <f>IFERROR(VLOOKUP($A71,Filtro!$A$5:$I$326,3,FALSE),0)</f>
        <v>0</v>
      </c>
      <c r="F71" s="183">
        <f>IFERROR(VLOOKUP($A71,Filtro!$A$5:$I$326,4,FALSE),0)</f>
        <v>25</v>
      </c>
      <c r="G71" s="77">
        <f>IFERROR(VLOOKUP($A71,Filtro!$A$5:$I$326,5,FALSE),0)</f>
        <v>18</v>
      </c>
      <c r="H71" s="206">
        <v>71</v>
      </c>
    </row>
    <row r="72" spans="1:8" ht="15" customHeight="1" x14ac:dyDescent="0.2">
      <c r="A72" s="568" t="s">
        <v>1633</v>
      </c>
      <c r="B72" s="59" t="s">
        <v>550</v>
      </c>
      <c r="C72" s="202" t="s">
        <v>163</v>
      </c>
      <c r="D72" s="397">
        <f t="shared" si="0"/>
        <v>0</v>
      </c>
      <c r="E72" s="77">
        <f>IFERROR(VLOOKUP($A72,Filtro!$A$5:$I$326,3,FALSE),0)</f>
        <v>0</v>
      </c>
      <c r="F72" s="183">
        <f>IFERROR(VLOOKUP($A72,Filtro!$A$5:$I$326,4,FALSE),0)</f>
        <v>0</v>
      </c>
      <c r="G72" s="77">
        <f>IFERROR(VLOOKUP($A72,Filtro!$A$5:$I$326,5,FALSE),0)</f>
        <v>0</v>
      </c>
      <c r="H72" s="206">
        <v>72</v>
      </c>
    </row>
    <row r="73" spans="1:8" ht="15" customHeight="1" x14ac:dyDescent="0.2">
      <c r="A73" s="568" t="s">
        <v>1444</v>
      </c>
      <c r="B73" s="59" t="s">
        <v>551</v>
      </c>
      <c r="C73" s="202" t="s">
        <v>164</v>
      </c>
      <c r="D73" s="397">
        <f t="shared" si="0"/>
        <v>168</v>
      </c>
      <c r="E73" s="77">
        <f>IFERROR(VLOOKUP($A73,Filtro!$A$5:$I$326,3,FALSE),0)</f>
        <v>0</v>
      </c>
      <c r="F73" s="183">
        <f>IFERROR(VLOOKUP($A73,Filtro!$A$5:$I$326,4,FALSE),0)</f>
        <v>168</v>
      </c>
      <c r="G73" s="77">
        <f>IFERROR(VLOOKUP($A73,Filtro!$A$5:$I$326,5,FALSE),0)</f>
        <v>35</v>
      </c>
      <c r="H73" s="206">
        <v>73</v>
      </c>
    </row>
    <row r="74" spans="1:8" ht="15" customHeight="1" x14ac:dyDescent="0.2">
      <c r="A74" s="568" t="s">
        <v>1376</v>
      </c>
      <c r="B74" s="59" t="s">
        <v>552</v>
      </c>
      <c r="C74" s="202" t="s">
        <v>165</v>
      </c>
      <c r="D74" s="397">
        <f t="shared" si="0"/>
        <v>0</v>
      </c>
      <c r="E74" s="77">
        <f>IFERROR(VLOOKUP($A74,Filtro!$A$5:$I$326,3,FALSE),0)</f>
        <v>0</v>
      </c>
      <c r="F74" s="183">
        <f>IFERROR(VLOOKUP($A74,Filtro!$A$5:$I$326,4,FALSE),0)</f>
        <v>0</v>
      </c>
      <c r="G74" s="77">
        <f>IFERROR(VLOOKUP($A74,Filtro!$A$5:$I$326,5,FALSE),0)</f>
        <v>9</v>
      </c>
      <c r="H74" s="206">
        <v>74</v>
      </c>
    </row>
    <row r="75" spans="1:8" ht="15" customHeight="1" x14ac:dyDescent="0.2">
      <c r="A75" s="568" t="s">
        <v>1634</v>
      </c>
      <c r="B75" s="59" t="s">
        <v>553</v>
      </c>
      <c r="C75" s="202" t="s">
        <v>166</v>
      </c>
      <c r="D75" s="397">
        <f t="shared" si="0"/>
        <v>0</v>
      </c>
      <c r="E75" s="77">
        <f>IFERROR(VLOOKUP($A75,Filtro!$A$5:$I$326,3,FALSE),0)</f>
        <v>0</v>
      </c>
      <c r="F75" s="183">
        <f>IFERROR(VLOOKUP($A75,Filtro!$A$5:$I$326,4,FALSE),0)</f>
        <v>0</v>
      </c>
      <c r="G75" s="77">
        <f>IFERROR(VLOOKUP($A75,Filtro!$A$5:$I$326,5,FALSE),0)</f>
        <v>0</v>
      </c>
      <c r="H75" s="206">
        <v>75</v>
      </c>
    </row>
    <row r="76" spans="1:8" ht="15" customHeight="1" x14ac:dyDescent="0.2">
      <c r="A76" s="568" t="s">
        <v>1635</v>
      </c>
      <c r="B76" s="59" t="s">
        <v>554</v>
      </c>
      <c r="C76" s="202" t="s">
        <v>167</v>
      </c>
      <c r="D76" s="397">
        <f t="shared" si="0"/>
        <v>0</v>
      </c>
      <c r="E76" s="77">
        <f>IFERROR(VLOOKUP($A76,Filtro!$A$5:$I$326,3,FALSE),0)</f>
        <v>0</v>
      </c>
      <c r="F76" s="183">
        <f>IFERROR(VLOOKUP($A76,Filtro!$A$5:$I$326,4,FALSE),0)</f>
        <v>0</v>
      </c>
      <c r="G76" s="77">
        <f>IFERROR(VLOOKUP($A76,Filtro!$A$5:$I$326,5,FALSE),0)</f>
        <v>0</v>
      </c>
      <c r="H76" s="206">
        <v>76</v>
      </c>
    </row>
    <row r="77" spans="1:8" ht="15" customHeight="1" x14ac:dyDescent="0.2">
      <c r="A77" s="568" t="s">
        <v>1636</v>
      </c>
      <c r="B77" s="59" t="s">
        <v>555</v>
      </c>
      <c r="C77" s="202" t="s">
        <v>369</v>
      </c>
      <c r="D77" s="397">
        <f t="shared" si="0"/>
        <v>0</v>
      </c>
      <c r="E77" s="77">
        <f>IFERROR(VLOOKUP($A77,Filtro!$A$5:$I$326,3,FALSE),0)</f>
        <v>0</v>
      </c>
      <c r="F77" s="183">
        <f>IFERROR(VLOOKUP($A77,Filtro!$A$5:$I$326,4,FALSE),0)</f>
        <v>0</v>
      </c>
      <c r="G77" s="77">
        <f>IFERROR(VLOOKUP($A77,Filtro!$A$5:$I$326,5,FALSE),0)</f>
        <v>0</v>
      </c>
      <c r="H77" s="206">
        <v>77</v>
      </c>
    </row>
    <row r="78" spans="1:8" ht="15" customHeight="1" x14ac:dyDescent="0.2">
      <c r="A78" s="568" t="s">
        <v>1393</v>
      </c>
      <c r="B78" s="59" t="s">
        <v>556</v>
      </c>
      <c r="C78" s="202" t="s">
        <v>370</v>
      </c>
      <c r="D78" s="397">
        <f t="shared" si="0"/>
        <v>32</v>
      </c>
      <c r="E78" s="77">
        <f>IFERROR(VLOOKUP($A78,Filtro!$A$5:$I$326,3,FALSE),0)</f>
        <v>0</v>
      </c>
      <c r="F78" s="183">
        <f>IFERROR(VLOOKUP($A78,Filtro!$A$5:$I$326,4,FALSE),0)</f>
        <v>32</v>
      </c>
      <c r="G78" s="77">
        <f>IFERROR(VLOOKUP($A78,Filtro!$A$5:$I$326,5,FALSE),0)</f>
        <v>0</v>
      </c>
      <c r="H78" s="206">
        <v>78</v>
      </c>
    </row>
    <row r="79" spans="1:8" ht="15" customHeight="1" x14ac:dyDescent="0.2">
      <c r="A79" s="568" t="s">
        <v>1637</v>
      </c>
      <c r="B79" s="59" t="s">
        <v>557</v>
      </c>
      <c r="C79" s="202" t="s">
        <v>157</v>
      </c>
      <c r="D79" s="397">
        <f t="shared" ref="D79:D98" si="1">SUM(E79:F79)</f>
        <v>0</v>
      </c>
      <c r="E79" s="77">
        <f>IFERROR(VLOOKUP($A79,Filtro!$A$5:$I$326,3,FALSE),0)</f>
        <v>0</v>
      </c>
      <c r="F79" s="183">
        <f>IFERROR(VLOOKUP($A79,Filtro!$A$5:$I$326,4,FALSE),0)</f>
        <v>0</v>
      </c>
      <c r="G79" s="77">
        <f>IFERROR(VLOOKUP($A79,Filtro!$A$5:$I$326,5,FALSE),0)</f>
        <v>0</v>
      </c>
      <c r="H79" s="206">
        <v>79</v>
      </c>
    </row>
    <row r="80" spans="1:8" ht="15" customHeight="1" x14ac:dyDescent="0.2">
      <c r="A80" s="568" t="s">
        <v>1328</v>
      </c>
      <c r="B80" s="59" t="s">
        <v>558</v>
      </c>
      <c r="C80" s="202" t="s">
        <v>158</v>
      </c>
      <c r="D80" s="397">
        <f t="shared" si="1"/>
        <v>0</v>
      </c>
      <c r="E80" s="77">
        <f>IFERROR(VLOOKUP($A80,Filtro!$A$5:$I$326,3,FALSE),0)</f>
        <v>0</v>
      </c>
      <c r="F80" s="183">
        <f>IFERROR(VLOOKUP($A80,Filtro!$A$5:$I$326,4,FALSE),0)</f>
        <v>0</v>
      </c>
      <c r="G80" s="77">
        <f>IFERROR(VLOOKUP($A80,Filtro!$A$5:$I$326,5,FALSE),0)</f>
        <v>100</v>
      </c>
      <c r="H80" s="206">
        <v>80</v>
      </c>
    </row>
    <row r="81" spans="1:8" ht="15" customHeight="1" x14ac:dyDescent="0.2">
      <c r="A81" s="568" t="s">
        <v>1638</v>
      </c>
      <c r="B81" s="59" t="s">
        <v>559</v>
      </c>
      <c r="C81" s="202" t="s">
        <v>159</v>
      </c>
      <c r="D81" s="397">
        <f t="shared" si="1"/>
        <v>0</v>
      </c>
      <c r="E81" s="77">
        <f>IFERROR(VLOOKUP($A81,Filtro!$A$5:$I$326,3,FALSE),0)</f>
        <v>0</v>
      </c>
      <c r="F81" s="183">
        <f>IFERROR(VLOOKUP($A81,Filtro!$A$5:$I$326,4,FALSE),0)</f>
        <v>0</v>
      </c>
      <c r="G81" s="77">
        <f>IFERROR(VLOOKUP($A81,Filtro!$A$5:$I$326,5,FALSE),0)</f>
        <v>0</v>
      </c>
      <c r="H81" s="206">
        <v>81</v>
      </c>
    </row>
    <row r="82" spans="1:8" ht="15" customHeight="1" x14ac:dyDescent="0.2">
      <c r="A82" s="568" t="s">
        <v>1525</v>
      </c>
      <c r="B82" s="59" t="s">
        <v>560</v>
      </c>
      <c r="C82" s="202" t="s">
        <v>160</v>
      </c>
      <c r="D82" s="397">
        <f t="shared" si="1"/>
        <v>0</v>
      </c>
      <c r="E82" s="77">
        <f>IFERROR(VLOOKUP($A82,Filtro!$A$5:$I$326,3,FALSE),0)</f>
        <v>0</v>
      </c>
      <c r="F82" s="183">
        <f>IFERROR(VLOOKUP($A82,Filtro!$A$5:$I$326,4,FALSE),0)</f>
        <v>0</v>
      </c>
      <c r="G82" s="77">
        <f>IFERROR(VLOOKUP($A82,Filtro!$A$5:$I$326,5,FALSE),0)</f>
        <v>5</v>
      </c>
      <c r="H82" s="206">
        <v>82</v>
      </c>
    </row>
    <row r="83" spans="1:8" ht="15" customHeight="1" x14ac:dyDescent="0.2">
      <c r="A83" s="568" t="s">
        <v>1565</v>
      </c>
      <c r="B83" s="59" t="s">
        <v>561</v>
      </c>
      <c r="C83" s="202" t="s">
        <v>161</v>
      </c>
      <c r="D83" s="397">
        <f t="shared" si="1"/>
        <v>0</v>
      </c>
      <c r="E83" s="77">
        <f>IFERROR(VLOOKUP($A83,Filtro!$A$5:$I$326,3,FALSE),0)</f>
        <v>0</v>
      </c>
      <c r="F83" s="183">
        <f>IFERROR(VLOOKUP($A83,Filtro!$A$5:$I$326,4,FALSE),0)</f>
        <v>0</v>
      </c>
      <c r="G83" s="77">
        <f>IFERROR(VLOOKUP($A83,Filtro!$A$5:$I$326,5,FALSE),0)</f>
        <v>1</v>
      </c>
      <c r="H83" s="206">
        <v>83</v>
      </c>
    </row>
    <row r="84" spans="1:8" ht="15" customHeight="1" x14ac:dyDescent="0.2">
      <c r="A84" s="568" t="s">
        <v>1639</v>
      </c>
      <c r="B84" s="59" t="s">
        <v>562</v>
      </c>
      <c r="C84" s="202" t="s">
        <v>330</v>
      </c>
      <c r="D84" s="397">
        <f t="shared" si="1"/>
        <v>0</v>
      </c>
      <c r="E84" s="77">
        <f>IFERROR(VLOOKUP($A84,Filtro!$A$5:$I$326,3,FALSE),0)</f>
        <v>0</v>
      </c>
      <c r="F84" s="183">
        <f>IFERROR(VLOOKUP($A84,Filtro!$A$5:$I$326,4,FALSE),0)</f>
        <v>0</v>
      </c>
      <c r="G84" s="77">
        <f>IFERROR(VLOOKUP($A84,Filtro!$A$5:$I$326,5,FALSE),0)</f>
        <v>0</v>
      </c>
      <c r="H84" s="206">
        <v>84</v>
      </c>
    </row>
    <row r="85" spans="1:8" ht="15" customHeight="1" x14ac:dyDescent="0.2">
      <c r="A85" s="568" t="s">
        <v>1640</v>
      </c>
      <c r="B85" s="59" t="s">
        <v>563</v>
      </c>
      <c r="C85" s="202" t="s">
        <v>331</v>
      </c>
      <c r="D85" s="397">
        <f t="shared" si="1"/>
        <v>0</v>
      </c>
      <c r="E85" s="77">
        <f>IFERROR(VLOOKUP($A85,Filtro!$A$5:$I$326,3,FALSE),0)</f>
        <v>0</v>
      </c>
      <c r="F85" s="183">
        <f>IFERROR(VLOOKUP($A85,Filtro!$A$5:$I$326,4,FALSE),0)</f>
        <v>0</v>
      </c>
      <c r="G85" s="77">
        <f>IFERROR(VLOOKUP($A85,Filtro!$A$5:$I$326,5,FALSE),0)</f>
        <v>0</v>
      </c>
      <c r="H85" s="206">
        <v>85</v>
      </c>
    </row>
    <row r="86" spans="1:8" ht="15" customHeight="1" x14ac:dyDescent="0.2">
      <c r="A86" s="568" t="s">
        <v>1641</v>
      </c>
      <c r="B86" s="59" t="s">
        <v>564</v>
      </c>
      <c r="C86" s="202" t="s">
        <v>170</v>
      </c>
      <c r="D86" s="397">
        <f t="shared" si="1"/>
        <v>0</v>
      </c>
      <c r="E86" s="77">
        <f>IFERROR(VLOOKUP($A86,Filtro!$A$5:$I$326,3,FALSE),0)</f>
        <v>0</v>
      </c>
      <c r="F86" s="183">
        <f>IFERROR(VLOOKUP($A86,Filtro!$A$5:$I$326,4,FALSE),0)</f>
        <v>0</v>
      </c>
      <c r="G86" s="77">
        <f>IFERROR(VLOOKUP($A86,Filtro!$A$5:$I$326,5,FALSE),0)</f>
        <v>0</v>
      </c>
      <c r="H86" s="206">
        <v>86</v>
      </c>
    </row>
    <row r="87" spans="1:8" ht="15" customHeight="1" x14ac:dyDescent="0.2">
      <c r="A87" s="568" t="s">
        <v>1642</v>
      </c>
      <c r="B87" s="59" t="s">
        <v>565</v>
      </c>
      <c r="C87" s="202" t="s">
        <v>171</v>
      </c>
      <c r="D87" s="397">
        <f t="shared" si="1"/>
        <v>0</v>
      </c>
      <c r="E87" s="77">
        <f>IFERROR(VLOOKUP($A87,Filtro!$A$5:$I$326,3,FALSE),0)</f>
        <v>0</v>
      </c>
      <c r="F87" s="183">
        <f>IFERROR(VLOOKUP($A87,Filtro!$A$5:$I$326,4,FALSE),0)</f>
        <v>0</v>
      </c>
      <c r="G87" s="77">
        <f>IFERROR(VLOOKUP($A87,Filtro!$A$5:$I$326,5,FALSE),0)</f>
        <v>0</v>
      </c>
      <c r="H87" s="206">
        <v>87</v>
      </c>
    </row>
    <row r="88" spans="1:8" ht="15" customHeight="1" x14ac:dyDescent="0.2">
      <c r="A88" s="568" t="s">
        <v>1453</v>
      </c>
      <c r="B88" s="59" t="s">
        <v>566</v>
      </c>
      <c r="C88" s="202" t="s">
        <v>172</v>
      </c>
      <c r="D88" s="397">
        <f t="shared" si="1"/>
        <v>0</v>
      </c>
      <c r="E88" s="77">
        <f>IFERROR(VLOOKUP($A88,Filtro!$A$5:$I$326,3,FALSE),0)</f>
        <v>0</v>
      </c>
      <c r="F88" s="183">
        <f>IFERROR(VLOOKUP($A88,Filtro!$A$5:$I$326,4,FALSE),0)</f>
        <v>0</v>
      </c>
      <c r="G88" s="77">
        <f>IFERROR(VLOOKUP($A88,Filtro!$A$5:$I$326,5,FALSE),0)</f>
        <v>190</v>
      </c>
      <c r="H88" s="206">
        <v>88</v>
      </c>
    </row>
    <row r="89" spans="1:8" ht="15" customHeight="1" x14ac:dyDescent="0.2">
      <c r="A89" s="568" t="s">
        <v>1353</v>
      </c>
      <c r="B89" s="59" t="s">
        <v>567</v>
      </c>
      <c r="C89" s="202" t="s">
        <v>194</v>
      </c>
      <c r="D89" s="397">
        <f t="shared" si="1"/>
        <v>775</v>
      </c>
      <c r="E89" s="77">
        <f>IFERROR(VLOOKUP($A89,Filtro!$A$5:$I$326,3,FALSE),0)</f>
        <v>0</v>
      </c>
      <c r="F89" s="183">
        <f>IFERROR(VLOOKUP($A89,Filtro!$A$5:$I$326,4,FALSE),0)</f>
        <v>775</v>
      </c>
      <c r="G89" s="77">
        <f>IFERROR(VLOOKUP($A89,Filtro!$A$5:$I$326,5,FALSE),0)</f>
        <v>1621</v>
      </c>
      <c r="H89" s="206">
        <v>89</v>
      </c>
    </row>
    <row r="90" spans="1:8" ht="15" customHeight="1" x14ac:dyDescent="0.2">
      <c r="A90" s="568" t="s">
        <v>1354</v>
      </c>
      <c r="B90" s="59" t="s">
        <v>568</v>
      </c>
      <c r="C90" s="202" t="s">
        <v>22</v>
      </c>
      <c r="D90" s="397">
        <f t="shared" si="1"/>
        <v>8296</v>
      </c>
      <c r="E90" s="77">
        <f>IFERROR(VLOOKUP($A90,Filtro!$A$5:$I$326,3,FALSE),0)</f>
        <v>0</v>
      </c>
      <c r="F90" s="183">
        <f>IFERROR(VLOOKUP($A90,Filtro!$A$5:$I$326,4,FALSE),0)</f>
        <v>8296</v>
      </c>
      <c r="G90" s="77">
        <f>IFERROR(VLOOKUP($A90,Filtro!$A$5:$I$326,5,FALSE),0)</f>
        <v>1887</v>
      </c>
      <c r="H90" s="206">
        <v>90</v>
      </c>
    </row>
    <row r="91" spans="1:8" ht="15" customHeight="1" x14ac:dyDescent="0.2">
      <c r="A91" s="568" t="s">
        <v>1332</v>
      </c>
      <c r="B91" s="59" t="s">
        <v>569</v>
      </c>
      <c r="C91" s="202" t="s">
        <v>23</v>
      </c>
      <c r="D91" s="397">
        <f t="shared" si="1"/>
        <v>17</v>
      </c>
      <c r="E91" s="77">
        <f>IFERROR(VLOOKUP($A91,Filtro!$A$5:$I$326,3,FALSE),0)</f>
        <v>0</v>
      </c>
      <c r="F91" s="183">
        <f>IFERROR(VLOOKUP($A91,Filtro!$A$5:$I$326,4,FALSE),0)</f>
        <v>17</v>
      </c>
      <c r="G91" s="77">
        <f>IFERROR(VLOOKUP($A91,Filtro!$A$5:$I$326,5,FALSE),0)</f>
        <v>2165</v>
      </c>
      <c r="H91" s="206">
        <v>91</v>
      </c>
    </row>
    <row r="92" spans="1:8" ht="15" customHeight="1" x14ac:dyDescent="0.2">
      <c r="A92" s="568" t="s">
        <v>1643</v>
      </c>
      <c r="B92" s="59" t="s">
        <v>570</v>
      </c>
      <c r="C92" s="202" t="s">
        <v>133</v>
      </c>
      <c r="D92" s="397">
        <f t="shared" si="1"/>
        <v>0</v>
      </c>
      <c r="E92" s="77">
        <f>IFERROR(VLOOKUP($A92,Filtro!$A$5:$I$326,3,FALSE),0)</f>
        <v>0</v>
      </c>
      <c r="F92" s="183">
        <f>IFERROR(VLOOKUP($A92,Filtro!$A$5:$I$326,4,FALSE),0)</f>
        <v>0</v>
      </c>
      <c r="G92" s="77">
        <f>IFERROR(VLOOKUP($A92,Filtro!$A$5:$I$326,5,FALSE),0)</f>
        <v>0</v>
      </c>
      <c r="H92" s="206">
        <v>92</v>
      </c>
    </row>
    <row r="93" spans="1:8" ht="15" customHeight="1" x14ac:dyDescent="0.2">
      <c r="A93" s="568" t="s">
        <v>1644</v>
      </c>
      <c r="B93" s="59" t="s">
        <v>571</v>
      </c>
      <c r="C93" s="202" t="s">
        <v>334</v>
      </c>
      <c r="D93" s="397">
        <f t="shared" si="1"/>
        <v>0</v>
      </c>
      <c r="E93" s="77">
        <f>IFERROR(VLOOKUP($A93,Filtro!$A$5:$I$326,3,FALSE),0)</f>
        <v>0</v>
      </c>
      <c r="F93" s="183">
        <f>IFERROR(VLOOKUP($A93,Filtro!$A$5:$I$326,4,FALSE),0)</f>
        <v>0</v>
      </c>
      <c r="G93" s="77">
        <f>IFERROR(VLOOKUP($A93,Filtro!$A$5:$I$326,5,FALSE),0)</f>
        <v>0</v>
      </c>
      <c r="H93" s="206">
        <v>93</v>
      </c>
    </row>
    <row r="94" spans="1:8" ht="15" customHeight="1" x14ac:dyDescent="0.2">
      <c r="A94" s="568" t="s">
        <v>1645</v>
      </c>
      <c r="B94" s="59" t="s">
        <v>572</v>
      </c>
      <c r="C94" s="202" t="s">
        <v>335</v>
      </c>
      <c r="D94" s="397">
        <f t="shared" si="1"/>
        <v>0</v>
      </c>
      <c r="E94" s="77">
        <f>IFERROR(VLOOKUP($A94,Filtro!$A$5:$I$326,3,FALSE),0)</f>
        <v>0</v>
      </c>
      <c r="F94" s="183">
        <f>IFERROR(VLOOKUP($A94,Filtro!$A$5:$I$326,4,FALSE),0)</f>
        <v>0</v>
      </c>
      <c r="G94" s="77">
        <f>IFERROR(VLOOKUP($A94,Filtro!$A$5:$I$326,5,FALSE),0)</f>
        <v>0</v>
      </c>
      <c r="H94" s="206">
        <v>94</v>
      </c>
    </row>
    <row r="95" spans="1:8" ht="15" customHeight="1" x14ac:dyDescent="0.2">
      <c r="A95" s="568" t="s">
        <v>1646</v>
      </c>
      <c r="B95" s="59" t="s">
        <v>573</v>
      </c>
      <c r="C95" s="202" t="s">
        <v>336</v>
      </c>
      <c r="D95" s="397">
        <f t="shared" si="1"/>
        <v>0</v>
      </c>
      <c r="E95" s="77">
        <f>IFERROR(VLOOKUP($A95,Filtro!$A$5:$I$326,3,FALSE),0)</f>
        <v>0</v>
      </c>
      <c r="F95" s="183">
        <f>IFERROR(VLOOKUP($A95,Filtro!$A$5:$I$326,4,FALSE),0)</f>
        <v>0</v>
      </c>
      <c r="G95" s="77">
        <f>IFERROR(VLOOKUP($A95,Filtro!$A$5:$I$326,5,FALSE),0)</f>
        <v>0</v>
      </c>
      <c r="H95" s="206">
        <v>95</v>
      </c>
    </row>
    <row r="96" spans="1:8" ht="15" customHeight="1" x14ac:dyDescent="0.2">
      <c r="A96" s="568" t="s">
        <v>1647</v>
      </c>
      <c r="B96" s="59" t="s">
        <v>574</v>
      </c>
      <c r="C96" s="202" t="s">
        <v>337</v>
      </c>
      <c r="D96" s="397">
        <f t="shared" si="1"/>
        <v>0</v>
      </c>
      <c r="E96" s="77">
        <f>IFERROR(VLOOKUP($A96,Filtro!$A$5:$I$326,3,FALSE),0)</f>
        <v>0</v>
      </c>
      <c r="F96" s="183">
        <f>IFERROR(VLOOKUP($A96,Filtro!$A$5:$I$326,4,FALSE),0)</f>
        <v>0</v>
      </c>
      <c r="G96" s="77">
        <f>IFERROR(VLOOKUP($A96,Filtro!$A$5:$I$326,5,FALSE),0)</f>
        <v>0</v>
      </c>
      <c r="H96" s="206">
        <v>96</v>
      </c>
    </row>
    <row r="97" spans="1:8" ht="15" customHeight="1" thickBot="1" x14ac:dyDescent="0.25">
      <c r="A97" s="568" t="s">
        <v>1648</v>
      </c>
      <c r="B97" s="230" t="s">
        <v>575</v>
      </c>
      <c r="C97" s="231" t="s">
        <v>338</v>
      </c>
      <c r="D97" s="398">
        <f t="shared" si="1"/>
        <v>0</v>
      </c>
      <c r="E97" s="77">
        <f>IFERROR(VLOOKUP($A97,Filtro!$A$5:$I$326,3,FALSE),0)</f>
        <v>0</v>
      </c>
      <c r="F97" s="183">
        <f>IFERROR(VLOOKUP($A97,Filtro!$A$5:$I$326,4,FALSE),0)</f>
        <v>0</v>
      </c>
      <c r="G97" s="77">
        <f>IFERROR(VLOOKUP($A97,Filtro!$A$5:$I$326,5,FALSE),0)</f>
        <v>0</v>
      </c>
      <c r="H97" s="206">
        <v>97</v>
      </c>
    </row>
    <row r="98" spans="1:8" ht="15" customHeight="1" thickBot="1" x14ac:dyDescent="0.25">
      <c r="A98" s="389"/>
      <c r="B98" s="549" t="s">
        <v>121</v>
      </c>
      <c r="C98" s="550"/>
      <c r="D98" s="233">
        <f>SUM(D13:D97)</f>
        <v>65991</v>
      </c>
      <c r="E98" s="77">
        <f>IFERROR(VLOOKUP($A98,Filtro!$A$5:$I$326,3,FALSE),0)</f>
        <v>0</v>
      </c>
      <c r="F98" s="183">
        <f>IFERROR(VLOOKUP($A98,Filtro!$A$5:$I$326,4,FALSE),0)</f>
        <v>0</v>
      </c>
      <c r="G98" s="77">
        <f>IFERROR(VLOOKUP($A98,Filtro!$A$5:$I$326,5,FALSE),0)</f>
        <v>0</v>
      </c>
      <c r="H98" s="206">
        <v>98</v>
      </c>
    </row>
    <row r="99" spans="1:8" ht="15" customHeight="1" x14ac:dyDescent="0.2">
      <c r="B99" s="279"/>
      <c r="C99" s="279"/>
      <c r="D99" s="232"/>
      <c r="E99" s="232"/>
      <c r="F99" s="232"/>
      <c r="G99" s="232"/>
      <c r="H99" s="206">
        <v>99</v>
      </c>
    </row>
    <row r="100" spans="1:8" ht="15" customHeight="1" x14ac:dyDescent="0.2">
      <c r="B100" s="551" t="s">
        <v>1229</v>
      </c>
      <c r="C100" s="551"/>
      <c r="D100" s="552"/>
      <c r="E100" s="553"/>
      <c r="F100" s="553"/>
      <c r="G100" s="554"/>
      <c r="H100" s="206">
        <v>100</v>
      </c>
    </row>
    <row r="101" spans="1:8" ht="15" customHeight="1" x14ac:dyDescent="0.2">
      <c r="A101" s="565" t="s">
        <v>1649</v>
      </c>
      <c r="B101" s="58" t="s">
        <v>489</v>
      </c>
      <c r="C101" s="211" t="s">
        <v>339</v>
      </c>
      <c r="D101" s="399">
        <f t="shared" ref="D101:D164" si="2">SUM(E101:F101)</f>
        <v>0</v>
      </c>
      <c r="E101" s="77">
        <f>IFERROR(VLOOKUP($A101,Filtro!$A$5:$I$326,3,FALSE),0)</f>
        <v>0</v>
      </c>
      <c r="F101" s="183">
        <f>IFERROR(VLOOKUP($A101,Filtro!$A$5:$I$326,4,FALSE),0)</f>
        <v>0</v>
      </c>
      <c r="G101" s="77">
        <f>IFERROR(VLOOKUP($A101,Filtro!$A$5:$I$326,5,FALSE),0)</f>
        <v>0</v>
      </c>
      <c r="H101" s="206">
        <v>101</v>
      </c>
    </row>
    <row r="102" spans="1:8" ht="15" customHeight="1" x14ac:dyDescent="0.2">
      <c r="A102" s="565" t="s">
        <v>1650</v>
      </c>
      <c r="B102" s="59" t="s">
        <v>644</v>
      </c>
      <c r="C102" s="202" t="s">
        <v>340</v>
      </c>
      <c r="D102" s="397">
        <f t="shared" si="2"/>
        <v>0</v>
      </c>
      <c r="E102" s="81">
        <f>IFERROR(VLOOKUP($A102,Filtro!$A$5:$I$326,3,FALSE),0)</f>
        <v>0</v>
      </c>
      <c r="F102" s="184">
        <f>IFERROR(VLOOKUP($A102,Filtro!$A$5:$I$326,4,FALSE),0)</f>
        <v>0</v>
      </c>
      <c r="G102" s="81">
        <f>IFERROR(VLOOKUP($A102,Filtro!$A$5:$I$326,5,FALSE),0)</f>
        <v>0</v>
      </c>
      <c r="H102" s="206">
        <v>102</v>
      </c>
    </row>
    <row r="103" spans="1:8" ht="15" customHeight="1" x14ac:dyDescent="0.2">
      <c r="A103" s="565" t="s">
        <v>1651</v>
      </c>
      <c r="B103" s="59" t="s">
        <v>645</v>
      </c>
      <c r="C103" s="202" t="s">
        <v>341</v>
      </c>
      <c r="D103" s="397">
        <f t="shared" si="2"/>
        <v>0</v>
      </c>
      <c r="E103" s="81">
        <f>IFERROR(VLOOKUP($A103,Filtro!$A$5:$I$326,3,FALSE),0)</f>
        <v>0</v>
      </c>
      <c r="F103" s="184">
        <f>IFERROR(VLOOKUP($A103,Filtro!$A$5:$I$326,4,FALSE),0)</f>
        <v>0</v>
      </c>
      <c r="G103" s="81">
        <f>IFERROR(VLOOKUP($A103,Filtro!$A$5:$I$326,5,FALSE),0)</f>
        <v>0</v>
      </c>
      <c r="H103" s="206">
        <v>103</v>
      </c>
    </row>
    <row r="104" spans="1:8" ht="15" customHeight="1" x14ac:dyDescent="0.2">
      <c r="A104" s="565" t="s">
        <v>1333</v>
      </c>
      <c r="B104" s="59" t="s">
        <v>646</v>
      </c>
      <c r="C104" s="202" t="s">
        <v>1122</v>
      </c>
      <c r="D104" s="397">
        <f t="shared" si="2"/>
        <v>19888</v>
      </c>
      <c r="E104" s="81">
        <f>IFERROR(VLOOKUP($A104,Filtro!$A$5:$I$326,3,FALSE),0)</f>
        <v>0</v>
      </c>
      <c r="F104" s="184">
        <f>IFERROR(VLOOKUP($A104,Filtro!$A$5:$I$326,4,FALSE),0)</f>
        <v>19888</v>
      </c>
      <c r="G104" s="81">
        <f>IFERROR(VLOOKUP($A104,Filtro!$A$5:$I$326,5,FALSE),0)</f>
        <v>35985</v>
      </c>
      <c r="H104" s="206">
        <v>104</v>
      </c>
    </row>
    <row r="105" spans="1:8" ht="15" customHeight="1" x14ac:dyDescent="0.2">
      <c r="A105" s="568" t="s">
        <v>1652</v>
      </c>
      <c r="B105" s="59" t="s">
        <v>647</v>
      </c>
      <c r="C105" s="202" t="s">
        <v>606</v>
      </c>
      <c r="D105" s="397">
        <f t="shared" si="2"/>
        <v>0</v>
      </c>
      <c r="E105" s="81">
        <f>IFERROR(VLOOKUP($A105,Filtro!$A$5:$I$326,3,FALSE),0)</f>
        <v>0</v>
      </c>
      <c r="F105" s="184">
        <f>IFERROR(VLOOKUP($A105,Filtro!$A$5:$I$326,4,FALSE),0)</f>
        <v>0</v>
      </c>
      <c r="G105" s="81">
        <f>IFERROR(VLOOKUP($A105,Filtro!$A$5:$I$326,5,FALSE),0)</f>
        <v>0</v>
      </c>
      <c r="H105" s="206">
        <v>105</v>
      </c>
    </row>
    <row r="106" spans="1:8" ht="15" customHeight="1" x14ac:dyDescent="0.2">
      <c r="A106" s="568" t="s">
        <v>1653</v>
      </c>
      <c r="B106" s="59" t="s">
        <v>648</v>
      </c>
      <c r="C106" s="202" t="s">
        <v>342</v>
      </c>
      <c r="D106" s="397">
        <f t="shared" si="2"/>
        <v>0</v>
      </c>
      <c r="E106" s="81">
        <f>IFERROR(VLOOKUP($A106,Filtro!$A$5:$I$326,3,FALSE),0)</f>
        <v>0</v>
      </c>
      <c r="F106" s="184">
        <f>IFERROR(VLOOKUP($A106,Filtro!$A$5:$I$326,4,FALSE),0)</f>
        <v>0</v>
      </c>
      <c r="G106" s="81">
        <f>IFERROR(VLOOKUP($A106,Filtro!$A$5:$I$326,5,FALSE),0)</f>
        <v>0</v>
      </c>
      <c r="H106" s="206">
        <v>106</v>
      </c>
    </row>
    <row r="107" spans="1:8" ht="15" customHeight="1" x14ac:dyDescent="0.2">
      <c r="A107" s="568" t="s">
        <v>1380</v>
      </c>
      <c r="B107" s="59" t="s">
        <v>649</v>
      </c>
      <c r="C107" s="202" t="s">
        <v>1123</v>
      </c>
      <c r="D107" s="397">
        <f t="shared" si="2"/>
        <v>0</v>
      </c>
      <c r="E107" s="81">
        <f>IFERROR(VLOOKUP($A107,Filtro!$A$5:$I$326,3,FALSE),0)</f>
        <v>0</v>
      </c>
      <c r="F107" s="184">
        <f>IFERROR(VLOOKUP($A107,Filtro!$A$5:$I$326,4,FALSE),0)</f>
        <v>0</v>
      </c>
      <c r="G107" s="81">
        <f>IFERROR(VLOOKUP($A107,Filtro!$A$5:$I$326,5,FALSE),0)</f>
        <v>64</v>
      </c>
      <c r="H107" s="206">
        <v>107</v>
      </c>
    </row>
    <row r="108" spans="1:8" ht="15" customHeight="1" x14ac:dyDescent="0.2">
      <c r="A108" s="568" t="s">
        <v>1654</v>
      </c>
      <c r="B108" s="59" t="s">
        <v>650</v>
      </c>
      <c r="C108" s="202" t="s">
        <v>1124</v>
      </c>
      <c r="D108" s="397">
        <f t="shared" si="2"/>
        <v>0</v>
      </c>
      <c r="E108" s="81">
        <f>IFERROR(VLOOKUP($A108,Filtro!$A$5:$I$326,3,FALSE),0)</f>
        <v>0</v>
      </c>
      <c r="F108" s="184">
        <f>IFERROR(VLOOKUP($A108,Filtro!$A$5:$I$326,4,FALSE),0)</f>
        <v>0</v>
      </c>
      <c r="G108" s="81">
        <f>IFERROR(VLOOKUP($A108,Filtro!$A$5:$I$326,5,FALSE),0)</f>
        <v>0</v>
      </c>
      <c r="H108" s="206">
        <v>108</v>
      </c>
    </row>
    <row r="109" spans="1:8" ht="15" customHeight="1" x14ac:dyDescent="0.2">
      <c r="A109" s="568" t="s">
        <v>1655</v>
      </c>
      <c r="B109" s="59" t="s">
        <v>651</v>
      </c>
      <c r="C109" s="202" t="s">
        <v>343</v>
      </c>
      <c r="D109" s="397">
        <f t="shared" si="2"/>
        <v>0</v>
      </c>
      <c r="E109" s="81">
        <f>IFERROR(VLOOKUP($A109,Filtro!$A$5:$I$326,3,FALSE),0)</f>
        <v>0</v>
      </c>
      <c r="F109" s="184">
        <f>IFERROR(VLOOKUP($A109,Filtro!$A$5:$I$326,4,FALSE),0)</f>
        <v>0</v>
      </c>
      <c r="G109" s="81">
        <f>IFERROR(VLOOKUP($A109,Filtro!$A$5:$I$326,5,FALSE),0)</f>
        <v>0</v>
      </c>
      <c r="H109" s="206">
        <v>109</v>
      </c>
    </row>
    <row r="110" spans="1:8" ht="15" customHeight="1" x14ac:dyDescent="0.2">
      <c r="A110" s="568" t="s">
        <v>1656</v>
      </c>
      <c r="B110" s="59" t="s">
        <v>652</v>
      </c>
      <c r="C110" s="202" t="s">
        <v>344</v>
      </c>
      <c r="D110" s="397">
        <f t="shared" si="2"/>
        <v>0</v>
      </c>
      <c r="E110" s="81">
        <f>IFERROR(VLOOKUP($A110,Filtro!$A$5:$I$326,3,FALSE),0)</f>
        <v>0</v>
      </c>
      <c r="F110" s="184">
        <f>IFERROR(VLOOKUP($A110,Filtro!$A$5:$I$326,4,FALSE),0)</f>
        <v>0</v>
      </c>
      <c r="G110" s="81">
        <f>IFERROR(VLOOKUP($A110,Filtro!$A$5:$I$326,5,FALSE),0)</f>
        <v>0</v>
      </c>
      <c r="H110" s="206">
        <v>110</v>
      </c>
    </row>
    <row r="111" spans="1:8" ht="15" customHeight="1" x14ac:dyDescent="0.2">
      <c r="A111" s="568" t="s">
        <v>1657</v>
      </c>
      <c r="B111" s="59" t="s">
        <v>653</v>
      </c>
      <c r="C111" s="202" t="s">
        <v>345</v>
      </c>
      <c r="D111" s="397">
        <f t="shared" si="2"/>
        <v>0</v>
      </c>
      <c r="E111" s="81">
        <f>IFERROR(VLOOKUP($A111,Filtro!$A$5:$I$326,3,FALSE),0)</f>
        <v>0</v>
      </c>
      <c r="F111" s="184">
        <f>IFERROR(VLOOKUP($A111,Filtro!$A$5:$I$326,4,FALSE),0)</f>
        <v>0</v>
      </c>
      <c r="G111" s="81">
        <f>IFERROR(VLOOKUP($A111,Filtro!$A$5:$I$326,5,FALSE),0)</f>
        <v>0</v>
      </c>
      <c r="H111" s="206">
        <v>111</v>
      </c>
    </row>
    <row r="112" spans="1:8" ht="15" customHeight="1" x14ac:dyDescent="0.2">
      <c r="A112" s="568" t="s">
        <v>1430</v>
      </c>
      <c r="B112" s="59" t="s">
        <v>654</v>
      </c>
      <c r="C112" s="202" t="s">
        <v>346</v>
      </c>
      <c r="D112" s="397">
        <f t="shared" si="2"/>
        <v>176</v>
      </c>
      <c r="E112" s="81">
        <f>IFERROR(VLOOKUP($A112,Filtro!$A$5:$I$326,3,FALSE),0)</f>
        <v>0</v>
      </c>
      <c r="F112" s="184">
        <f>IFERROR(VLOOKUP($A112,Filtro!$A$5:$I$326,4,FALSE),0)</f>
        <v>176</v>
      </c>
      <c r="G112" s="81">
        <f>IFERROR(VLOOKUP($A112,Filtro!$A$5:$I$326,5,FALSE),0)</f>
        <v>580</v>
      </c>
      <c r="H112" s="206">
        <v>112</v>
      </c>
    </row>
    <row r="113" spans="1:8" ht="15" customHeight="1" x14ac:dyDescent="0.2">
      <c r="A113" s="568" t="s">
        <v>1334</v>
      </c>
      <c r="B113" s="59" t="s">
        <v>655</v>
      </c>
      <c r="C113" s="202" t="s">
        <v>347</v>
      </c>
      <c r="D113" s="397">
        <f t="shared" si="2"/>
        <v>602</v>
      </c>
      <c r="E113" s="81">
        <f>IFERROR(VLOOKUP($A113,Filtro!$A$5:$I$326,3,FALSE),0)</f>
        <v>0</v>
      </c>
      <c r="F113" s="184">
        <f>IFERROR(VLOOKUP($A113,Filtro!$A$5:$I$326,4,FALSE),0)</f>
        <v>602</v>
      </c>
      <c r="G113" s="81">
        <f>IFERROR(VLOOKUP($A113,Filtro!$A$5:$I$326,5,FALSE),0)</f>
        <v>6159</v>
      </c>
      <c r="H113" s="206">
        <v>113</v>
      </c>
    </row>
    <row r="114" spans="1:8" ht="15" customHeight="1" x14ac:dyDescent="0.2">
      <c r="A114" s="568" t="s">
        <v>1658</v>
      </c>
      <c r="B114" s="59" t="s">
        <v>656</v>
      </c>
      <c r="C114" s="202" t="s">
        <v>138</v>
      </c>
      <c r="D114" s="397">
        <f t="shared" si="2"/>
        <v>0</v>
      </c>
      <c r="E114" s="81">
        <f>IFERROR(VLOOKUP($A114,Filtro!$A$5:$I$326,3,FALSE),0)</f>
        <v>0</v>
      </c>
      <c r="F114" s="184">
        <f>IFERROR(VLOOKUP($A114,Filtro!$A$5:$I$326,4,FALSE),0)</f>
        <v>0</v>
      </c>
      <c r="G114" s="81">
        <f>IFERROR(VLOOKUP($A114,Filtro!$A$5:$I$326,5,FALSE),0)</f>
        <v>0</v>
      </c>
      <c r="H114" s="206">
        <v>114</v>
      </c>
    </row>
    <row r="115" spans="1:8" ht="15" customHeight="1" x14ac:dyDescent="0.2">
      <c r="A115" s="568" t="s">
        <v>1355</v>
      </c>
      <c r="B115" s="59" t="s">
        <v>657</v>
      </c>
      <c r="C115" s="202" t="s">
        <v>1125</v>
      </c>
      <c r="D115" s="397">
        <f t="shared" si="2"/>
        <v>27</v>
      </c>
      <c r="E115" s="81">
        <f>IFERROR(VLOOKUP($A115,Filtro!$A$5:$I$326,3,FALSE),0)</f>
        <v>0</v>
      </c>
      <c r="F115" s="184">
        <f>IFERROR(VLOOKUP($A115,Filtro!$A$5:$I$326,4,FALSE),0)</f>
        <v>27</v>
      </c>
      <c r="G115" s="81">
        <f>IFERROR(VLOOKUP($A115,Filtro!$A$5:$I$326,5,FALSE),0)</f>
        <v>1711</v>
      </c>
      <c r="H115" s="206">
        <v>115</v>
      </c>
    </row>
    <row r="116" spans="1:8" ht="15" customHeight="1" x14ac:dyDescent="0.2">
      <c r="A116" s="568" t="s">
        <v>1659</v>
      </c>
      <c r="B116" s="59" t="s">
        <v>658</v>
      </c>
      <c r="C116" s="202" t="s">
        <v>302</v>
      </c>
      <c r="D116" s="397">
        <f t="shared" si="2"/>
        <v>0</v>
      </c>
      <c r="E116" s="81">
        <f>IFERROR(VLOOKUP($A116,Filtro!$A$5:$I$326,3,FALSE),0)</f>
        <v>0</v>
      </c>
      <c r="F116" s="184">
        <f>IFERROR(VLOOKUP($A116,Filtro!$A$5:$I$326,4,FALSE),0)</f>
        <v>0</v>
      </c>
      <c r="G116" s="81">
        <f>IFERROR(VLOOKUP($A116,Filtro!$A$5:$I$326,5,FALSE),0)</f>
        <v>0</v>
      </c>
      <c r="H116" s="206">
        <v>116</v>
      </c>
    </row>
    <row r="117" spans="1:8" ht="15" customHeight="1" x14ac:dyDescent="0.2">
      <c r="A117" s="568" t="s">
        <v>1660</v>
      </c>
      <c r="B117" s="59" t="s">
        <v>659</v>
      </c>
      <c r="C117" s="202" t="s">
        <v>303</v>
      </c>
      <c r="D117" s="397">
        <f t="shared" si="2"/>
        <v>0</v>
      </c>
      <c r="E117" s="81">
        <f>IFERROR(VLOOKUP($A117,Filtro!$A$5:$I$326,3,FALSE),0)</f>
        <v>0</v>
      </c>
      <c r="F117" s="184">
        <f>IFERROR(VLOOKUP($A117,Filtro!$A$5:$I$326,4,FALSE),0)</f>
        <v>0</v>
      </c>
      <c r="G117" s="81">
        <f>IFERROR(VLOOKUP($A117,Filtro!$A$5:$I$326,5,FALSE),0)</f>
        <v>0</v>
      </c>
      <c r="H117" s="206">
        <v>117</v>
      </c>
    </row>
    <row r="118" spans="1:8" ht="15" customHeight="1" x14ac:dyDescent="0.2">
      <c r="A118" s="568" t="s">
        <v>1661</v>
      </c>
      <c r="B118" s="59" t="s">
        <v>660</v>
      </c>
      <c r="C118" s="202" t="s">
        <v>240</v>
      </c>
      <c r="D118" s="397">
        <f t="shared" si="2"/>
        <v>0</v>
      </c>
      <c r="E118" s="81">
        <f>IFERROR(VLOOKUP($A118,Filtro!$A$5:$I$326,3,FALSE),0)</f>
        <v>0</v>
      </c>
      <c r="F118" s="184">
        <f>IFERROR(VLOOKUP($A118,Filtro!$A$5:$I$326,4,FALSE),0)</f>
        <v>0</v>
      </c>
      <c r="G118" s="81">
        <f>IFERROR(VLOOKUP($A118,Filtro!$A$5:$I$326,5,FALSE),0)</f>
        <v>0</v>
      </c>
      <c r="H118" s="206">
        <v>118</v>
      </c>
    </row>
    <row r="119" spans="1:8" ht="15" customHeight="1" x14ac:dyDescent="0.2">
      <c r="A119" s="568" t="s">
        <v>1533</v>
      </c>
      <c r="B119" s="59" t="s">
        <v>661</v>
      </c>
      <c r="C119" s="202" t="s">
        <v>241</v>
      </c>
      <c r="D119" s="397">
        <f t="shared" si="2"/>
        <v>0</v>
      </c>
      <c r="E119" s="81">
        <f>IFERROR(VLOOKUP($A119,Filtro!$A$5:$I$326,3,FALSE),0)</f>
        <v>0</v>
      </c>
      <c r="F119" s="184">
        <f>IFERROR(VLOOKUP($A119,Filtro!$A$5:$I$326,4,FALSE),0)</f>
        <v>0</v>
      </c>
      <c r="G119" s="81">
        <f>IFERROR(VLOOKUP($A119,Filtro!$A$5:$I$326,5,FALSE),0)</f>
        <v>20</v>
      </c>
      <c r="H119" s="206">
        <v>119</v>
      </c>
    </row>
    <row r="120" spans="1:8" ht="15" customHeight="1" x14ac:dyDescent="0.2">
      <c r="A120" s="568" t="s">
        <v>1560</v>
      </c>
      <c r="B120" s="59" t="s">
        <v>662</v>
      </c>
      <c r="C120" s="202" t="s">
        <v>242</v>
      </c>
      <c r="D120" s="397">
        <f t="shared" si="2"/>
        <v>68</v>
      </c>
      <c r="E120" s="81">
        <f>IFERROR(VLOOKUP($A120,Filtro!$A$5:$I$326,3,FALSE),0)</f>
        <v>0</v>
      </c>
      <c r="F120" s="184">
        <f>IFERROR(VLOOKUP($A120,Filtro!$A$5:$I$326,4,FALSE),0)</f>
        <v>68</v>
      </c>
      <c r="G120" s="81">
        <f>IFERROR(VLOOKUP($A120,Filtro!$A$5:$I$326,5,FALSE),0)</f>
        <v>0</v>
      </c>
      <c r="H120" s="206">
        <v>120</v>
      </c>
    </row>
    <row r="121" spans="1:8" ht="15" customHeight="1" x14ac:dyDescent="0.2">
      <c r="A121" s="568" t="s">
        <v>1273</v>
      </c>
      <c r="B121" s="59" t="s">
        <v>663</v>
      </c>
      <c r="C121" s="202" t="s">
        <v>243</v>
      </c>
      <c r="D121" s="397">
        <f t="shared" si="2"/>
        <v>2699</v>
      </c>
      <c r="E121" s="81">
        <f>IFERROR(VLOOKUP($A121,Filtro!$A$5:$I$326,3,FALSE),0)</f>
        <v>0</v>
      </c>
      <c r="F121" s="184">
        <f>IFERROR(VLOOKUP($A121,Filtro!$A$5:$I$326,4,FALSE),0)</f>
        <v>2699</v>
      </c>
      <c r="G121" s="81">
        <f>IFERROR(VLOOKUP($A121,Filtro!$A$5:$I$326,5,FALSE),0)</f>
        <v>46654</v>
      </c>
      <c r="H121" s="206">
        <v>121</v>
      </c>
    </row>
    <row r="122" spans="1:8" ht="15" customHeight="1" x14ac:dyDescent="0.2">
      <c r="A122" s="568" t="s">
        <v>1274</v>
      </c>
      <c r="B122" s="59" t="s">
        <v>664</v>
      </c>
      <c r="C122" s="202" t="s">
        <v>244</v>
      </c>
      <c r="D122" s="397">
        <f t="shared" si="2"/>
        <v>545</v>
      </c>
      <c r="E122" s="81">
        <f>IFERROR(VLOOKUP($A122,Filtro!$A$5:$I$326,3,FALSE),0)</f>
        <v>0</v>
      </c>
      <c r="F122" s="184">
        <f>IFERROR(VLOOKUP($A122,Filtro!$A$5:$I$326,4,FALSE),0)</f>
        <v>545</v>
      </c>
      <c r="G122" s="81">
        <f>IFERROR(VLOOKUP($A122,Filtro!$A$5:$I$326,5,FALSE),0)</f>
        <v>41259</v>
      </c>
      <c r="H122" s="206">
        <v>122</v>
      </c>
    </row>
    <row r="123" spans="1:8" ht="15" customHeight="1" x14ac:dyDescent="0.2">
      <c r="A123" s="568" t="s">
        <v>1564</v>
      </c>
      <c r="B123" s="59" t="s">
        <v>665</v>
      </c>
      <c r="C123" s="202" t="s">
        <v>46</v>
      </c>
      <c r="D123" s="397">
        <f t="shared" si="2"/>
        <v>0</v>
      </c>
      <c r="E123" s="81">
        <f>IFERROR(VLOOKUP($A123,Filtro!$A$5:$I$326,3,FALSE),0)</f>
        <v>0</v>
      </c>
      <c r="F123" s="184">
        <f>IFERROR(VLOOKUP($A123,Filtro!$A$5:$I$326,4,FALSE),0)</f>
        <v>0</v>
      </c>
      <c r="G123" s="81">
        <f>IFERROR(VLOOKUP($A123,Filtro!$A$5:$I$326,5,FALSE),0)</f>
        <v>581</v>
      </c>
      <c r="H123" s="206">
        <v>123</v>
      </c>
    </row>
    <row r="124" spans="1:8" ht="15" customHeight="1" x14ac:dyDescent="0.2">
      <c r="A124" s="568" t="s">
        <v>1463</v>
      </c>
      <c r="B124" s="59" t="s">
        <v>666</v>
      </c>
      <c r="C124" s="202" t="s">
        <v>47</v>
      </c>
      <c r="D124" s="397">
        <f t="shared" si="2"/>
        <v>292</v>
      </c>
      <c r="E124" s="81">
        <f>IFERROR(VLOOKUP($A124,Filtro!$A$5:$I$326,3,FALSE),0)</f>
        <v>0</v>
      </c>
      <c r="F124" s="184">
        <f>IFERROR(VLOOKUP($A124,Filtro!$A$5:$I$326,4,FALSE),0)</f>
        <v>292</v>
      </c>
      <c r="G124" s="81">
        <f>IFERROR(VLOOKUP($A124,Filtro!$A$5:$I$326,5,FALSE),0)</f>
        <v>1512</v>
      </c>
      <c r="H124" s="206">
        <v>124</v>
      </c>
    </row>
    <row r="125" spans="1:8" ht="15" customHeight="1" x14ac:dyDescent="0.2">
      <c r="A125" s="568" t="s">
        <v>1275</v>
      </c>
      <c r="B125" s="59" t="s">
        <v>667</v>
      </c>
      <c r="C125" s="202" t="s">
        <v>1126</v>
      </c>
      <c r="D125" s="397">
        <f t="shared" si="2"/>
        <v>29866</v>
      </c>
      <c r="E125" s="81">
        <f>IFERROR(VLOOKUP($A125,Filtro!$A$5:$I$326,3,FALSE),0)</f>
        <v>0</v>
      </c>
      <c r="F125" s="184">
        <f>IFERROR(VLOOKUP($A125,Filtro!$A$5:$I$326,4,FALSE),0)</f>
        <v>29866</v>
      </c>
      <c r="G125" s="81">
        <f>IFERROR(VLOOKUP($A125,Filtro!$A$5:$I$326,5,FALSE),0)</f>
        <v>78323</v>
      </c>
      <c r="H125" s="206">
        <v>125</v>
      </c>
    </row>
    <row r="126" spans="1:8" ht="15" customHeight="1" x14ac:dyDescent="0.2">
      <c r="A126" s="568" t="s">
        <v>1356</v>
      </c>
      <c r="B126" s="59" t="s">
        <v>668</v>
      </c>
      <c r="C126" s="202" t="s">
        <v>48</v>
      </c>
      <c r="D126" s="397">
        <f t="shared" si="2"/>
        <v>175</v>
      </c>
      <c r="E126" s="81">
        <f>IFERROR(VLOOKUP($A126,Filtro!$A$5:$I$326,3,FALSE),0)</f>
        <v>0</v>
      </c>
      <c r="F126" s="184">
        <f>IFERROR(VLOOKUP($A126,Filtro!$A$5:$I$326,4,FALSE),0)</f>
        <v>175</v>
      </c>
      <c r="G126" s="81">
        <f>IFERROR(VLOOKUP($A126,Filtro!$A$5:$I$326,5,FALSE),0)</f>
        <v>239</v>
      </c>
      <c r="H126" s="206">
        <v>126</v>
      </c>
    </row>
    <row r="127" spans="1:8" ht="15" customHeight="1" x14ac:dyDescent="0.2">
      <c r="A127" s="568" t="s">
        <v>1513</v>
      </c>
      <c r="B127" s="59" t="s">
        <v>669</v>
      </c>
      <c r="C127" s="202" t="s">
        <v>49</v>
      </c>
      <c r="D127" s="397">
        <f t="shared" si="2"/>
        <v>0</v>
      </c>
      <c r="E127" s="81">
        <f>IFERROR(VLOOKUP($A127,Filtro!$A$5:$I$326,3,FALSE),0)</f>
        <v>0</v>
      </c>
      <c r="F127" s="184">
        <f>IFERROR(VLOOKUP($A127,Filtro!$A$5:$I$326,4,FALSE),0)</f>
        <v>0</v>
      </c>
      <c r="G127" s="81">
        <f>IFERROR(VLOOKUP($A127,Filtro!$A$5:$I$326,5,FALSE),0)</f>
        <v>24</v>
      </c>
      <c r="H127" s="206">
        <v>127</v>
      </c>
    </row>
    <row r="128" spans="1:8" ht="15" customHeight="1" x14ac:dyDescent="0.2">
      <c r="A128" s="568" t="s">
        <v>1449</v>
      </c>
      <c r="B128" s="59" t="s">
        <v>670</v>
      </c>
      <c r="C128" s="202" t="s">
        <v>50</v>
      </c>
      <c r="D128" s="397">
        <f t="shared" si="2"/>
        <v>1</v>
      </c>
      <c r="E128" s="81">
        <f>IFERROR(VLOOKUP($A128,Filtro!$A$5:$I$326,3,FALSE),0)</f>
        <v>0</v>
      </c>
      <c r="F128" s="184">
        <f>IFERROR(VLOOKUP($A128,Filtro!$A$5:$I$326,4,FALSE),0)</f>
        <v>1</v>
      </c>
      <c r="G128" s="81">
        <f>IFERROR(VLOOKUP($A128,Filtro!$A$5:$I$326,5,FALSE),0)</f>
        <v>386</v>
      </c>
      <c r="H128" s="206">
        <v>128</v>
      </c>
    </row>
    <row r="129" spans="1:8" ht="21" x14ac:dyDescent="0.2">
      <c r="A129" s="568" t="s">
        <v>1395</v>
      </c>
      <c r="B129" s="59" t="s">
        <v>671</v>
      </c>
      <c r="C129" s="202" t="s">
        <v>139</v>
      </c>
      <c r="D129" s="397">
        <f t="shared" si="2"/>
        <v>29</v>
      </c>
      <c r="E129" s="81">
        <f>IFERROR(VLOOKUP($A129,Filtro!$A$5:$I$326,3,FALSE),0)</f>
        <v>0</v>
      </c>
      <c r="F129" s="184">
        <f>IFERROR(VLOOKUP($A129,Filtro!$A$5:$I$326,4,FALSE),0)</f>
        <v>29</v>
      </c>
      <c r="G129" s="81">
        <f>IFERROR(VLOOKUP($A129,Filtro!$A$5:$I$326,5,FALSE),0)</f>
        <v>1</v>
      </c>
      <c r="H129" s="206">
        <v>129</v>
      </c>
    </row>
    <row r="130" spans="1:8" ht="15" customHeight="1" x14ac:dyDescent="0.2">
      <c r="A130" s="568" t="s">
        <v>1662</v>
      </c>
      <c r="B130" s="59" t="s">
        <v>672</v>
      </c>
      <c r="C130" s="202" t="s">
        <v>51</v>
      </c>
      <c r="D130" s="397">
        <f t="shared" si="2"/>
        <v>0</v>
      </c>
      <c r="E130" s="81">
        <f>IFERROR(VLOOKUP($A130,Filtro!$A$5:$I$326,3,FALSE),0)</f>
        <v>0</v>
      </c>
      <c r="F130" s="184">
        <f>IFERROR(VLOOKUP($A130,Filtro!$A$5:$I$326,4,FALSE),0)</f>
        <v>0</v>
      </c>
      <c r="G130" s="81">
        <f>IFERROR(VLOOKUP($A130,Filtro!$A$5:$I$326,5,FALSE),0)</f>
        <v>0</v>
      </c>
      <c r="H130" s="206">
        <v>130</v>
      </c>
    </row>
    <row r="131" spans="1:8" ht="15" customHeight="1" x14ac:dyDescent="0.2">
      <c r="A131" s="568" t="s">
        <v>1381</v>
      </c>
      <c r="B131" s="59" t="s">
        <v>673</v>
      </c>
      <c r="C131" s="202" t="s">
        <v>52</v>
      </c>
      <c r="D131" s="397">
        <f t="shared" si="2"/>
        <v>16</v>
      </c>
      <c r="E131" s="81">
        <f>IFERROR(VLOOKUP($A131,Filtro!$A$5:$I$326,3,FALSE),0)</f>
        <v>0</v>
      </c>
      <c r="F131" s="184">
        <f>IFERROR(VLOOKUP($A131,Filtro!$A$5:$I$326,4,FALSE),0)</f>
        <v>16</v>
      </c>
      <c r="G131" s="81">
        <f>IFERROR(VLOOKUP($A131,Filtro!$A$5:$I$326,5,FALSE),0)</f>
        <v>344</v>
      </c>
      <c r="H131" s="206">
        <v>131</v>
      </c>
    </row>
    <row r="132" spans="1:8" ht="15" customHeight="1" x14ac:dyDescent="0.2">
      <c r="A132" s="568" t="s">
        <v>1553</v>
      </c>
      <c r="B132" s="59" t="s">
        <v>674</v>
      </c>
      <c r="C132" s="202" t="s">
        <v>140</v>
      </c>
      <c r="D132" s="397">
        <f t="shared" si="2"/>
        <v>0</v>
      </c>
      <c r="E132" s="81">
        <f>IFERROR(VLOOKUP($A132,Filtro!$A$5:$I$326,3,FALSE),0)</f>
        <v>0</v>
      </c>
      <c r="F132" s="184">
        <f>IFERROR(VLOOKUP($A132,Filtro!$A$5:$I$326,4,FALSE),0)</f>
        <v>0</v>
      </c>
      <c r="G132" s="81">
        <f>IFERROR(VLOOKUP($A132,Filtro!$A$5:$I$326,5,FALSE),0)</f>
        <v>1</v>
      </c>
      <c r="H132" s="206">
        <v>132</v>
      </c>
    </row>
    <row r="133" spans="1:8" ht="15" customHeight="1" x14ac:dyDescent="0.2">
      <c r="A133" s="568" t="s">
        <v>1276</v>
      </c>
      <c r="B133" s="59" t="s">
        <v>675</v>
      </c>
      <c r="C133" s="202" t="s">
        <v>186</v>
      </c>
      <c r="D133" s="397">
        <f t="shared" si="2"/>
        <v>54227</v>
      </c>
      <c r="E133" s="81">
        <f>IFERROR(VLOOKUP($A133,Filtro!$A$5:$I$326,3,FALSE),0)</f>
        <v>0</v>
      </c>
      <c r="F133" s="184">
        <f>IFERROR(VLOOKUP($A133,Filtro!$A$5:$I$326,4,FALSE),0)</f>
        <v>54227</v>
      </c>
      <c r="G133" s="81">
        <f>IFERROR(VLOOKUP($A133,Filtro!$A$5:$I$326,5,FALSE),0)</f>
        <v>65381</v>
      </c>
      <c r="H133" s="206">
        <v>133</v>
      </c>
    </row>
    <row r="134" spans="1:8" ht="15" customHeight="1" x14ac:dyDescent="0.2">
      <c r="A134" s="568" t="s">
        <v>1508</v>
      </c>
      <c r="B134" s="59" t="s">
        <v>676</v>
      </c>
      <c r="C134" s="202" t="s">
        <v>187</v>
      </c>
      <c r="D134" s="397">
        <f t="shared" si="2"/>
        <v>0</v>
      </c>
      <c r="E134" s="81">
        <f>IFERROR(VLOOKUP($A134,Filtro!$A$5:$I$326,3,FALSE),0)</f>
        <v>0</v>
      </c>
      <c r="F134" s="184">
        <f>IFERROR(VLOOKUP($A134,Filtro!$A$5:$I$326,4,FALSE),0)</f>
        <v>0</v>
      </c>
      <c r="G134" s="81">
        <f>IFERROR(VLOOKUP($A134,Filtro!$A$5:$I$326,5,FALSE),0)</f>
        <v>1641</v>
      </c>
      <c r="H134" s="206">
        <v>134</v>
      </c>
    </row>
    <row r="135" spans="1:8" ht="15" customHeight="1" x14ac:dyDescent="0.2">
      <c r="A135" s="568" t="s">
        <v>1357</v>
      </c>
      <c r="B135" s="59" t="s">
        <v>677</v>
      </c>
      <c r="C135" s="202" t="s">
        <v>141</v>
      </c>
      <c r="D135" s="397">
        <f t="shared" si="2"/>
        <v>35390</v>
      </c>
      <c r="E135" s="81">
        <f>IFERROR(VLOOKUP($A135,Filtro!$A$5:$I$326,3,FALSE),0)</f>
        <v>0</v>
      </c>
      <c r="F135" s="184">
        <f>IFERROR(VLOOKUP($A135,Filtro!$A$5:$I$326,4,FALSE),0)</f>
        <v>35390</v>
      </c>
      <c r="G135" s="81">
        <f>IFERROR(VLOOKUP($A135,Filtro!$A$5:$I$326,5,FALSE),0)</f>
        <v>54126</v>
      </c>
      <c r="H135" s="206">
        <v>135</v>
      </c>
    </row>
    <row r="136" spans="1:8" ht="31.5" x14ac:dyDescent="0.2">
      <c r="A136" s="569" t="s">
        <v>1358</v>
      </c>
      <c r="B136" s="59" t="s">
        <v>678</v>
      </c>
      <c r="C136" s="202" t="s">
        <v>142</v>
      </c>
      <c r="D136" s="397">
        <f t="shared" si="2"/>
        <v>0</v>
      </c>
      <c r="E136" s="81">
        <f>IFERROR(VLOOKUP($A136,Filtro!$A$5:$I$326,3,FALSE),0)</f>
        <v>0</v>
      </c>
      <c r="F136" s="184">
        <f>IFERROR(VLOOKUP($A136,Filtro!$A$5:$I$326,4,FALSE),0)</f>
        <v>0</v>
      </c>
      <c r="G136" s="81">
        <f>IFERROR(VLOOKUP($A136,Filtro!$A$5:$I$326,5,FALSE),0)</f>
        <v>123</v>
      </c>
      <c r="H136" s="206">
        <v>136</v>
      </c>
    </row>
    <row r="137" spans="1:8" ht="15" customHeight="1" x14ac:dyDescent="0.2">
      <c r="A137" s="568" t="s">
        <v>1663</v>
      </c>
      <c r="B137" s="59" t="s">
        <v>679</v>
      </c>
      <c r="C137" s="202" t="s">
        <v>188</v>
      </c>
      <c r="D137" s="397">
        <f t="shared" si="2"/>
        <v>0</v>
      </c>
      <c r="E137" s="81">
        <f>IFERROR(VLOOKUP($A137,Filtro!$A$5:$I$326,3,FALSE),0)</f>
        <v>0</v>
      </c>
      <c r="F137" s="184">
        <f>IFERROR(VLOOKUP($A137,Filtro!$A$5:$I$326,4,FALSE),0)</f>
        <v>0</v>
      </c>
      <c r="G137" s="81">
        <f>IFERROR(VLOOKUP($A137,Filtro!$A$5:$I$326,5,FALSE),0)</f>
        <v>0</v>
      </c>
      <c r="H137" s="206">
        <v>137</v>
      </c>
    </row>
    <row r="138" spans="1:8" ht="15" customHeight="1" x14ac:dyDescent="0.2">
      <c r="A138" s="351">
        <v>80302037</v>
      </c>
      <c r="B138" s="59" t="s">
        <v>680</v>
      </c>
      <c r="C138" s="202" t="s">
        <v>377</v>
      </c>
      <c r="D138" s="397">
        <f t="shared" si="2"/>
        <v>0</v>
      </c>
      <c r="E138" s="81">
        <f>IFERROR(VLOOKUP($A138,Filtro!$A$5:$I$326,3,FALSE),0)</f>
        <v>0</v>
      </c>
      <c r="F138" s="184">
        <f>IFERROR(VLOOKUP($A138,Filtro!$A$5:$I$326,4,FALSE),0)</f>
        <v>0</v>
      </c>
      <c r="G138" s="81">
        <f>IFERROR(VLOOKUP($A138,Filtro!$A$5:$I$326,5,FALSE),0)</f>
        <v>0</v>
      </c>
      <c r="H138" s="206">
        <v>138</v>
      </c>
    </row>
    <row r="139" spans="1:8" ht="15" customHeight="1" x14ac:dyDescent="0.2">
      <c r="A139" s="568" t="s">
        <v>1664</v>
      </c>
      <c r="B139" s="59" t="s">
        <v>681</v>
      </c>
      <c r="C139" s="202" t="s">
        <v>190</v>
      </c>
      <c r="D139" s="397">
        <f t="shared" si="2"/>
        <v>0</v>
      </c>
      <c r="E139" s="81">
        <f>IFERROR(VLOOKUP($A139,Filtro!$A$5:$I$326,3,FALSE),0)</f>
        <v>0</v>
      </c>
      <c r="F139" s="184">
        <f>IFERROR(VLOOKUP($A139,Filtro!$A$5:$I$326,4,FALSE),0)</f>
        <v>0</v>
      </c>
      <c r="G139" s="81">
        <f>IFERROR(VLOOKUP($A139,Filtro!$A$5:$I$326,5,FALSE),0)</f>
        <v>0</v>
      </c>
      <c r="H139" s="206">
        <v>139</v>
      </c>
    </row>
    <row r="140" spans="1:8" ht="15" customHeight="1" x14ac:dyDescent="0.2">
      <c r="A140" s="568" t="s">
        <v>1552</v>
      </c>
      <c r="B140" s="59" t="s">
        <v>682</v>
      </c>
      <c r="C140" s="202" t="s">
        <v>143</v>
      </c>
      <c r="D140" s="397">
        <f t="shared" si="2"/>
        <v>0</v>
      </c>
      <c r="E140" s="81">
        <f>IFERROR(VLOOKUP($A140,Filtro!$A$5:$I$326,3,FALSE),0)</f>
        <v>0</v>
      </c>
      <c r="F140" s="184">
        <f>IFERROR(VLOOKUP($A140,Filtro!$A$5:$I$326,4,FALSE),0)</f>
        <v>0</v>
      </c>
      <c r="G140" s="81">
        <f>IFERROR(VLOOKUP($A140,Filtro!$A$5:$I$326,5,FALSE),0)</f>
        <v>4</v>
      </c>
      <c r="H140" s="206">
        <v>140</v>
      </c>
    </row>
    <row r="141" spans="1:8" ht="15" customHeight="1" x14ac:dyDescent="0.2">
      <c r="A141" s="568" t="s">
        <v>1277</v>
      </c>
      <c r="B141" s="59" t="s">
        <v>683</v>
      </c>
      <c r="C141" s="202" t="s">
        <v>191</v>
      </c>
      <c r="D141" s="397">
        <f t="shared" si="2"/>
        <v>258</v>
      </c>
      <c r="E141" s="81">
        <f>IFERROR(VLOOKUP($A141,Filtro!$A$5:$I$326,3,FALSE),0)</f>
        <v>0</v>
      </c>
      <c r="F141" s="184">
        <f>IFERROR(VLOOKUP($A141,Filtro!$A$5:$I$326,4,FALSE),0)</f>
        <v>258</v>
      </c>
      <c r="G141" s="81">
        <f>IFERROR(VLOOKUP($A141,Filtro!$A$5:$I$326,5,FALSE),0)</f>
        <v>5548</v>
      </c>
      <c r="H141" s="206">
        <v>141</v>
      </c>
    </row>
    <row r="142" spans="1:8" ht="15" customHeight="1" x14ac:dyDescent="0.2">
      <c r="A142" s="568" t="s">
        <v>1665</v>
      </c>
      <c r="B142" s="59" t="s">
        <v>684</v>
      </c>
      <c r="C142" s="202" t="s">
        <v>192</v>
      </c>
      <c r="D142" s="397">
        <f t="shared" si="2"/>
        <v>0</v>
      </c>
      <c r="E142" s="81">
        <f>IFERROR(VLOOKUP($A142,Filtro!$A$5:$I$326,3,FALSE),0)</f>
        <v>0</v>
      </c>
      <c r="F142" s="184">
        <f>IFERROR(VLOOKUP($A142,Filtro!$A$5:$I$326,4,FALSE),0)</f>
        <v>0</v>
      </c>
      <c r="G142" s="81">
        <f>IFERROR(VLOOKUP($A142,Filtro!$A$5:$I$326,5,FALSE),0)</f>
        <v>0</v>
      </c>
      <c r="H142" s="206">
        <v>142</v>
      </c>
    </row>
    <row r="143" spans="1:8" ht="15" customHeight="1" x14ac:dyDescent="0.2">
      <c r="A143" s="568" t="s">
        <v>1359</v>
      </c>
      <c r="B143" s="59" t="s">
        <v>685</v>
      </c>
      <c r="C143" s="202" t="s">
        <v>1127</v>
      </c>
      <c r="D143" s="397">
        <f t="shared" si="2"/>
        <v>22</v>
      </c>
      <c r="E143" s="81">
        <f>IFERROR(VLOOKUP($A143,Filtro!$A$5:$I$326,3,FALSE),0)</f>
        <v>0</v>
      </c>
      <c r="F143" s="184">
        <f>IFERROR(VLOOKUP($A143,Filtro!$A$5:$I$326,4,FALSE),0)</f>
        <v>22</v>
      </c>
      <c r="G143" s="81">
        <f>IFERROR(VLOOKUP($A143,Filtro!$A$5:$I$326,5,FALSE),0)</f>
        <v>350</v>
      </c>
      <c r="H143" s="206">
        <v>143</v>
      </c>
    </row>
    <row r="144" spans="1:8" ht="15" customHeight="1" x14ac:dyDescent="0.2">
      <c r="A144" s="568" t="s">
        <v>1666</v>
      </c>
      <c r="B144" s="59" t="s">
        <v>686</v>
      </c>
      <c r="C144" s="202" t="s">
        <v>193</v>
      </c>
      <c r="D144" s="397">
        <f t="shared" si="2"/>
        <v>0</v>
      </c>
      <c r="E144" s="81">
        <f>IFERROR(VLOOKUP($A144,Filtro!$A$5:$I$326,3,FALSE),0)</f>
        <v>0</v>
      </c>
      <c r="F144" s="184">
        <f>IFERROR(VLOOKUP($A144,Filtro!$A$5:$I$326,4,FALSE),0)</f>
        <v>0</v>
      </c>
      <c r="G144" s="81">
        <f>IFERROR(VLOOKUP($A144,Filtro!$A$5:$I$326,5,FALSE),0)</f>
        <v>0</v>
      </c>
      <c r="H144" s="206">
        <v>144</v>
      </c>
    </row>
    <row r="145" spans="1:8" ht="31.5" x14ac:dyDescent="0.2">
      <c r="A145" s="568" t="s">
        <v>1667</v>
      </c>
      <c r="B145" s="59" t="s">
        <v>687</v>
      </c>
      <c r="C145" s="202" t="s">
        <v>310</v>
      </c>
      <c r="D145" s="397">
        <f t="shared" si="2"/>
        <v>0</v>
      </c>
      <c r="E145" s="81">
        <f>IFERROR(VLOOKUP($A145,Filtro!$A$5:$I$326,3,FALSE),0)</f>
        <v>0</v>
      </c>
      <c r="F145" s="184">
        <f>IFERROR(VLOOKUP($A145,Filtro!$A$5:$I$326,4,FALSE),0)</f>
        <v>0</v>
      </c>
      <c r="G145" s="81">
        <f>IFERROR(VLOOKUP($A145,Filtro!$A$5:$I$326,5,FALSE),0)</f>
        <v>0</v>
      </c>
      <c r="H145" s="206">
        <v>145</v>
      </c>
    </row>
    <row r="146" spans="1:8" ht="15" customHeight="1" x14ac:dyDescent="0.2">
      <c r="A146" s="568" t="s">
        <v>1420</v>
      </c>
      <c r="B146" s="59" t="s">
        <v>688</v>
      </c>
      <c r="C146" s="202" t="s">
        <v>53</v>
      </c>
      <c r="D146" s="397">
        <f t="shared" si="2"/>
        <v>191</v>
      </c>
      <c r="E146" s="81">
        <f>IFERROR(VLOOKUP($A146,Filtro!$A$5:$I$326,3,FALSE),0)</f>
        <v>0</v>
      </c>
      <c r="F146" s="184">
        <f>IFERROR(VLOOKUP($A146,Filtro!$A$5:$I$326,4,FALSE),0)</f>
        <v>191</v>
      </c>
      <c r="G146" s="81">
        <f>IFERROR(VLOOKUP($A146,Filtro!$A$5:$I$326,5,FALSE),0)</f>
        <v>749</v>
      </c>
      <c r="H146" s="206">
        <v>146</v>
      </c>
    </row>
    <row r="147" spans="1:8" ht="21" x14ac:dyDescent="0.2">
      <c r="A147" s="568" t="s">
        <v>1668</v>
      </c>
      <c r="B147" s="59" t="s">
        <v>689</v>
      </c>
      <c r="C147" s="202" t="s">
        <v>311</v>
      </c>
      <c r="D147" s="397">
        <f t="shared" si="2"/>
        <v>0</v>
      </c>
      <c r="E147" s="81">
        <f>IFERROR(VLOOKUP($A147,Filtro!$A$5:$I$326,3,FALSE),0)</f>
        <v>0</v>
      </c>
      <c r="F147" s="184">
        <f>IFERROR(VLOOKUP($A147,Filtro!$A$5:$I$326,4,FALSE),0)</f>
        <v>0</v>
      </c>
      <c r="G147" s="81">
        <f>IFERROR(VLOOKUP($A147,Filtro!$A$5:$I$326,5,FALSE),0)</f>
        <v>0</v>
      </c>
      <c r="H147" s="206">
        <v>147</v>
      </c>
    </row>
    <row r="148" spans="1:8" ht="15" customHeight="1" x14ac:dyDescent="0.2">
      <c r="A148" s="568" t="s">
        <v>1278</v>
      </c>
      <c r="B148" s="59" t="s">
        <v>690</v>
      </c>
      <c r="C148" s="202" t="s">
        <v>1128</v>
      </c>
      <c r="D148" s="397">
        <f t="shared" si="2"/>
        <v>40757</v>
      </c>
      <c r="E148" s="81">
        <f>IFERROR(VLOOKUP($A148,Filtro!$A$5:$I$326,3,FALSE),0)</f>
        <v>0</v>
      </c>
      <c r="F148" s="184">
        <f>IFERROR(VLOOKUP($A148,Filtro!$A$5:$I$326,4,FALSE),0)</f>
        <v>40757</v>
      </c>
      <c r="G148" s="81">
        <f>IFERROR(VLOOKUP($A148,Filtro!$A$5:$I$326,5,FALSE),0)</f>
        <v>100867</v>
      </c>
      <c r="H148" s="206">
        <v>148</v>
      </c>
    </row>
    <row r="149" spans="1:8" ht="21" x14ac:dyDescent="0.2">
      <c r="A149" s="568" t="s">
        <v>1279</v>
      </c>
      <c r="B149" s="59" t="s">
        <v>691</v>
      </c>
      <c r="C149" s="202" t="s">
        <v>312</v>
      </c>
      <c r="D149" s="397">
        <f t="shared" si="2"/>
        <v>3489</v>
      </c>
      <c r="E149" s="81">
        <f>IFERROR(VLOOKUP($A149,Filtro!$A$5:$I$326,3,FALSE),0)</f>
        <v>0</v>
      </c>
      <c r="F149" s="184">
        <f>IFERROR(VLOOKUP($A149,Filtro!$A$5:$I$326,4,FALSE),0)</f>
        <v>3489</v>
      </c>
      <c r="G149" s="81">
        <f>IFERROR(VLOOKUP($A149,Filtro!$A$5:$I$326,5,FALSE),0)</f>
        <v>7205</v>
      </c>
      <c r="H149" s="206">
        <v>149</v>
      </c>
    </row>
    <row r="150" spans="1:8" ht="15" customHeight="1" x14ac:dyDescent="0.2">
      <c r="A150" s="568" t="s">
        <v>1503</v>
      </c>
      <c r="B150" s="59" t="s">
        <v>692</v>
      </c>
      <c r="C150" s="202" t="s">
        <v>89</v>
      </c>
      <c r="D150" s="397">
        <f t="shared" si="2"/>
        <v>0</v>
      </c>
      <c r="E150" s="81">
        <f>IFERROR(VLOOKUP($A150,Filtro!$A$5:$I$326,3,FALSE),0)</f>
        <v>0</v>
      </c>
      <c r="F150" s="184">
        <f>IFERROR(VLOOKUP($A150,Filtro!$A$5:$I$326,4,FALSE),0)</f>
        <v>0</v>
      </c>
      <c r="G150" s="81">
        <f>IFERROR(VLOOKUP($A150,Filtro!$A$5:$I$326,5,FALSE),0)</f>
        <v>13</v>
      </c>
      <c r="H150" s="206">
        <v>150</v>
      </c>
    </row>
    <row r="151" spans="1:8" ht="21" x14ac:dyDescent="0.2">
      <c r="A151" s="568" t="s">
        <v>1421</v>
      </c>
      <c r="B151" s="59" t="s">
        <v>693</v>
      </c>
      <c r="C151" s="202" t="s">
        <v>313</v>
      </c>
      <c r="D151" s="397">
        <f t="shared" si="2"/>
        <v>0</v>
      </c>
      <c r="E151" s="81">
        <f>IFERROR(VLOOKUP($A151,Filtro!$A$5:$I$326,3,FALSE),0)</f>
        <v>0</v>
      </c>
      <c r="F151" s="184">
        <f>IFERROR(VLOOKUP($A151,Filtro!$A$5:$I$326,4,FALSE),0)</f>
        <v>0</v>
      </c>
      <c r="G151" s="81">
        <f>IFERROR(VLOOKUP($A151,Filtro!$A$5:$I$326,5,FALSE),0)</f>
        <v>25</v>
      </c>
      <c r="H151" s="206">
        <v>151</v>
      </c>
    </row>
    <row r="152" spans="1:8" ht="15" customHeight="1" x14ac:dyDescent="0.2">
      <c r="A152" s="568" t="s">
        <v>1669</v>
      </c>
      <c r="B152" s="59" t="s">
        <v>694</v>
      </c>
      <c r="C152" s="202" t="s">
        <v>316</v>
      </c>
      <c r="D152" s="397">
        <f t="shared" si="2"/>
        <v>0</v>
      </c>
      <c r="E152" s="81">
        <f>IFERROR(VLOOKUP($A152,Filtro!$A$5:$I$326,3,FALSE),0)</f>
        <v>0</v>
      </c>
      <c r="F152" s="184">
        <f>IFERROR(VLOOKUP($A152,Filtro!$A$5:$I$326,4,FALSE),0)</f>
        <v>0</v>
      </c>
      <c r="G152" s="81">
        <f>IFERROR(VLOOKUP($A152,Filtro!$A$5:$I$326,5,FALSE),0)</f>
        <v>0</v>
      </c>
      <c r="H152" s="206">
        <v>152</v>
      </c>
    </row>
    <row r="153" spans="1:8" ht="15" customHeight="1" x14ac:dyDescent="0.2">
      <c r="A153" s="568" t="s">
        <v>1555</v>
      </c>
      <c r="B153" s="59" t="s">
        <v>695</v>
      </c>
      <c r="C153" s="202" t="s">
        <v>317</v>
      </c>
      <c r="D153" s="397">
        <f t="shared" si="2"/>
        <v>0</v>
      </c>
      <c r="E153" s="81">
        <f>IFERROR(VLOOKUP($A153,Filtro!$A$5:$I$326,3,FALSE),0)</f>
        <v>0</v>
      </c>
      <c r="F153" s="184">
        <f>IFERROR(VLOOKUP($A153,Filtro!$A$5:$I$326,4,FALSE),0)</f>
        <v>0</v>
      </c>
      <c r="G153" s="81">
        <f>IFERROR(VLOOKUP($A153,Filtro!$A$5:$I$326,5,FALSE),0)</f>
        <v>2</v>
      </c>
      <c r="H153" s="206">
        <v>153</v>
      </c>
    </row>
    <row r="154" spans="1:8" ht="15" customHeight="1" x14ac:dyDescent="0.2">
      <c r="A154" s="568" t="s">
        <v>1464</v>
      </c>
      <c r="B154" s="59" t="s">
        <v>696</v>
      </c>
      <c r="C154" s="202" t="s">
        <v>318</v>
      </c>
      <c r="D154" s="397">
        <f t="shared" si="2"/>
        <v>0</v>
      </c>
      <c r="E154" s="81">
        <f>IFERROR(VLOOKUP($A154,Filtro!$A$5:$I$326,3,FALSE),0)</f>
        <v>0</v>
      </c>
      <c r="F154" s="184">
        <f>IFERROR(VLOOKUP($A154,Filtro!$A$5:$I$326,4,FALSE),0)</f>
        <v>0</v>
      </c>
      <c r="G154" s="81">
        <f>IFERROR(VLOOKUP($A154,Filtro!$A$5:$I$326,5,FALSE),0)</f>
        <v>1811</v>
      </c>
      <c r="H154" s="206">
        <v>154</v>
      </c>
    </row>
    <row r="155" spans="1:8" ht="15" customHeight="1" x14ac:dyDescent="0.2">
      <c r="A155" s="568" t="s">
        <v>1514</v>
      </c>
      <c r="B155" s="59" t="s">
        <v>697</v>
      </c>
      <c r="C155" s="202" t="s">
        <v>319</v>
      </c>
      <c r="D155" s="397">
        <f t="shared" si="2"/>
        <v>0</v>
      </c>
      <c r="E155" s="81">
        <f>IFERROR(VLOOKUP($A155,Filtro!$A$5:$I$326,3,FALSE),0)</f>
        <v>0</v>
      </c>
      <c r="F155" s="184">
        <f>IFERROR(VLOOKUP($A155,Filtro!$A$5:$I$326,4,FALSE),0)</f>
        <v>0</v>
      </c>
      <c r="G155" s="81">
        <f>IFERROR(VLOOKUP($A155,Filtro!$A$5:$I$326,5,FALSE),0)</f>
        <v>9</v>
      </c>
      <c r="H155" s="206">
        <v>155</v>
      </c>
    </row>
    <row r="156" spans="1:8" ht="15" customHeight="1" x14ac:dyDescent="0.2">
      <c r="A156" s="568" t="s">
        <v>1670</v>
      </c>
      <c r="B156" s="59" t="s">
        <v>698</v>
      </c>
      <c r="C156" s="202" t="s">
        <v>320</v>
      </c>
      <c r="D156" s="397">
        <f t="shared" si="2"/>
        <v>0</v>
      </c>
      <c r="E156" s="81">
        <f>IFERROR(VLOOKUP($A156,Filtro!$A$5:$I$326,3,FALSE),0)</f>
        <v>0</v>
      </c>
      <c r="F156" s="184">
        <f>IFERROR(VLOOKUP($A156,Filtro!$A$5:$I$326,4,FALSE),0)</f>
        <v>0</v>
      </c>
      <c r="G156" s="81">
        <f>IFERROR(VLOOKUP($A156,Filtro!$A$5:$I$326,5,FALSE),0)</f>
        <v>0</v>
      </c>
      <c r="H156" s="206">
        <v>156</v>
      </c>
    </row>
    <row r="157" spans="1:8" ht="15" customHeight="1" x14ac:dyDescent="0.2">
      <c r="A157" s="568" t="s">
        <v>1561</v>
      </c>
      <c r="B157" s="59" t="s">
        <v>699</v>
      </c>
      <c r="C157" s="202" t="s">
        <v>321</v>
      </c>
      <c r="D157" s="397">
        <f t="shared" si="2"/>
        <v>0</v>
      </c>
      <c r="E157" s="81">
        <f>IFERROR(VLOOKUP($A157,Filtro!$A$5:$I$326,3,FALSE),0)</f>
        <v>0</v>
      </c>
      <c r="F157" s="184">
        <f>IFERROR(VLOOKUP($A157,Filtro!$A$5:$I$326,4,FALSE),0)</f>
        <v>0</v>
      </c>
      <c r="G157" s="81">
        <f>IFERROR(VLOOKUP($A157,Filtro!$A$5:$I$326,5,FALSE),0)</f>
        <v>1</v>
      </c>
      <c r="H157" s="206">
        <v>157</v>
      </c>
    </row>
    <row r="158" spans="1:8" ht="15" customHeight="1" x14ac:dyDescent="0.2">
      <c r="A158" s="568" t="s">
        <v>1280</v>
      </c>
      <c r="B158" s="59" t="s">
        <v>700</v>
      </c>
      <c r="C158" s="202" t="s">
        <v>1129</v>
      </c>
      <c r="D158" s="397">
        <f t="shared" si="2"/>
        <v>18478</v>
      </c>
      <c r="E158" s="81">
        <f>IFERROR(VLOOKUP($A158,Filtro!$A$5:$I$326,3,FALSE),0)</f>
        <v>0</v>
      </c>
      <c r="F158" s="184">
        <f>IFERROR(VLOOKUP($A158,Filtro!$A$5:$I$326,4,FALSE),0)</f>
        <v>18478</v>
      </c>
      <c r="G158" s="81">
        <f>IFERROR(VLOOKUP($A158,Filtro!$A$5:$I$326,5,FALSE),0)</f>
        <v>34126</v>
      </c>
      <c r="H158" s="206">
        <v>158</v>
      </c>
    </row>
    <row r="159" spans="1:8" ht="15" customHeight="1" x14ac:dyDescent="0.2">
      <c r="A159" s="568" t="s">
        <v>1671</v>
      </c>
      <c r="B159" s="59" t="s">
        <v>701</v>
      </c>
      <c r="C159" s="202" t="s">
        <v>1031</v>
      </c>
      <c r="D159" s="397">
        <f t="shared" si="2"/>
        <v>0</v>
      </c>
      <c r="E159" s="81">
        <f>IFERROR(VLOOKUP($A159,Filtro!$A$5:$I$326,3,FALSE),0)</f>
        <v>0</v>
      </c>
      <c r="F159" s="184">
        <f>IFERROR(VLOOKUP($A159,Filtro!$A$5:$I$326,4,FALSE),0)</f>
        <v>0</v>
      </c>
      <c r="G159" s="81">
        <f>IFERROR(VLOOKUP($A159,Filtro!$A$5:$I$326,5,FALSE),0)</f>
        <v>0</v>
      </c>
      <c r="H159" s="206">
        <v>159</v>
      </c>
    </row>
    <row r="160" spans="1:8" ht="15" customHeight="1" x14ac:dyDescent="0.2">
      <c r="A160" s="568" t="s">
        <v>1281</v>
      </c>
      <c r="B160" s="59" t="s">
        <v>702</v>
      </c>
      <c r="C160" s="202" t="s">
        <v>323</v>
      </c>
      <c r="D160" s="397">
        <f t="shared" si="2"/>
        <v>36</v>
      </c>
      <c r="E160" s="81">
        <f>IFERROR(VLOOKUP($A160,Filtro!$A$5:$I$326,3,FALSE),0)</f>
        <v>0</v>
      </c>
      <c r="F160" s="184">
        <f>IFERROR(VLOOKUP($A160,Filtro!$A$5:$I$326,4,FALSE),0)</f>
        <v>36</v>
      </c>
      <c r="G160" s="81">
        <f>IFERROR(VLOOKUP($A160,Filtro!$A$5:$I$326,5,FALSE),0)</f>
        <v>905</v>
      </c>
      <c r="H160" s="206">
        <v>160</v>
      </c>
    </row>
    <row r="161" spans="1:8" ht="15" customHeight="1" x14ac:dyDescent="0.2">
      <c r="A161" s="568" t="s">
        <v>1382</v>
      </c>
      <c r="B161" s="59" t="s">
        <v>703</v>
      </c>
      <c r="C161" s="202" t="s">
        <v>324</v>
      </c>
      <c r="D161" s="397">
        <f t="shared" si="2"/>
        <v>687</v>
      </c>
      <c r="E161" s="81">
        <f>IFERROR(VLOOKUP($A161,Filtro!$A$5:$I$326,3,FALSE),0)</f>
        <v>0</v>
      </c>
      <c r="F161" s="184">
        <f>IFERROR(VLOOKUP($A161,Filtro!$A$5:$I$326,4,FALSE),0)</f>
        <v>687</v>
      </c>
      <c r="G161" s="81">
        <f>IFERROR(VLOOKUP($A161,Filtro!$A$5:$I$326,5,FALSE),0)</f>
        <v>58</v>
      </c>
      <c r="H161" s="206">
        <v>161</v>
      </c>
    </row>
    <row r="162" spans="1:8" ht="15" customHeight="1" x14ac:dyDescent="0.2">
      <c r="A162" s="568" t="s">
        <v>1335</v>
      </c>
      <c r="B162" s="59" t="s">
        <v>704</v>
      </c>
      <c r="C162" s="202" t="s">
        <v>1130</v>
      </c>
      <c r="D162" s="397">
        <f t="shared" si="2"/>
        <v>754</v>
      </c>
      <c r="E162" s="81">
        <f>IFERROR(VLOOKUP($A162,Filtro!$A$5:$I$326,3,FALSE),0)</f>
        <v>0</v>
      </c>
      <c r="F162" s="184">
        <f>IFERROR(VLOOKUP($A162,Filtro!$A$5:$I$326,4,FALSE),0)</f>
        <v>754</v>
      </c>
      <c r="G162" s="81">
        <f>IFERROR(VLOOKUP($A162,Filtro!$A$5:$I$326,5,FALSE),0)</f>
        <v>2487</v>
      </c>
      <c r="H162" s="206">
        <v>162</v>
      </c>
    </row>
    <row r="163" spans="1:8" ht="15" customHeight="1" x14ac:dyDescent="0.2">
      <c r="A163" s="568" t="s">
        <v>1672</v>
      </c>
      <c r="B163" s="59" t="s">
        <v>705</v>
      </c>
      <c r="C163" s="202" t="s">
        <v>325</v>
      </c>
      <c r="D163" s="397">
        <f t="shared" si="2"/>
        <v>0</v>
      </c>
      <c r="E163" s="81">
        <f>IFERROR(VLOOKUP($A163,Filtro!$A$5:$I$326,3,FALSE),0)</f>
        <v>0</v>
      </c>
      <c r="F163" s="184">
        <f>IFERROR(VLOOKUP($A163,Filtro!$A$5:$I$326,4,FALSE),0)</f>
        <v>0</v>
      </c>
      <c r="G163" s="81">
        <f>IFERROR(VLOOKUP($A163,Filtro!$A$5:$I$326,5,FALSE),0)</f>
        <v>0</v>
      </c>
      <c r="H163" s="206">
        <v>163</v>
      </c>
    </row>
    <row r="164" spans="1:8" ht="15" customHeight="1" x14ac:dyDescent="0.2">
      <c r="A164" s="568" t="s">
        <v>1546</v>
      </c>
      <c r="B164" s="59" t="s">
        <v>706</v>
      </c>
      <c r="C164" s="202" t="s">
        <v>607</v>
      </c>
      <c r="D164" s="397">
        <f t="shared" si="2"/>
        <v>0</v>
      </c>
      <c r="E164" s="81">
        <f>IFERROR(VLOOKUP($A164,Filtro!$A$5:$I$326,3,FALSE),0)</f>
        <v>0</v>
      </c>
      <c r="F164" s="184">
        <f>IFERROR(VLOOKUP($A164,Filtro!$A$5:$I$326,4,FALSE),0)</f>
        <v>0</v>
      </c>
      <c r="G164" s="81">
        <f>IFERROR(VLOOKUP($A164,Filtro!$A$5:$I$326,5,FALSE),0)</f>
        <v>184</v>
      </c>
      <c r="H164" s="206">
        <v>164</v>
      </c>
    </row>
    <row r="165" spans="1:8" ht="21" x14ac:dyDescent="0.2">
      <c r="A165" s="568" t="s">
        <v>1383</v>
      </c>
      <c r="B165" s="59" t="s">
        <v>707</v>
      </c>
      <c r="C165" s="202" t="s">
        <v>314</v>
      </c>
      <c r="D165" s="397">
        <f t="shared" ref="D165:D169" si="3">SUM(E165:F165)</f>
        <v>17010</v>
      </c>
      <c r="E165" s="81">
        <f>IFERROR(VLOOKUP($A165,Filtro!$A$5:$I$326,3,FALSE),0)</f>
        <v>0</v>
      </c>
      <c r="F165" s="184">
        <f>IFERROR(VLOOKUP($A165,Filtro!$A$5:$I$326,4,FALSE),0)</f>
        <v>17010</v>
      </c>
      <c r="G165" s="81">
        <f>IFERROR(VLOOKUP($A165,Filtro!$A$5:$I$326,5,FALSE),0)</f>
        <v>18949</v>
      </c>
      <c r="H165" s="206">
        <v>165</v>
      </c>
    </row>
    <row r="166" spans="1:8" ht="15" customHeight="1" x14ac:dyDescent="0.2">
      <c r="A166" s="568" t="s">
        <v>1310</v>
      </c>
      <c r="B166" s="59" t="s">
        <v>708</v>
      </c>
      <c r="C166" s="202" t="s">
        <v>326</v>
      </c>
      <c r="D166" s="397">
        <f t="shared" si="3"/>
        <v>458</v>
      </c>
      <c r="E166" s="81">
        <f>IFERROR(VLOOKUP($A166,Filtro!$A$5:$I$326,3,FALSE),0)</f>
        <v>0</v>
      </c>
      <c r="F166" s="184">
        <f>IFERROR(VLOOKUP($A166,Filtro!$A$5:$I$326,4,FALSE),0)</f>
        <v>458</v>
      </c>
      <c r="G166" s="81">
        <f>IFERROR(VLOOKUP($A166,Filtro!$A$5:$I$326,5,FALSE),0)</f>
        <v>14117</v>
      </c>
      <c r="H166" s="206">
        <v>166</v>
      </c>
    </row>
    <row r="167" spans="1:8" ht="15" customHeight="1" x14ac:dyDescent="0.2">
      <c r="A167" s="568" t="s">
        <v>1282</v>
      </c>
      <c r="B167" s="59" t="s">
        <v>709</v>
      </c>
      <c r="C167" s="202" t="s">
        <v>327</v>
      </c>
      <c r="D167" s="397">
        <f t="shared" si="3"/>
        <v>1394</v>
      </c>
      <c r="E167" s="81">
        <f>IFERROR(VLOOKUP($A167,Filtro!$A$5:$I$326,3,FALSE),0)</f>
        <v>0</v>
      </c>
      <c r="F167" s="184">
        <f>IFERROR(VLOOKUP($A167,Filtro!$A$5:$I$326,4,FALSE),0)</f>
        <v>1394</v>
      </c>
      <c r="G167" s="81">
        <f>IFERROR(VLOOKUP($A167,Filtro!$A$5:$I$326,5,FALSE),0)</f>
        <v>42443</v>
      </c>
      <c r="H167" s="206">
        <v>167</v>
      </c>
    </row>
    <row r="168" spans="1:8" ht="15" customHeight="1" x14ac:dyDescent="0.2">
      <c r="A168" s="568" t="s">
        <v>1454</v>
      </c>
      <c r="B168" s="59" t="s">
        <v>710</v>
      </c>
      <c r="C168" s="202" t="s">
        <v>328</v>
      </c>
      <c r="D168" s="397">
        <f t="shared" si="3"/>
        <v>0</v>
      </c>
      <c r="E168" s="81">
        <f>IFERROR(VLOOKUP($A168,Filtro!$A$5:$I$326,3,FALSE),0)</f>
        <v>0</v>
      </c>
      <c r="F168" s="184">
        <f>IFERROR(VLOOKUP($A168,Filtro!$A$5:$I$326,4,FALSE),0)</f>
        <v>0</v>
      </c>
      <c r="G168" s="81">
        <f>IFERROR(VLOOKUP($A168,Filtro!$A$5:$I$326,5,FALSE),0)</f>
        <v>288</v>
      </c>
      <c r="H168" s="206">
        <v>168</v>
      </c>
    </row>
    <row r="169" spans="1:8" ht="15" customHeight="1" thickBot="1" x14ac:dyDescent="0.25">
      <c r="A169" s="568" t="s">
        <v>1673</v>
      </c>
      <c r="B169" s="230" t="s">
        <v>711</v>
      </c>
      <c r="C169" s="231" t="s">
        <v>329</v>
      </c>
      <c r="D169" s="398">
        <f t="shared" si="3"/>
        <v>0</v>
      </c>
      <c r="E169" s="90">
        <f>IFERROR(VLOOKUP($A169,Filtro!$A$5:$I$326,3,FALSE),0)</f>
        <v>0</v>
      </c>
      <c r="F169" s="185">
        <f>IFERROR(VLOOKUP($A169,Filtro!$A$5:$I$326,4,FALSE),0)</f>
        <v>0</v>
      </c>
      <c r="G169" s="90">
        <f>IFERROR(VLOOKUP($A169,Filtro!$A$5:$I$326,5,FALSE),0)</f>
        <v>0</v>
      </c>
      <c r="H169" s="206">
        <v>169</v>
      </c>
    </row>
    <row r="170" spans="1:8" ht="15" customHeight="1" thickBot="1" x14ac:dyDescent="0.25">
      <c r="A170" s="389"/>
      <c r="B170" s="535" t="s">
        <v>121</v>
      </c>
      <c r="C170" s="545"/>
      <c r="D170" s="570">
        <f>SUM(D101:D169)</f>
        <v>227535</v>
      </c>
      <c r="E170" s="571">
        <f>SUM(E101:E169)</f>
        <v>0</v>
      </c>
      <c r="F170" s="572">
        <f>SUM(F101:F169)</f>
        <v>227535</v>
      </c>
      <c r="G170" s="573">
        <f>SUM(G101:G169)</f>
        <v>565255</v>
      </c>
      <c r="H170" s="206">
        <v>170</v>
      </c>
    </row>
    <row r="171" spans="1:8" ht="15" customHeight="1" x14ac:dyDescent="0.2">
      <c r="B171" s="251"/>
      <c r="C171" s="251"/>
      <c r="D171" s="281"/>
      <c r="E171" s="281"/>
      <c r="F171" s="281"/>
      <c r="G171" s="281"/>
      <c r="H171" s="206">
        <v>171</v>
      </c>
    </row>
    <row r="172" spans="1:8" ht="15" customHeight="1" x14ac:dyDescent="0.2">
      <c r="B172" s="543" t="s">
        <v>1231</v>
      </c>
      <c r="C172" s="544"/>
      <c r="D172" s="558"/>
      <c r="E172" s="558"/>
      <c r="F172" s="558"/>
      <c r="G172" s="559"/>
      <c r="H172" s="206">
        <v>172</v>
      </c>
    </row>
    <row r="173" spans="1:8" ht="15" customHeight="1" x14ac:dyDescent="0.2">
      <c r="A173" s="568" t="s">
        <v>1422</v>
      </c>
      <c r="B173" s="58" t="s">
        <v>1173</v>
      </c>
      <c r="C173" s="211" t="s">
        <v>1174</v>
      </c>
      <c r="D173" s="400">
        <f t="shared" ref="D173:D178" si="4">SUM(E173:F173)</f>
        <v>4</v>
      </c>
      <c r="E173" s="77">
        <f>IFERROR(VLOOKUP($A173,Filtro!$A$5:$I$326,3,FALSE),0)</f>
        <v>0</v>
      </c>
      <c r="F173" s="183">
        <f>IFERROR(VLOOKUP($A173,Filtro!$A$5:$I$326,4,FALSE),0)</f>
        <v>4</v>
      </c>
      <c r="G173" s="77">
        <f>IFERROR(VLOOKUP($A173,Filtro!$A$5:$I$326,5,FALSE),0)</f>
        <v>169</v>
      </c>
      <c r="H173" s="206">
        <v>173</v>
      </c>
    </row>
    <row r="174" spans="1:8" ht="15" customHeight="1" x14ac:dyDescent="0.2">
      <c r="A174" s="568" t="s">
        <v>1283</v>
      </c>
      <c r="B174" s="59" t="s">
        <v>712</v>
      </c>
      <c r="C174" s="202" t="s">
        <v>608</v>
      </c>
      <c r="D174" s="397">
        <f t="shared" si="4"/>
        <v>25371</v>
      </c>
      <c r="E174" s="81">
        <f>IFERROR(VLOOKUP($A174,Filtro!$A$5:$I$326,3,FALSE),0)</f>
        <v>0</v>
      </c>
      <c r="F174" s="184">
        <f>IFERROR(VLOOKUP($A174,Filtro!$A$5:$I$326,4,FALSE),0)</f>
        <v>25371</v>
      </c>
      <c r="G174" s="81">
        <f>IFERROR(VLOOKUP($A174,Filtro!$A$5:$I$326,5,FALSE),0)</f>
        <v>65978</v>
      </c>
      <c r="H174" s="206">
        <v>174</v>
      </c>
    </row>
    <row r="175" spans="1:8" ht="15" customHeight="1" x14ac:dyDescent="0.2">
      <c r="A175" s="568" t="s">
        <v>1423</v>
      </c>
      <c r="B175" s="59" t="s">
        <v>713</v>
      </c>
      <c r="C175" s="202" t="s">
        <v>576</v>
      </c>
      <c r="D175" s="397">
        <f t="shared" si="4"/>
        <v>0</v>
      </c>
      <c r="E175" s="81">
        <f>IFERROR(VLOOKUP($A175,Filtro!$A$5:$I$326,3,FALSE),0)</f>
        <v>0</v>
      </c>
      <c r="F175" s="184">
        <f>IFERROR(VLOOKUP($A175,Filtro!$A$5:$I$326,4,FALSE),0)</f>
        <v>0</v>
      </c>
      <c r="G175" s="81">
        <f>IFERROR(VLOOKUP($A175,Filtro!$A$5:$I$326,5,FALSE),0)</f>
        <v>39</v>
      </c>
      <c r="H175" s="206">
        <v>175</v>
      </c>
    </row>
    <row r="176" spans="1:8" ht="15" customHeight="1" x14ac:dyDescent="0.2">
      <c r="A176" s="568" t="s">
        <v>1284</v>
      </c>
      <c r="B176" s="59" t="s">
        <v>714</v>
      </c>
      <c r="C176" s="202" t="s">
        <v>609</v>
      </c>
      <c r="D176" s="397">
        <f t="shared" si="4"/>
        <v>17938</v>
      </c>
      <c r="E176" s="81">
        <f>IFERROR(VLOOKUP($A176,Filtro!$A$5:$I$326,3,FALSE),0)</f>
        <v>0</v>
      </c>
      <c r="F176" s="184">
        <f>IFERROR(VLOOKUP($A176,Filtro!$A$5:$I$326,4,FALSE),0)</f>
        <v>17938</v>
      </c>
      <c r="G176" s="81">
        <f>IFERROR(VLOOKUP($A176,Filtro!$A$5:$I$326,5,FALSE),0)</f>
        <v>24476</v>
      </c>
      <c r="H176" s="206">
        <v>176</v>
      </c>
    </row>
    <row r="177" spans="1:8" ht="15" customHeight="1" x14ac:dyDescent="0.2">
      <c r="A177" s="568" t="s">
        <v>1396</v>
      </c>
      <c r="B177" s="59" t="s">
        <v>715</v>
      </c>
      <c r="C177" s="202" t="s">
        <v>610</v>
      </c>
      <c r="D177" s="397">
        <f t="shared" si="4"/>
        <v>379</v>
      </c>
      <c r="E177" s="81">
        <f>IFERROR(VLOOKUP($A177,Filtro!$A$5:$I$326,3,FALSE),0)</f>
        <v>0</v>
      </c>
      <c r="F177" s="184">
        <f>IFERROR(VLOOKUP($A177,Filtro!$A$5:$I$326,4,FALSE),0)</f>
        <v>379</v>
      </c>
      <c r="G177" s="81">
        <f>IFERROR(VLOOKUP($A177,Filtro!$A$5:$I$326,5,FALSE),0)</f>
        <v>100</v>
      </c>
      <c r="H177" s="206">
        <v>177</v>
      </c>
    </row>
    <row r="178" spans="1:8" ht="15" customHeight="1" thickBot="1" x14ac:dyDescent="0.25">
      <c r="A178" s="568" t="s">
        <v>1397</v>
      </c>
      <c r="B178" s="304" t="s">
        <v>716</v>
      </c>
      <c r="C178" s="303" t="s">
        <v>611</v>
      </c>
      <c r="D178" s="401">
        <f t="shared" si="4"/>
        <v>236</v>
      </c>
      <c r="E178" s="330">
        <f>IFERROR(VLOOKUP($A178,Filtro!$A$5:$I$326,3,FALSE),0)</f>
        <v>0</v>
      </c>
      <c r="F178" s="327">
        <f>IFERROR(VLOOKUP($A178,Filtro!$A$5:$I$326,4,FALSE),0)</f>
        <v>236</v>
      </c>
      <c r="G178" s="330">
        <f>IFERROR(VLOOKUP($A178,Filtro!$A$5:$I$326,5,FALSE),0)</f>
        <v>43</v>
      </c>
      <c r="H178" s="206">
        <v>178</v>
      </c>
    </row>
    <row r="179" spans="1:8" ht="15" customHeight="1" thickBot="1" x14ac:dyDescent="0.25">
      <c r="A179" s="390"/>
      <c r="B179" s="535" t="s">
        <v>121</v>
      </c>
      <c r="C179" s="536"/>
      <c r="D179" s="234">
        <f>SUM(D173:D178)</f>
        <v>43928</v>
      </c>
      <c r="E179" s="235">
        <f>SUM(E173:E178)</f>
        <v>0</v>
      </c>
      <c r="F179" s="236">
        <f>SUM(F173:F178)</f>
        <v>43928</v>
      </c>
      <c r="G179" s="237">
        <f>SUM(G173:G178)</f>
        <v>90805</v>
      </c>
      <c r="H179" s="206">
        <v>179</v>
      </c>
    </row>
    <row r="180" spans="1:8" ht="15" customHeight="1" x14ac:dyDescent="0.2">
      <c r="A180" s="351"/>
      <c r="B180" s="251"/>
      <c r="C180" s="251"/>
      <c r="D180" s="281"/>
      <c r="E180" s="281"/>
      <c r="F180" s="281"/>
      <c r="G180" s="281"/>
      <c r="H180" s="206">
        <v>180</v>
      </c>
    </row>
    <row r="181" spans="1:8" ht="15" customHeight="1" x14ac:dyDescent="0.2">
      <c r="A181" s="351"/>
      <c r="B181" s="543" t="s">
        <v>1041</v>
      </c>
      <c r="C181" s="544"/>
      <c r="D181" s="540"/>
      <c r="E181" s="540"/>
      <c r="F181" s="540"/>
      <c r="G181" s="541"/>
      <c r="H181" s="206">
        <v>181</v>
      </c>
    </row>
    <row r="182" spans="1:8" ht="15" customHeight="1" x14ac:dyDescent="0.2">
      <c r="A182" s="568" t="s">
        <v>1674</v>
      </c>
      <c r="B182" s="60" t="s">
        <v>717</v>
      </c>
      <c r="C182" s="211" t="s">
        <v>260</v>
      </c>
      <c r="D182" s="399">
        <f t="shared" ref="D182:D238" si="5">SUM(E182:F182)</f>
        <v>0</v>
      </c>
      <c r="E182" s="77">
        <f>IFERROR(VLOOKUP($A182,Filtro!$A$5:$I$326,3,FALSE),0)</f>
        <v>0</v>
      </c>
      <c r="F182" s="183">
        <f>IFERROR(VLOOKUP($A182,Filtro!$A$5:$I$326,4,FALSE),0)</f>
        <v>0</v>
      </c>
      <c r="G182" s="77">
        <f>IFERROR(VLOOKUP($A182,Filtro!$A$5:$I$326,5,FALSE),0)</f>
        <v>0</v>
      </c>
      <c r="H182" s="206">
        <v>182</v>
      </c>
    </row>
    <row r="183" spans="1:8" ht="15" customHeight="1" x14ac:dyDescent="0.2">
      <c r="A183" s="568" t="s">
        <v>1675</v>
      </c>
      <c r="B183" s="62" t="s">
        <v>718</v>
      </c>
      <c r="C183" s="282" t="s">
        <v>261</v>
      </c>
      <c r="D183" s="402">
        <f t="shared" si="5"/>
        <v>0</v>
      </c>
      <c r="E183" s="403">
        <f>IFERROR(VLOOKUP($A183,Filtro!$A$5:$I$326,3,FALSE),0)</f>
        <v>0</v>
      </c>
      <c r="F183" s="404">
        <f>IFERROR(VLOOKUP($A183,Filtro!$A$5:$I$326,4,FALSE),0)</f>
        <v>0</v>
      </c>
      <c r="G183" s="403">
        <f>IFERROR(VLOOKUP($A183,Filtro!$A$5:$I$326,5,FALSE),0)</f>
        <v>0</v>
      </c>
      <c r="H183" s="206">
        <v>183</v>
      </c>
    </row>
    <row r="184" spans="1:8" ht="15" customHeight="1" x14ac:dyDescent="0.2">
      <c r="A184" s="568" t="s">
        <v>1676</v>
      </c>
      <c r="B184" s="61" t="s">
        <v>719</v>
      </c>
      <c r="C184" s="202" t="s">
        <v>262</v>
      </c>
      <c r="D184" s="397">
        <f t="shared" si="5"/>
        <v>0</v>
      </c>
      <c r="E184" s="81">
        <f>IFERROR(VLOOKUP($A184,Filtro!$A$5:$I$326,3,FALSE),0)</f>
        <v>0</v>
      </c>
      <c r="F184" s="184">
        <f>IFERROR(VLOOKUP($A184,Filtro!$A$5:$I$326,4,FALSE),0)</f>
        <v>0</v>
      </c>
      <c r="G184" s="81">
        <f>IFERROR(VLOOKUP($A184,Filtro!$A$5:$I$326,5,FALSE),0)</f>
        <v>0</v>
      </c>
      <c r="H184" s="206">
        <v>184</v>
      </c>
    </row>
    <row r="185" spans="1:8" ht="15" customHeight="1" x14ac:dyDescent="0.2">
      <c r="A185" s="568" t="s">
        <v>1522</v>
      </c>
      <c r="B185" s="61" t="s">
        <v>720</v>
      </c>
      <c r="C185" s="202" t="s">
        <v>151</v>
      </c>
      <c r="D185" s="397">
        <f t="shared" si="5"/>
        <v>0</v>
      </c>
      <c r="E185" s="81">
        <f>IFERROR(VLOOKUP($A185,Filtro!$A$5:$I$326,3,FALSE),0)</f>
        <v>0</v>
      </c>
      <c r="F185" s="184">
        <f>IFERROR(VLOOKUP($A185,Filtro!$A$5:$I$326,4,FALSE),0)</f>
        <v>0</v>
      </c>
      <c r="G185" s="81">
        <f>IFERROR(VLOOKUP($A185,Filtro!$A$5:$I$326,5,FALSE),0)</f>
        <v>3</v>
      </c>
      <c r="H185" s="206">
        <v>185</v>
      </c>
    </row>
    <row r="186" spans="1:8" ht="21" x14ac:dyDescent="0.2">
      <c r="A186" s="568" t="s">
        <v>1536</v>
      </c>
      <c r="B186" s="61" t="s">
        <v>721</v>
      </c>
      <c r="C186" s="202" t="s">
        <v>152</v>
      </c>
      <c r="D186" s="397">
        <f t="shared" si="5"/>
        <v>0</v>
      </c>
      <c r="E186" s="81">
        <f>IFERROR(VLOOKUP($A186,Filtro!$A$5:$I$326,3,FALSE),0)</f>
        <v>0</v>
      </c>
      <c r="F186" s="184">
        <f>IFERROR(VLOOKUP($A186,Filtro!$A$5:$I$326,4,FALSE),0)</f>
        <v>0</v>
      </c>
      <c r="G186" s="81">
        <f>IFERROR(VLOOKUP($A186,Filtro!$A$5:$I$326,5,FALSE),0)</f>
        <v>8</v>
      </c>
      <c r="H186" s="206">
        <v>186</v>
      </c>
    </row>
    <row r="187" spans="1:8" ht="15" customHeight="1" x14ac:dyDescent="0.2">
      <c r="A187" s="568" t="s">
        <v>1677</v>
      </c>
      <c r="B187" s="61" t="s">
        <v>722</v>
      </c>
      <c r="C187" s="202" t="s">
        <v>125</v>
      </c>
      <c r="D187" s="397">
        <f t="shared" si="5"/>
        <v>0</v>
      </c>
      <c r="E187" s="81">
        <f>IFERROR(VLOOKUP($A187,Filtro!$A$5:$I$326,3,FALSE),0)</f>
        <v>0</v>
      </c>
      <c r="F187" s="184">
        <f>IFERROR(VLOOKUP($A187,Filtro!$A$5:$I$326,4,FALSE),0)</f>
        <v>0</v>
      </c>
      <c r="G187" s="81">
        <f>IFERROR(VLOOKUP($A187,Filtro!$A$5:$I$326,5,FALSE),0)</f>
        <v>0</v>
      </c>
      <c r="H187" s="206">
        <v>187</v>
      </c>
    </row>
    <row r="188" spans="1:8" ht="21.75" customHeight="1" x14ac:dyDescent="0.2">
      <c r="A188" s="568" t="s">
        <v>1424</v>
      </c>
      <c r="B188" s="61" t="s">
        <v>723</v>
      </c>
      <c r="C188" s="202" t="s">
        <v>153</v>
      </c>
      <c r="D188" s="397">
        <f t="shared" si="5"/>
        <v>0</v>
      </c>
      <c r="E188" s="81">
        <f>IFERROR(VLOOKUP($A188,Filtro!$A$5:$I$326,3,FALSE),0)</f>
        <v>0</v>
      </c>
      <c r="F188" s="184">
        <f>IFERROR(VLOOKUP($A188,Filtro!$A$5:$I$326,4,FALSE),0)</f>
        <v>0</v>
      </c>
      <c r="G188" s="81">
        <f>IFERROR(VLOOKUP($A188,Filtro!$A$5:$I$326,5,FALSE),0)</f>
        <v>1</v>
      </c>
      <c r="H188" s="206">
        <v>188</v>
      </c>
    </row>
    <row r="189" spans="1:8" ht="15" customHeight="1" x14ac:dyDescent="0.2">
      <c r="A189" s="568" t="s">
        <v>1678</v>
      </c>
      <c r="B189" s="61" t="s">
        <v>724</v>
      </c>
      <c r="C189" s="202" t="s">
        <v>147</v>
      </c>
      <c r="D189" s="397">
        <f t="shared" si="5"/>
        <v>0</v>
      </c>
      <c r="E189" s="81">
        <f>IFERROR(VLOOKUP($A189,Filtro!$A$5:$I$326,3,FALSE),0)</f>
        <v>0</v>
      </c>
      <c r="F189" s="184">
        <f>IFERROR(VLOOKUP($A189,Filtro!$A$5:$I$326,4,FALSE),0)</f>
        <v>0</v>
      </c>
      <c r="G189" s="81">
        <f>IFERROR(VLOOKUP($A189,Filtro!$A$5:$I$326,5,FALSE),0)</f>
        <v>0</v>
      </c>
      <c r="H189" s="206">
        <v>189</v>
      </c>
    </row>
    <row r="190" spans="1:8" ht="15" customHeight="1" x14ac:dyDescent="0.2">
      <c r="A190" s="568" t="s">
        <v>1679</v>
      </c>
      <c r="B190" s="61" t="s">
        <v>725</v>
      </c>
      <c r="C190" s="202" t="s">
        <v>148</v>
      </c>
      <c r="D190" s="397">
        <f t="shared" si="5"/>
        <v>0</v>
      </c>
      <c r="E190" s="81">
        <f>IFERROR(VLOOKUP($A190,Filtro!$A$5:$I$326,3,FALSE),0)</f>
        <v>0</v>
      </c>
      <c r="F190" s="184">
        <f>IFERROR(VLOOKUP($A190,Filtro!$A$5:$I$326,4,FALSE),0)</f>
        <v>0</v>
      </c>
      <c r="G190" s="81">
        <f>IFERROR(VLOOKUP($A190,Filtro!$A$5:$I$326,5,FALSE),0)</f>
        <v>0</v>
      </c>
      <c r="H190" s="206">
        <v>190</v>
      </c>
    </row>
    <row r="191" spans="1:8" ht="15" customHeight="1" x14ac:dyDescent="0.2">
      <c r="A191" s="568" t="s">
        <v>1360</v>
      </c>
      <c r="B191" s="61" t="s">
        <v>726</v>
      </c>
      <c r="C191" s="202" t="s">
        <v>149</v>
      </c>
      <c r="D191" s="397">
        <f t="shared" si="5"/>
        <v>1439</v>
      </c>
      <c r="E191" s="81">
        <f>IFERROR(VLOOKUP($A191,Filtro!$A$5:$I$326,3,FALSE),0)</f>
        <v>0</v>
      </c>
      <c r="F191" s="184">
        <f>IFERROR(VLOOKUP($A191,Filtro!$A$5:$I$326,4,FALSE),0)</f>
        <v>1439</v>
      </c>
      <c r="G191" s="81">
        <f>IFERROR(VLOOKUP($A191,Filtro!$A$5:$I$326,5,FALSE),0)</f>
        <v>5061</v>
      </c>
      <c r="H191" s="206">
        <v>191</v>
      </c>
    </row>
    <row r="192" spans="1:8" ht="15" customHeight="1" x14ac:dyDescent="0.2">
      <c r="A192" s="568" t="s">
        <v>1506</v>
      </c>
      <c r="B192" s="61" t="s">
        <v>727</v>
      </c>
      <c r="C192" s="202" t="s">
        <v>150</v>
      </c>
      <c r="D192" s="397">
        <f t="shared" si="5"/>
        <v>0</v>
      </c>
      <c r="E192" s="81">
        <f>IFERROR(VLOOKUP($A192,Filtro!$A$5:$I$326,3,FALSE),0)</f>
        <v>0</v>
      </c>
      <c r="F192" s="184">
        <f>IFERROR(VLOOKUP($A192,Filtro!$A$5:$I$326,4,FALSE),0)</f>
        <v>0</v>
      </c>
      <c r="G192" s="81">
        <f>IFERROR(VLOOKUP($A192,Filtro!$A$5:$I$326,5,FALSE),0)</f>
        <v>29</v>
      </c>
      <c r="H192" s="206">
        <v>192</v>
      </c>
    </row>
    <row r="193" spans="1:8" ht="15" customHeight="1" x14ac:dyDescent="0.2">
      <c r="A193" s="568" t="s">
        <v>1568</v>
      </c>
      <c r="B193" s="61" t="s">
        <v>728</v>
      </c>
      <c r="C193" s="202" t="s">
        <v>234</v>
      </c>
      <c r="D193" s="397">
        <f t="shared" si="5"/>
        <v>0</v>
      </c>
      <c r="E193" s="81">
        <f>IFERROR(VLOOKUP($A193,Filtro!$A$5:$I$326,3,FALSE),0)</f>
        <v>0</v>
      </c>
      <c r="F193" s="184">
        <f>IFERROR(VLOOKUP($A193,Filtro!$A$5:$I$326,4,FALSE),0)</f>
        <v>0</v>
      </c>
      <c r="G193" s="81">
        <f>IFERROR(VLOOKUP($A193,Filtro!$A$5:$I$326,5,FALSE),0)</f>
        <v>2</v>
      </c>
      <c r="H193" s="206">
        <v>193</v>
      </c>
    </row>
    <row r="194" spans="1:8" ht="15" customHeight="1" x14ac:dyDescent="0.2">
      <c r="A194" s="568" t="s">
        <v>1680</v>
      </c>
      <c r="B194" s="61" t="s">
        <v>729</v>
      </c>
      <c r="C194" s="202" t="s">
        <v>235</v>
      </c>
      <c r="D194" s="397">
        <f t="shared" si="5"/>
        <v>0</v>
      </c>
      <c r="E194" s="81">
        <f>IFERROR(VLOOKUP($A194,Filtro!$A$5:$I$326,3,FALSE),0)</f>
        <v>0</v>
      </c>
      <c r="F194" s="184">
        <f>IFERROR(VLOOKUP($A194,Filtro!$A$5:$I$326,4,FALSE),0)</f>
        <v>0</v>
      </c>
      <c r="G194" s="81">
        <f>IFERROR(VLOOKUP($A194,Filtro!$A$5:$I$326,5,FALSE),0)</f>
        <v>0</v>
      </c>
      <c r="H194" s="206">
        <v>194</v>
      </c>
    </row>
    <row r="195" spans="1:8" ht="15" customHeight="1" x14ac:dyDescent="0.2">
      <c r="A195" s="568" t="s">
        <v>1537</v>
      </c>
      <c r="B195" s="61" t="s">
        <v>730</v>
      </c>
      <c r="C195" s="202" t="s">
        <v>27</v>
      </c>
      <c r="D195" s="397">
        <f t="shared" si="5"/>
        <v>0</v>
      </c>
      <c r="E195" s="81">
        <f>IFERROR(VLOOKUP($A195,Filtro!$A$5:$I$326,3,FALSE),0)</f>
        <v>0</v>
      </c>
      <c r="F195" s="184">
        <f>IFERROR(VLOOKUP($A195,Filtro!$A$5:$I$326,4,FALSE),0)</f>
        <v>0</v>
      </c>
      <c r="G195" s="81">
        <f>IFERROR(VLOOKUP($A195,Filtro!$A$5:$I$326,5,FALSE),0)</f>
        <v>5</v>
      </c>
      <c r="H195" s="206">
        <v>195</v>
      </c>
    </row>
    <row r="196" spans="1:8" ht="15" customHeight="1" x14ac:dyDescent="0.2">
      <c r="A196" s="568" t="s">
        <v>1681</v>
      </c>
      <c r="B196" s="61" t="s">
        <v>731</v>
      </c>
      <c r="C196" s="202" t="s">
        <v>28</v>
      </c>
      <c r="D196" s="397">
        <f t="shared" si="5"/>
        <v>0</v>
      </c>
      <c r="E196" s="81">
        <f>IFERROR(VLOOKUP($A196,Filtro!$A$5:$I$326,3,FALSE),0)</f>
        <v>0</v>
      </c>
      <c r="F196" s="184">
        <f>IFERROR(VLOOKUP($A196,Filtro!$A$5:$I$326,4,FALSE),0)</f>
        <v>0</v>
      </c>
      <c r="G196" s="81">
        <f>IFERROR(VLOOKUP($A196,Filtro!$A$5:$I$326,5,FALSE),0)</f>
        <v>0</v>
      </c>
      <c r="H196" s="206">
        <v>196</v>
      </c>
    </row>
    <row r="197" spans="1:8" ht="15" customHeight="1" x14ac:dyDescent="0.2">
      <c r="A197" s="568" t="s">
        <v>1682</v>
      </c>
      <c r="B197" s="61" t="s">
        <v>732</v>
      </c>
      <c r="C197" s="202" t="s">
        <v>29</v>
      </c>
      <c r="D197" s="397">
        <f t="shared" si="5"/>
        <v>0</v>
      </c>
      <c r="E197" s="81">
        <f>IFERROR(VLOOKUP($A197,Filtro!$A$5:$I$326,3,FALSE),0)</f>
        <v>0</v>
      </c>
      <c r="F197" s="184">
        <f>IFERROR(VLOOKUP($A197,Filtro!$A$5:$I$326,4,FALSE),0)</f>
        <v>0</v>
      </c>
      <c r="G197" s="81">
        <f>IFERROR(VLOOKUP($A197,Filtro!$A$5:$I$326,5,FALSE),0)</f>
        <v>0</v>
      </c>
      <c r="H197" s="206">
        <v>197</v>
      </c>
    </row>
    <row r="198" spans="1:8" ht="15" customHeight="1" x14ac:dyDescent="0.2">
      <c r="A198" s="568" t="s">
        <v>1683</v>
      </c>
      <c r="B198" s="61" t="s">
        <v>733</v>
      </c>
      <c r="C198" s="202" t="s">
        <v>363</v>
      </c>
      <c r="D198" s="397">
        <f t="shared" si="5"/>
        <v>0</v>
      </c>
      <c r="E198" s="81">
        <f>IFERROR(VLOOKUP($A198,Filtro!$A$5:$I$326,3,FALSE),0)</f>
        <v>0</v>
      </c>
      <c r="F198" s="184">
        <f>IFERROR(VLOOKUP($A198,Filtro!$A$5:$I$326,4,FALSE),0)</f>
        <v>0</v>
      </c>
      <c r="G198" s="81">
        <f>IFERROR(VLOOKUP($A198,Filtro!$A$5:$I$326,5,FALSE),0)</f>
        <v>0</v>
      </c>
      <c r="H198" s="206">
        <v>198</v>
      </c>
    </row>
    <row r="199" spans="1:8" ht="15" customHeight="1" x14ac:dyDescent="0.2">
      <c r="A199" s="568" t="s">
        <v>1684</v>
      </c>
      <c r="B199" s="61" t="s">
        <v>734</v>
      </c>
      <c r="C199" s="202" t="s">
        <v>364</v>
      </c>
      <c r="D199" s="397">
        <f t="shared" si="5"/>
        <v>0</v>
      </c>
      <c r="E199" s="81">
        <f>IFERROR(VLOOKUP($A199,Filtro!$A$5:$I$326,3,FALSE),0)</f>
        <v>0</v>
      </c>
      <c r="F199" s="184">
        <f>IFERROR(VLOOKUP($A199,Filtro!$A$5:$I$326,4,FALSE),0)</f>
        <v>0</v>
      </c>
      <c r="G199" s="81">
        <f>IFERROR(VLOOKUP($A199,Filtro!$A$5:$I$326,5,FALSE),0)</f>
        <v>0</v>
      </c>
      <c r="H199" s="206">
        <v>199</v>
      </c>
    </row>
    <row r="200" spans="1:8" ht="15" customHeight="1" x14ac:dyDescent="0.2">
      <c r="A200" s="568" t="s">
        <v>1685</v>
      </c>
      <c r="B200" s="61" t="s">
        <v>735</v>
      </c>
      <c r="C200" s="202" t="s">
        <v>365</v>
      </c>
      <c r="D200" s="397">
        <f t="shared" si="5"/>
        <v>0</v>
      </c>
      <c r="E200" s="81">
        <f>IFERROR(VLOOKUP($A200,Filtro!$A$5:$I$326,3,FALSE),0)</f>
        <v>0</v>
      </c>
      <c r="F200" s="184">
        <f>IFERROR(VLOOKUP($A200,Filtro!$A$5:$I$326,4,FALSE),0)</f>
        <v>0</v>
      </c>
      <c r="G200" s="81">
        <f>IFERROR(VLOOKUP($A200,Filtro!$A$5:$I$326,5,FALSE),0)</f>
        <v>0</v>
      </c>
      <c r="H200" s="206">
        <v>200</v>
      </c>
    </row>
    <row r="201" spans="1:8" ht="15" customHeight="1" x14ac:dyDescent="0.2">
      <c r="A201" s="568" t="s">
        <v>1686</v>
      </c>
      <c r="B201" s="61" t="s">
        <v>736</v>
      </c>
      <c r="C201" s="202" t="s">
        <v>154</v>
      </c>
      <c r="D201" s="397">
        <f t="shared" si="5"/>
        <v>0</v>
      </c>
      <c r="E201" s="81">
        <f>IFERROR(VLOOKUP($A201,Filtro!$A$5:$I$326,3,FALSE),0)</f>
        <v>0</v>
      </c>
      <c r="F201" s="184">
        <f>IFERROR(VLOOKUP($A201,Filtro!$A$5:$I$326,4,FALSE),0)</f>
        <v>0</v>
      </c>
      <c r="G201" s="81">
        <f>IFERROR(VLOOKUP($A201,Filtro!$A$5:$I$326,5,FALSE),0)</f>
        <v>0</v>
      </c>
      <c r="H201" s="206">
        <v>201</v>
      </c>
    </row>
    <row r="202" spans="1:8" ht="15" customHeight="1" x14ac:dyDescent="0.2">
      <c r="A202" s="568" t="s">
        <v>1285</v>
      </c>
      <c r="B202" s="61" t="s">
        <v>737</v>
      </c>
      <c r="C202" s="202" t="s">
        <v>60</v>
      </c>
      <c r="D202" s="397">
        <f t="shared" si="5"/>
        <v>1053</v>
      </c>
      <c r="E202" s="81">
        <f>IFERROR(VLOOKUP($A202,Filtro!$A$5:$I$326,3,FALSE),0)</f>
        <v>0</v>
      </c>
      <c r="F202" s="184">
        <f>IFERROR(VLOOKUP($A202,Filtro!$A$5:$I$326,4,FALSE),0)</f>
        <v>1053</v>
      </c>
      <c r="G202" s="81">
        <f>IFERROR(VLOOKUP($A202,Filtro!$A$5:$I$326,5,FALSE),0)</f>
        <v>2490</v>
      </c>
      <c r="H202" s="206">
        <v>202</v>
      </c>
    </row>
    <row r="203" spans="1:8" ht="15" customHeight="1" x14ac:dyDescent="0.2">
      <c r="A203" s="568" t="s">
        <v>1336</v>
      </c>
      <c r="B203" s="61" t="s">
        <v>738</v>
      </c>
      <c r="C203" s="202" t="s">
        <v>155</v>
      </c>
      <c r="D203" s="397">
        <f t="shared" si="5"/>
        <v>7</v>
      </c>
      <c r="E203" s="81">
        <f>IFERROR(VLOOKUP($A203,Filtro!$A$5:$I$326,3,FALSE),0)</f>
        <v>0</v>
      </c>
      <c r="F203" s="184">
        <f>IFERROR(VLOOKUP($A203,Filtro!$A$5:$I$326,4,FALSE),0)</f>
        <v>7</v>
      </c>
      <c r="G203" s="81">
        <f>IFERROR(VLOOKUP($A203,Filtro!$A$5:$I$326,5,FALSE),0)</f>
        <v>173</v>
      </c>
      <c r="H203" s="206">
        <v>203</v>
      </c>
    </row>
    <row r="204" spans="1:8" ht="15" customHeight="1" x14ac:dyDescent="0.2">
      <c r="A204" s="568" t="s">
        <v>1687</v>
      </c>
      <c r="B204" s="61" t="s">
        <v>739</v>
      </c>
      <c r="C204" s="202" t="s">
        <v>215</v>
      </c>
      <c r="D204" s="397">
        <f t="shared" si="5"/>
        <v>0</v>
      </c>
      <c r="E204" s="81">
        <f>IFERROR(VLOOKUP($A204,Filtro!$A$5:$I$326,3,FALSE),0)</f>
        <v>0</v>
      </c>
      <c r="F204" s="184">
        <f>IFERROR(VLOOKUP($A204,Filtro!$A$5:$I$326,4,FALSE),0)</f>
        <v>0</v>
      </c>
      <c r="G204" s="81">
        <f>IFERROR(VLOOKUP($A204,Filtro!$A$5:$I$326,5,FALSE),0)</f>
        <v>0</v>
      </c>
      <c r="H204" s="206">
        <v>204</v>
      </c>
    </row>
    <row r="205" spans="1:8" ht="15" customHeight="1" x14ac:dyDescent="0.2">
      <c r="A205" s="568" t="s">
        <v>1688</v>
      </c>
      <c r="B205" s="61" t="s">
        <v>740</v>
      </c>
      <c r="C205" s="202" t="s">
        <v>2</v>
      </c>
      <c r="D205" s="397">
        <f t="shared" si="5"/>
        <v>0</v>
      </c>
      <c r="E205" s="81">
        <f>IFERROR(VLOOKUP($A205,Filtro!$A$5:$I$326,3,FALSE),0)</f>
        <v>0</v>
      </c>
      <c r="F205" s="184">
        <f>IFERROR(VLOOKUP($A205,Filtro!$A$5:$I$326,4,FALSE),0)</f>
        <v>0</v>
      </c>
      <c r="G205" s="81">
        <f>IFERROR(VLOOKUP($A205,Filtro!$A$5:$I$326,5,FALSE),0)</f>
        <v>0</v>
      </c>
      <c r="H205" s="206">
        <v>205</v>
      </c>
    </row>
    <row r="206" spans="1:8" ht="15" customHeight="1" x14ac:dyDescent="0.2">
      <c r="A206" s="568" t="s">
        <v>1689</v>
      </c>
      <c r="B206" s="61" t="s">
        <v>741</v>
      </c>
      <c r="C206" s="202" t="s">
        <v>3</v>
      </c>
      <c r="D206" s="397">
        <f t="shared" si="5"/>
        <v>0</v>
      </c>
      <c r="E206" s="81">
        <f>IFERROR(VLOOKUP($A206,Filtro!$A$5:$I$326,3,FALSE),0)</f>
        <v>0</v>
      </c>
      <c r="F206" s="184">
        <f>IFERROR(VLOOKUP($A206,Filtro!$A$5:$I$326,4,FALSE),0)</f>
        <v>0</v>
      </c>
      <c r="G206" s="81">
        <f>IFERROR(VLOOKUP($A206,Filtro!$A$5:$I$326,5,FALSE),0)</f>
        <v>0</v>
      </c>
      <c r="H206" s="206">
        <v>206</v>
      </c>
    </row>
    <row r="207" spans="1:8" ht="15" customHeight="1" x14ac:dyDescent="0.2">
      <c r="A207" s="568" t="s">
        <v>1538</v>
      </c>
      <c r="B207" s="61" t="s">
        <v>742</v>
      </c>
      <c r="C207" s="202" t="s">
        <v>4</v>
      </c>
      <c r="D207" s="397">
        <f t="shared" si="5"/>
        <v>0</v>
      </c>
      <c r="E207" s="81">
        <f>IFERROR(VLOOKUP($A207,Filtro!$A$5:$I$326,3,FALSE),0)</f>
        <v>0</v>
      </c>
      <c r="F207" s="184">
        <f>IFERROR(VLOOKUP($A207,Filtro!$A$5:$I$326,4,FALSE),0)</f>
        <v>0</v>
      </c>
      <c r="G207" s="81">
        <f>IFERROR(VLOOKUP($A207,Filtro!$A$5:$I$326,5,FALSE),0)</f>
        <v>4</v>
      </c>
      <c r="H207" s="206">
        <v>207</v>
      </c>
    </row>
    <row r="208" spans="1:8" ht="15" customHeight="1" x14ac:dyDescent="0.2">
      <c r="A208" s="568" t="s">
        <v>1690</v>
      </c>
      <c r="B208" s="61" t="s">
        <v>743</v>
      </c>
      <c r="C208" s="202" t="s">
        <v>5</v>
      </c>
      <c r="D208" s="397">
        <f t="shared" si="5"/>
        <v>0</v>
      </c>
      <c r="E208" s="81">
        <f>IFERROR(VLOOKUP($A208,Filtro!$A$5:$I$326,3,FALSE),0)</f>
        <v>0</v>
      </c>
      <c r="F208" s="184">
        <f>IFERROR(VLOOKUP($A208,Filtro!$A$5:$I$326,4,FALSE),0)</f>
        <v>0</v>
      </c>
      <c r="G208" s="81">
        <f>IFERROR(VLOOKUP($A208,Filtro!$A$5:$I$326,5,FALSE),0)</f>
        <v>0</v>
      </c>
      <c r="H208" s="206">
        <v>208</v>
      </c>
    </row>
    <row r="209" spans="1:8" ht="15" customHeight="1" x14ac:dyDescent="0.2">
      <c r="A209" s="568" t="s">
        <v>1691</v>
      </c>
      <c r="B209" s="61" t="s">
        <v>744</v>
      </c>
      <c r="C209" s="202" t="s">
        <v>6</v>
      </c>
      <c r="D209" s="397">
        <f t="shared" si="5"/>
        <v>0</v>
      </c>
      <c r="E209" s="81">
        <f>IFERROR(VLOOKUP($A209,Filtro!$A$5:$I$326,3,FALSE),0)</f>
        <v>0</v>
      </c>
      <c r="F209" s="184">
        <f>IFERROR(VLOOKUP($A209,Filtro!$A$5:$I$326,4,FALSE),0)</f>
        <v>0</v>
      </c>
      <c r="G209" s="81">
        <f>IFERROR(VLOOKUP($A209,Filtro!$A$5:$I$326,5,FALSE),0)</f>
        <v>0</v>
      </c>
      <c r="H209" s="206">
        <v>209</v>
      </c>
    </row>
    <row r="210" spans="1:8" ht="15" customHeight="1" x14ac:dyDescent="0.2">
      <c r="A210" s="568" t="s">
        <v>1384</v>
      </c>
      <c r="B210" s="61" t="s">
        <v>745</v>
      </c>
      <c r="C210" s="202" t="s">
        <v>7</v>
      </c>
      <c r="D210" s="397">
        <f t="shared" si="5"/>
        <v>2</v>
      </c>
      <c r="E210" s="81">
        <f>IFERROR(VLOOKUP($A210,Filtro!$A$5:$I$326,3,FALSE),0)</f>
        <v>0</v>
      </c>
      <c r="F210" s="184">
        <f>IFERROR(VLOOKUP($A210,Filtro!$A$5:$I$326,4,FALSE),0)</f>
        <v>2</v>
      </c>
      <c r="G210" s="81">
        <f>IFERROR(VLOOKUP($A210,Filtro!$A$5:$I$326,5,FALSE),0)</f>
        <v>560</v>
      </c>
      <c r="H210" s="206">
        <v>210</v>
      </c>
    </row>
    <row r="211" spans="1:8" ht="15" customHeight="1" x14ac:dyDescent="0.2">
      <c r="A211" s="568" t="s">
        <v>1692</v>
      </c>
      <c r="B211" s="61" t="s">
        <v>746</v>
      </c>
      <c r="C211" s="202" t="s">
        <v>8</v>
      </c>
      <c r="D211" s="397">
        <f t="shared" si="5"/>
        <v>0</v>
      </c>
      <c r="E211" s="81">
        <f>IFERROR(VLOOKUP($A211,Filtro!$A$5:$I$326,3,FALSE),0)</f>
        <v>0</v>
      </c>
      <c r="F211" s="184">
        <f>IFERROR(VLOOKUP($A211,Filtro!$A$5:$I$326,4,FALSE),0)</f>
        <v>0</v>
      </c>
      <c r="G211" s="81">
        <f>IFERROR(VLOOKUP($A211,Filtro!$A$5:$I$326,5,FALSE),0)</f>
        <v>0</v>
      </c>
      <c r="H211" s="206">
        <v>211</v>
      </c>
    </row>
    <row r="212" spans="1:8" ht="15" customHeight="1" x14ac:dyDescent="0.2">
      <c r="A212" s="568" t="s">
        <v>1693</v>
      </c>
      <c r="B212" s="61" t="s">
        <v>747</v>
      </c>
      <c r="C212" s="202" t="s">
        <v>9</v>
      </c>
      <c r="D212" s="397">
        <f t="shared" si="5"/>
        <v>0</v>
      </c>
      <c r="E212" s="81">
        <f>IFERROR(VLOOKUP($A212,Filtro!$A$5:$I$326,3,FALSE),0)</f>
        <v>0</v>
      </c>
      <c r="F212" s="184">
        <f>IFERROR(VLOOKUP($A212,Filtro!$A$5:$I$326,4,FALSE),0)</f>
        <v>0</v>
      </c>
      <c r="G212" s="81">
        <f>IFERROR(VLOOKUP($A212,Filtro!$A$5:$I$326,5,FALSE),0)</f>
        <v>0</v>
      </c>
      <c r="H212" s="206">
        <v>212</v>
      </c>
    </row>
    <row r="213" spans="1:8" ht="15" customHeight="1" x14ac:dyDescent="0.2">
      <c r="A213" s="568" t="s">
        <v>1694</v>
      </c>
      <c r="B213" s="61" t="s">
        <v>748</v>
      </c>
      <c r="C213" s="202" t="s">
        <v>10</v>
      </c>
      <c r="D213" s="397">
        <f t="shared" si="5"/>
        <v>0</v>
      </c>
      <c r="E213" s="81">
        <f>IFERROR(VLOOKUP($A213,Filtro!$A$5:$I$326,3,FALSE),0)</f>
        <v>0</v>
      </c>
      <c r="F213" s="184">
        <f>IFERROR(VLOOKUP($A213,Filtro!$A$5:$I$326,4,FALSE),0)</f>
        <v>0</v>
      </c>
      <c r="G213" s="81">
        <f>IFERROR(VLOOKUP($A213,Filtro!$A$5:$I$326,5,FALSE),0)</f>
        <v>0</v>
      </c>
      <c r="H213" s="206">
        <v>213</v>
      </c>
    </row>
    <row r="214" spans="1:8" ht="15" customHeight="1" x14ac:dyDescent="0.2">
      <c r="A214" s="568" t="s">
        <v>1695</v>
      </c>
      <c r="B214" s="61" t="s">
        <v>749</v>
      </c>
      <c r="C214" s="202" t="s">
        <v>11</v>
      </c>
      <c r="D214" s="397">
        <f t="shared" si="5"/>
        <v>0</v>
      </c>
      <c r="E214" s="81">
        <f>IFERROR(VLOOKUP($A214,Filtro!$A$5:$I$326,3,FALSE),0)</f>
        <v>0</v>
      </c>
      <c r="F214" s="184">
        <f>IFERROR(VLOOKUP($A214,Filtro!$A$5:$I$326,4,FALSE),0)</f>
        <v>0</v>
      </c>
      <c r="G214" s="81">
        <f>IFERROR(VLOOKUP($A214,Filtro!$A$5:$I$326,5,FALSE),0)</f>
        <v>0</v>
      </c>
      <c r="H214" s="206">
        <v>214</v>
      </c>
    </row>
    <row r="215" spans="1:8" ht="15" customHeight="1" x14ac:dyDescent="0.2">
      <c r="A215" s="568" t="s">
        <v>1696</v>
      </c>
      <c r="B215" s="61" t="s">
        <v>750</v>
      </c>
      <c r="C215" s="202" t="s">
        <v>12</v>
      </c>
      <c r="D215" s="397">
        <f t="shared" si="5"/>
        <v>0</v>
      </c>
      <c r="E215" s="81">
        <f>IFERROR(VLOOKUP($A215,Filtro!$A$5:$I$326,3,FALSE),0)</f>
        <v>0</v>
      </c>
      <c r="F215" s="184">
        <f>IFERROR(VLOOKUP($A215,Filtro!$A$5:$I$326,4,FALSE),0)</f>
        <v>0</v>
      </c>
      <c r="G215" s="81">
        <f>IFERROR(VLOOKUP($A215,Filtro!$A$5:$I$326,5,FALSE),0)</f>
        <v>0</v>
      </c>
      <c r="H215" s="206">
        <v>215</v>
      </c>
    </row>
    <row r="216" spans="1:8" ht="15" customHeight="1" x14ac:dyDescent="0.2">
      <c r="A216" s="568" t="s">
        <v>1697</v>
      </c>
      <c r="B216" s="61" t="s">
        <v>751</v>
      </c>
      <c r="C216" s="202" t="s">
        <v>391</v>
      </c>
      <c r="D216" s="397">
        <f t="shared" si="5"/>
        <v>0</v>
      </c>
      <c r="E216" s="81">
        <f>IFERROR(VLOOKUP($A216,Filtro!$A$5:$I$326,3,FALSE),0)</f>
        <v>0</v>
      </c>
      <c r="F216" s="184">
        <f>IFERROR(VLOOKUP($A216,Filtro!$A$5:$I$326,4,FALSE),0)</f>
        <v>0</v>
      </c>
      <c r="G216" s="81">
        <f>IFERROR(VLOOKUP($A216,Filtro!$A$5:$I$326,5,FALSE),0)</f>
        <v>0</v>
      </c>
      <c r="H216" s="206">
        <v>216</v>
      </c>
    </row>
    <row r="217" spans="1:8" ht="15" customHeight="1" x14ac:dyDescent="0.2">
      <c r="A217" s="568" t="s">
        <v>1698</v>
      </c>
      <c r="B217" s="61" t="s">
        <v>752</v>
      </c>
      <c r="C217" s="202" t="s">
        <v>392</v>
      </c>
      <c r="D217" s="397">
        <f t="shared" si="5"/>
        <v>0</v>
      </c>
      <c r="E217" s="81">
        <f>IFERROR(VLOOKUP($A217,Filtro!$A$5:$I$326,3,FALSE),0)</f>
        <v>0</v>
      </c>
      <c r="F217" s="184">
        <f>IFERROR(VLOOKUP($A217,Filtro!$A$5:$I$326,4,FALSE),0)</f>
        <v>0</v>
      </c>
      <c r="G217" s="81">
        <f>IFERROR(VLOOKUP($A217,Filtro!$A$5:$I$326,5,FALSE),0)</f>
        <v>0</v>
      </c>
      <c r="H217" s="206">
        <v>217</v>
      </c>
    </row>
    <row r="218" spans="1:8" ht="15" customHeight="1" x14ac:dyDescent="0.2">
      <c r="A218" s="568" t="s">
        <v>1699</v>
      </c>
      <c r="B218" s="61" t="s">
        <v>753</v>
      </c>
      <c r="C218" s="202" t="s">
        <v>410</v>
      </c>
      <c r="D218" s="397">
        <f t="shared" si="5"/>
        <v>0</v>
      </c>
      <c r="E218" s="81">
        <f>IFERROR(VLOOKUP($A218,Filtro!$A$5:$I$326,3,FALSE),0)</f>
        <v>0</v>
      </c>
      <c r="F218" s="184">
        <f>IFERROR(VLOOKUP($A218,Filtro!$A$5:$I$326,4,FALSE),0)</f>
        <v>0</v>
      </c>
      <c r="G218" s="81">
        <f>IFERROR(VLOOKUP($A218,Filtro!$A$5:$I$326,5,FALSE),0)</f>
        <v>0</v>
      </c>
      <c r="H218" s="206">
        <v>218</v>
      </c>
    </row>
    <row r="219" spans="1:8" ht="21" x14ac:dyDescent="0.2">
      <c r="A219" s="568" t="s">
        <v>1700</v>
      </c>
      <c r="B219" s="61" t="s">
        <v>754</v>
      </c>
      <c r="C219" s="202" t="s">
        <v>393</v>
      </c>
      <c r="D219" s="397">
        <f t="shared" si="5"/>
        <v>0</v>
      </c>
      <c r="E219" s="81">
        <f>IFERROR(VLOOKUP($A219,Filtro!$A$5:$I$326,3,FALSE),0)</f>
        <v>0</v>
      </c>
      <c r="F219" s="184">
        <f>IFERROR(VLOOKUP($A219,Filtro!$A$5:$I$326,4,FALSE),0)</f>
        <v>0</v>
      </c>
      <c r="G219" s="81">
        <f>IFERROR(VLOOKUP($A219,Filtro!$A$5:$I$326,5,FALSE),0)</f>
        <v>0</v>
      </c>
      <c r="H219" s="206">
        <v>219</v>
      </c>
    </row>
    <row r="220" spans="1:8" ht="15" customHeight="1" x14ac:dyDescent="0.2">
      <c r="A220" s="568" t="s">
        <v>1701</v>
      </c>
      <c r="B220" s="61" t="s">
        <v>755</v>
      </c>
      <c r="C220" s="202" t="s">
        <v>411</v>
      </c>
      <c r="D220" s="397">
        <f t="shared" si="5"/>
        <v>0</v>
      </c>
      <c r="E220" s="81">
        <f>IFERROR(VLOOKUP($A220,Filtro!$A$5:$I$326,3,FALSE),0)</f>
        <v>0</v>
      </c>
      <c r="F220" s="184">
        <f>IFERROR(VLOOKUP($A220,Filtro!$A$5:$I$326,4,FALSE),0)</f>
        <v>0</v>
      </c>
      <c r="G220" s="81">
        <f>IFERROR(VLOOKUP($A220,Filtro!$A$5:$I$326,5,FALSE),0)</f>
        <v>0</v>
      </c>
      <c r="H220" s="206">
        <v>220</v>
      </c>
    </row>
    <row r="221" spans="1:8" ht="15" customHeight="1" x14ac:dyDescent="0.2">
      <c r="A221" s="568" t="s">
        <v>1702</v>
      </c>
      <c r="B221" s="61" t="s">
        <v>756</v>
      </c>
      <c r="C221" s="202" t="s">
        <v>412</v>
      </c>
      <c r="D221" s="397">
        <f t="shared" si="5"/>
        <v>0</v>
      </c>
      <c r="E221" s="81">
        <f>IFERROR(VLOOKUP($A221,Filtro!$A$5:$I$326,3,FALSE),0)</f>
        <v>0</v>
      </c>
      <c r="F221" s="184">
        <f>IFERROR(VLOOKUP($A221,Filtro!$A$5:$I$326,4,FALSE),0)</f>
        <v>0</v>
      </c>
      <c r="G221" s="81">
        <f>IFERROR(VLOOKUP($A221,Filtro!$A$5:$I$326,5,FALSE),0)</f>
        <v>0</v>
      </c>
      <c r="H221" s="206">
        <v>221</v>
      </c>
    </row>
    <row r="222" spans="1:8" ht="15" customHeight="1" x14ac:dyDescent="0.2">
      <c r="A222" s="568" t="s">
        <v>1703</v>
      </c>
      <c r="B222" s="61" t="s">
        <v>757</v>
      </c>
      <c r="C222" s="202" t="s">
        <v>248</v>
      </c>
      <c r="D222" s="397">
        <f t="shared" si="5"/>
        <v>0</v>
      </c>
      <c r="E222" s="81">
        <f>IFERROR(VLOOKUP($A222,Filtro!$A$5:$I$326,3,FALSE),0)</f>
        <v>0</v>
      </c>
      <c r="F222" s="184">
        <f>IFERROR(VLOOKUP($A222,Filtro!$A$5:$I$326,4,FALSE),0)</f>
        <v>0</v>
      </c>
      <c r="G222" s="81">
        <f>IFERROR(VLOOKUP($A222,Filtro!$A$5:$I$326,5,FALSE),0)</f>
        <v>0</v>
      </c>
      <c r="H222" s="206">
        <v>222</v>
      </c>
    </row>
    <row r="223" spans="1:8" ht="15" customHeight="1" x14ac:dyDescent="0.2">
      <c r="A223" s="568" t="s">
        <v>1704</v>
      </c>
      <c r="B223" s="61" t="s">
        <v>758</v>
      </c>
      <c r="C223" s="202" t="s">
        <v>394</v>
      </c>
      <c r="D223" s="397">
        <f t="shared" si="5"/>
        <v>0</v>
      </c>
      <c r="E223" s="81">
        <f>IFERROR(VLOOKUP($A223,Filtro!$A$5:$I$326,3,FALSE),0)</f>
        <v>0</v>
      </c>
      <c r="F223" s="184">
        <f>IFERROR(VLOOKUP($A223,Filtro!$A$5:$I$326,4,FALSE),0)</f>
        <v>0</v>
      </c>
      <c r="G223" s="81">
        <f>IFERROR(VLOOKUP($A223,Filtro!$A$5:$I$326,5,FALSE),0)</f>
        <v>0</v>
      </c>
      <c r="H223" s="206">
        <v>223</v>
      </c>
    </row>
    <row r="224" spans="1:8" ht="15" customHeight="1" x14ac:dyDescent="0.2">
      <c r="A224" s="568" t="s">
        <v>1705</v>
      </c>
      <c r="B224" s="61" t="s">
        <v>759</v>
      </c>
      <c r="C224" s="202" t="s">
        <v>270</v>
      </c>
      <c r="D224" s="397">
        <f t="shared" si="5"/>
        <v>0</v>
      </c>
      <c r="E224" s="81">
        <f>IFERROR(VLOOKUP($A224,Filtro!$A$5:$I$326,3,FALSE),0)</f>
        <v>0</v>
      </c>
      <c r="F224" s="184">
        <f>IFERROR(VLOOKUP($A224,Filtro!$A$5:$I$326,4,FALSE),0)</f>
        <v>0</v>
      </c>
      <c r="G224" s="81">
        <f>IFERROR(VLOOKUP($A224,Filtro!$A$5:$I$326,5,FALSE),0)</f>
        <v>0</v>
      </c>
      <c r="H224" s="206">
        <v>224</v>
      </c>
    </row>
    <row r="225" spans="1:8" ht="15" customHeight="1" x14ac:dyDescent="0.2">
      <c r="A225" s="568" t="s">
        <v>1706</v>
      </c>
      <c r="B225" s="61" t="s">
        <v>760</v>
      </c>
      <c r="C225" s="202" t="s">
        <v>395</v>
      </c>
      <c r="D225" s="397">
        <f t="shared" si="5"/>
        <v>0</v>
      </c>
      <c r="E225" s="81">
        <f>IFERROR(VLOOKUP($A225,Filtro!$A$5:$I$326,3,FALSE),0)</f>
        <v>0</v>
      </c>
      <c r="F225" s="184">
        <f>IFERROR(VLOOKUP($A225,Filtro!$A$5:$I$326,4,FALSE),0)</f>
        <v>0</v>
      </c>
      <c r="G225" s="81">
        <f>IFERROR(VLOOKUP($A225,Filtro!$A$5:$I$326,5,FALSE),0)</f>
        <v>0</v>
      </c>
      <c r="H225" s="206">
        <v>225</v>
      </c>
    </row>
    <row r="226" spans="1:8" ht="21" x14ac:dyDescent="0.2">
      <c r="A226" s="568" t="s">
        <v>1707</v>
      </c>
      <c r="B226" s="61" t="s">
        <v>761</v>
      </c>
      <c r="C226" s="202" t="s">
        <v>396</v>
      </c>
      <c r="D226" s="397">
        <f t="shared" si="5"/>
        <v>0</v>
      </c>
      <c r="E226" s="81">
        <f>IFERROR(VLOOKUP($A226,Filtro!$A$5:$I$326,3,FALSE),0)</f>
        <v>0</v>
      </c>
      <c r="F226" s="184">
        <f>IFERROR(VLOOKUP($A226,Filtro!$A$5:$I$326,4,FALSE),0)</f>
        <v>0</v>
      </c>
      <c r="G226" s="81">
        <f>IFERROR(VLOOKUP($A226,Filtro!$A$5:$I$326,5,FALSE),0)</f>
        <v>0</v>
      </c>
      <c r="H226" s="206">
        <v>226</v>
      </c>
    </row>
    <row r="227" spans="1:8" ht="15" customHeight="1" x14ac:dyDescent="0.2">
      <c r="A227" s="568" t="s">
        <v>1708</v>
      </c>
      <c r="B227" s="61" t="s">
        <v>762</v>
      </c>
      <c r="C227" s="202" t="s">
        <v>373</v>
      </c>
      <c r="D227" s="397">
        <f t="shared" si="5"/>
        <v>0</v>
      </c>
      <c r="E227" s="81">
        <f>IFERROR(VLOOKUP($A227,Filtro!$A$5:$I$326,3,FALSE),0)</f>
        <v>0</v>
      </c>
      <c r="F227" s="184">
        <f>IFERROR(VLOOKUP($A227,Filtro!$A$5:$I$326,4,FALSE),0)</f>
        <v>0</v>
      </c>
      <c r="G227" s="81">
        <f>IFERROR(VLOOKUP($A227,Filtro!$A$5:$I$326,5,FALSE),0)</f>
        <v>0</v>
      </c>
      <c r="H227" s="206">
        <v>227</v>
      </c>
    </row>
    <row r="228" spans="1:8" ht="15" customHeight="1" x14ac:dyDescent="0.2">
      <c r="A228" s="568" t="s">
        <v>1709</v>
      </c>
      <c r="B228" s="61" t="s">
        <v>763</v>
      </c>
      <c r="C228" s="202" t="s">
        <v>250</v>
      </c>
      <c r="D228" s="397">
        <f t="shared" si="5"/>
        <v>0</v>
      </c>
      <c r="E228" s="81">
        <f>IFERROR(VLOOKUP($A228,Filtro!$A$5:$I$326,3,FALSE),0)</f>
        <v>0</v>
      </c>
      <c r="F228" s="184">
        <f>IFERROR(VLOOKUP($A228,Filtro!$A$5:$I$326,4,FALSE),0)</f>
        <v>0</v>
      </c>
      <c r="G228" s="81">
        <f>IFERROR(VLOOKUP($A228,Filtro!$A$5:$I$326,5,FALSE),0)</f>
        <v>0</v>
      </c>
      <c r="H228" s="206">
        <v>228</v>
      </c>
    </row>
    <row r="229" spans="1:8" ht="15" customHeight="1" x14ac:dyDescent="0.2">
      <c r="A229" s="568" t="s">
        <v>1710</v>
      </c>
      <c r="B229" s="61" t="s">
        <v>764</v>
      </c>
      <c r="C229" s="202" t="s">
        <v>251</v>
      </c>
      <c r="D229" s="397">
        <f t="shared" si="5"/>
        <v>0</v>
      </c>
      <c r="E229" s="81">
        <f>IFERROR(VLOOKUP($A229,Filtro!$A$5:$I$326,3,FALSE),0)</f>
        <v>0</v>
      </c>
      <c r="F229" s="184">
        <f>IFERROR(VLOOKUP($A229,Filtro!$A$5:$I$326,4,FALSE),0)</f>
        <v>0</v>
      </c>
      <c r="G229" s="81">
        <f>IFERROR(VLOOKUP($A229,Filtro!$A$5:$I$326,5,FALSE),0)</f>
        <v>0</v>
      </c>
      <c r="H229" s="206">
        <v>229</v>
      </c>
    </row>
    <row r="230" spans="1:8" ht="15" customHeight="1" x14ac:dyDescent="0.2">
      <c r="A230" s="568" t="s">
        <v>1721</v>
      </c>
      <c r="B230" s="61" t="s">
        <v>765</v>
      </c>
      <c r="C230" s="202" t="s">
        <v>252</v>
      </c>
      <c r="D230" s="397">
        <f t="shared" si="5"/>
        <v>0</v>
      </c>
      <c r="E230" s="81">
        <f>IFERROR(VLOOKUP($A230,Filtro!$A$5:$I$326,3,FALSE),0)</f>
        <v>0</v>
      </c>
      <c r="F230" s="184">
        <f>IFERROR(VLOOKUP($A230,Filtro!$A$5:$I$326,4,FALSE),0)</f>
        <v>0</v>
      </c>
      <c r="G230" s="81">
        <f>IFERROR(VLOOKUP($A230,Filtro!$A$5:$I$326,5,FALSE),0)</f>
        <v>0</v>
      </c>
      <c r="H230" s="206">
        <v>230</v>
      </c>
    </row>
    <row r="231" spans="1:8" ht="15" customHeight="1" x14ac:dyDescent="0.2">
      <c r="A231" s="568" t="s">
        <v>1722</v>
      </c>
      <c r="B231" s="61" t="s">
        <v>766</v>
      </c>
      <c r="C231" s="202" t="s">
        <v>253</v>
      </c>
      <c r="D231" s="397">
        <f t="shared" si="5"/>
        <v>0</v>
      </c>
      <c r="E231" s="81">
        <f>IFERROR(VLOOKUP($A231,Filtro!$A$5:$I$326,3,FALSE),0)</f>
        <v>0</v>
      </c>
      <c r="F231" s="184">
        <f>IFERROR(VLOOKUP($A231,Filtro!$A$5:$I$326,4,FALSE),0)</f>
        <v>0</v>
      </c>
      <c r="G231" s="81">
        <f>IFERROR(VLOOKUP($A231,Filtro!$A$5:$I$326,5,FALSE),0)</f>
        <v>0</v>
      </c>
      <c r="H231" s="206">
        <v>231</v>
      </c>
    </row>
    <row r="232" spans="1:8" ht="15" customHeight="1" x14ac:dyDescent="0.2">
      <c r="A232" s="568" t="s">
        <v>1723</v>
      </c>
      <c r="B232" s="61" t="s">
        <v>767</v>
      </c>
      <c r="C232" s="202" t="s">
        <v>254</v>
      </c>
      <c r="D232" s="397">
        <f t="shared" si="5"/>
        <v>0</v>
      </c>
      <c r="E232" s="81">
        <f>IFERROR(VLOOKUP($A232,Filtro!$A$5:$I$326,3,FALSE),0)</f>
        <v>0</v>
      </c>
      <c r="F232" s="184">
        <f>IFERROR(VLOOKUP($A232,Filtro!$A$5:$I$326,4,FALSE),0)</f>
        <v>0</v>
      </c>
      <c r="G232" s="81">
        <f>IFERROR(VLOOKUP($A232,Filtro!$A$5:$I$326,5,FALSE),0)</f>
        <v>0</v>
      </c>
      <c r="H232" s="206">
        <v>232</v>
      </c>
    </row>
    <row r="233" spans="1:8" ht="15" customHeight="1" x14ac:dyDescent="0.2">
      <c r="A233" s="568" t="s">
        <v>1724</v>
      </c>
      <c r="B233" s="61" t="s">
        <v>768</v>
      </c>
      <c r="C233" s="202" t="s">
        <v>255</v>
      </c>
      <c r="D233" s="397">
        <f t="shared" si="5"/>
        <v>0</v>
      </c>
      <c r="E233" s="81">
        <f>IFERROR(VLOOKUP($A233,Filtro!$A$5:$I$326,3,FALSE),0)</f>
        <v>0</v>
      </c>
      <c r="F233" s="184">
        <f>IFERROR(VLOOKUP($A233,Filtro!$A$5:$I$326,4,FALSE),0)</f>
        <v>0</v>
      </c>
      <c r="G233" s="81">
        <f>IFERROR(VLOOKUP($A233,Filtro!$A$5:$I$326,5,FALSE),0)</f>
        <v>0</v>
      </c>
      <c r="H233" s="206">
        <v>233</v>
      </c>
    </row>
    <row r="234" spans="1:8" ht="15" customHeight="1" x14ac:dyDescent="0.2">
      <c r="A234" s="568" t="s">
        <v>1725</v>
      </c>
      <c r="B234" s="61" t="s">
        <v>769</v>
      </c>
      <c r="C234" s="202" t="s">
        <v>397</v>
      </c>
      <c r="D234" s="397">
        <f t="shared" si="5"/>
        <v>0</v>
      </c>
      <c r="E234" s="81">
        <f>IFERROR(VLOOKUP($A234,Filtro!$A$5:$I$326,3,FALSE),0)</f>
        <v>0</v>
      </c>
      <c r="F234" s="184">
        <f>IFERROR(VLOOKUP($A234,Filtro!$A$5:$I$326,4,FALSE),0)</f>
        <v>0</v>
      </c>
      <c r="G234" s="81">
        <f>IFERROR(VLOOKUP($A234,Filtro!$A$5:$I$326,5,FALSE),0)</f>
        <v>0</v>
      </c>
      <c r="H234" s="206">
        <v>234</v>
      </c>
    </row>
    <row r="235" spans="1:8" ht="15" customHeight="1" x14ac:dyDescent="0.2">
      <c r="A235" s="568" t="s">
        <v>1726</v>
      </c>
      <c r="B235" s="61" t="s">
        <v>770</v>
      </c>
      <c r="C235" s="202" t="s">
        <v>174</v>
      </c>
      <c r="D235" s="397">
        <f t="shared" si="5"/>
        <v>0</v>
      </c>
      <c r="E235" s="81">
        <f>IFERROR(VLOOKUP($A235,Filtro!$A$5:$I$326,3,FALSE),0)</f>
        <v>0</v>
      </c>
      <c r="F235" s="184">
        <f>IFERROR(VLOOKUP($A235,Filtro!$A$5:$I$326,4,FALSE),0)</f>
        <v>0</v>
      </c>
      <c r="G235" s="81">
        <f>IFERROR(VLOOKUP($A235,Filtro!$A$5:$I$326,5,FALSE),0)</f>
        <v>0</v>
      </c>
      <c r="H235" s="206">
        <v>235</v>
      </c>
    </row>
    <row r="236" spans="1:8" ht="15" customHeight="1" x14ac:dyDescent="0.2">
      <c r="A236" s="568" t="s">
        <v>1727</v>
      </c>
      <c r="B236" s="61" t="s">
        <v>771</v>
      </c>
      <c r="C236" s="202" t="s">
        <v>175</v>
      </c>
      <c r="D236" s="397">
        <f t="shared" si="5"/>
        <v>0</v>
      </c>
      <c r="E236" s="81">
        <f>IFERROR(VLOOKUP($A236,Filtro!$A$5:$I$326,3,FALSE),0)</f>
        <v>0</v>
      </c>
      <c r="F236" s="184">
        <f>IFERROR(VLOOKUP($A236,Filtro!$A$5:$I$326,4,FALSE),0)</f>
        <v>0</v>
      </c>
      <c r="G236" s="81">
        <f>IFERROR(VLOOKUP($A236,Filtro!$A$5:$I$326,5,FALSE),0)</f>
        <v>0</v>
      </c>
      <c r="H236" s="206">
        <v>236</v>
      </c>
    </row>
    <row r="237" spans="1:8" ht="15" customHeight="1" x14ac:dyDescent="0.2">
      <c r="A237" s="568" t="s">
        <v>1728</v>
      </c>
      <c r="B237" s="61" t="s">
        <v>772</v>
      </c>
      <c r="C237" s="202" t="s">
        <v>176</v>
      </c>
      <c r="D237" s="397">
        <f t="shared" si="5"/>
        <v>0</v>
      </c>
      <c r="E237" s="81">
        <f>IFERROR(VLOOKUP($A237,Filtro!$A$5:$I$326,3,FALSE),0)</f>
        <v>0</v>
      </c>
      <c r="F237" s="184">
        <f>IFERROR(VLOOKUP($A237,Filtro!$A$5:$I$326,4,FALSE),0)</f>
        <v>0</v>
      </c>
      <c r="G237" s="81">
        <f>IFERROR(VLOOKUP($A237,Filtro!$A$5:$I$326,5,FALSE),0)</f>
        <v>0</v>
      </c>
      <c r="H237" s="206">
        <v>237</v>
      </c>
    </row>
    <row r="238" spans="1:8" ht="15" customHeight="1" thickBot="1" x14ac:dyDescent="0.25">
      <c r="A238" s="568" t="s">
        <v>1729</v>
      </c>
      <c r="B238" s="63" t="s">
        <v>773</v>
      </c>
      <c r="C238" s="231" t="s">
        <v>177</v>
      </c>
      <c r="D238" s="398">
        <f t="shared" si="5"/>
        <v>0</v>
      </c>
      <c r="E238" s="90">
        <f>IFERROR(VLOOKUP($A238,Filtro!$A$5:$I$326,3,FALSE),0)</f>
        <v>0</v>
      </c>
      <c r="F238" s="185">
        <f>IFERROR(VLOOKUP($A238,Filtro!$A$5:$I$326,4,FALSE),0)</f>
        <v>0</v>
      </c>
      <c r="G238" s="90">
        <f>IFERROR(VLOOKUP($A238,Filtro!$A$5:$I$326,5,FALSE),0)</f>
        <v>0</v>
      </c>
      <c r="H238" s="206">
        <v>238</v>
      </c>
    </row>
    <row r="239" spans="1:8" ht="15" customHeight="1" thickBot="1" x14ac:dyDescent="0.25">
      <c r="A239" s="390"/>
      <c r="B239" s="535" t="s">
        <v>121</v>
      </c>
      <c r="C239" s="536"/>
      <c r="D239" s="234">
        <f>SUM(D182:D238)</f>
        <v>2501</v>
      </c>
      <c r="E239" s="235">
        <f>SUM(E182:E238)</f>
        <v>0</v>
      </c>
      <c r="F239" s="236">
        <f>SUM(F182:F238)</f>
        <v>2501</v>
      </c>
      <c r="G239" s="237">
        <f>SUM(G182:G238)</f>
        <v>8336</v>
      </c>
      <c r="H239" s="206">
        <v>239</v>
      </c>
    </row>
    <row r="240" spans="1:8" ht="15" customHeight="1" x14ac:dyDescent="0.2">
      <c r="A240" s="351"/>
      <c r="B240" s="251"/>
      <c r="C240" s="251"/>
      <c r="D240" s="281"/>
      <c r="E240" s="281"/>
      <c r="F240" s="281"/>
      <c r="G240" s="281"/>
      <c r="H240" s="206">
        <v>240</v>
      </c>
    </row>
    <row r="241" spans="1:8" ht="15" customHeight="1" x14ac:dyDescent="0.2">
      <c r="A241" s="351"/>
      <c r="B241" s="511" t="s">
        <v>1042</v>
      </c>
      <c r="C241" s="512"/>
      <c r="D241" s="542"/>
      <c r="E241" s="540"/>
      <c r="F241" s="540"/>
      <c r="G241" s="541"/>
      <c r="H241" s="206">
        <v>241</v>
      </c>
    </row>
    <row r="242" spans="1:8" ht="15" customHeight="1" x14ac:dyDescent="0.2">
      <c r="A242" s="568" t="s">
        <v>1337</v>
      </c>
      <c r="B242" s="60" t="s">
        <v>774</v>
      </c>
      <c r="C242" s="202" t="s">
        <v>398</v>
      </c>
      <c r="D242" s="399">
        <f t="shared" ref="D242:D305" si="6">SUM(E242:F242)</f>
        <v>13</v>
      </c>
      <c r="E242" s="77">
        <f>IFERROR(VLOOKUP($A242,Filtro!$A$5:$I$326,3,FALSE),0)</f>
        <v>0</v>
      </c>
      <c r="F242" s="183">
        <f>IFERROR(VLOOKUP($A242,Filtro!$A$5:$I$326,4,FALSE),0)</f>
        <v>13</v>
      </c>
      <c r="G242" s="77">
        <f>IFERROR(VLOOKUP($A242,Filtro!$A$5:$I$326,5,FALSE),0)</f>
        <v>115</v>
      </c>
      <c r="H242" s="206">
        <v>242</v>
      </c>
    </row>
    <row r="243" spans="1:8" ht="15" customHeight="1" x14ac:dyDescent="0.2">
      <c r="A243" s="568" t="s">
        <v>1288</v>
      </c>
      <c r="B243" s="61" t="s">
        <v>775</v>
      </c>
      <c r="C243" s="202" t="s">
        <v>178</v>
      </c>
      <c r="D243" s="399">
        <f t="shared" si="6"/>
        <v>7</v>
      </c>
      <c r="E243" s="77">
        <f>IFERROR(VLOOKUP($A243,Filtro!$A$5:$I$326,3,FALSE),0)</f>
        <v>0</v>
      </c>
      <c r="F243" s="183">
        <f>IFERROR(VLOOKUP($A243,Filtro!$A$5:$I$326,4,FALSE),0)</f>
        <v>7</v>
      </c>
      <c r="G243" s="77">
        <f>IFERROR(VLOOKUP($A243,Filtro!$A$5:$I$326,5,FALSE),0)</f>
        <v>1198</v>
      </c>
      <c r="H243" s="206">
        <v>243</v>
      </c>
    </row>
    <row r="244" spans="1:8" ht="15" customHeight="1" x14ac:dyDescent="0.2">
      <c r="A244" s="568" t="s">
        <v>1445</v>
      </c>
      <c r="B244" s="61" t="s">
        <v>776</v>
      </c>
      <c r="C244" s="202" t="s">
        <v>179</v>
      </c>
      <c r="D244" s="399">
        <f t="shared" si="6"/>
        <v>11</v>
      </c>
      <c r="E244" s="77">
        <f>IFERROR(VLOOKUP($A244,Filtro!$A$5:$I$326,3,FALSE),0)</f>
        <v>0</v>
      </c>
      <c r="F244" s="183">
        <f>IFERROR(VLOOKUP($A244,Filtro!$A$5:$I$326,4,FALSE),0)</f>
        <v>11</v>
      </c>
      <c r="G244" s="77">
        <f>IFERROR(VLOOKUP($A244,Filtro!$A$5:$I$326,5,FALSE),0)</f>
        <v>1</v>
      </c>
      <c r="H244" s="206">
        <v>244</v>
      </c>
    </row>
    <row r="245" spans="1:8" ht="15" customHeight="1" x14ac:dyDescent="0.2">
      <c r="A245" s="568" t="s">
        <v>1398</v>
      </c>
      <c r="B245" s="61" t="s">
        <v>777</v>
      </c>
      <c r="C245" s="202" t="s">
        <v>180</v>
      </c>
      <c r="D245" s="399">
        <f t="shared" si="6"/>
        <v>236</v>
      </c>
      <c r="E245" s="77">
        <f>IFERROR(VLOOKUP($A245,Filtro!$A$5:$I$326,3,FALSE),0)</f>
        <v>0</v>
      </c>
      <c r="F245" s="183">
        <f>IFERROR(VLOOKUP($A245,Filtro!$A$5:$I$326,4,FALSE),0)</f>
        <v>236</v>
      </c>
      <c r="G245" s="77">
        <f>IFERROR(VLOOKUP($A245,Filtro!$A$5:$I$326,5,FALSE),0)</f>
        <v>11</v>
      </c>
      <c r="H245" s="206">
        <v>245</v>
      </c>
    </row>
    <row r="246" spans="1:8" ht="15" customHeight="1" x14ac:dyDescent="0.2">
      <c r="A246" s="568" t="s">
        <v>1730</v>
      </c>
      <c r="B246" s="61" t="s">
        <v>778</v>
      </c>
      <c r="C246" s="202" t="s">
        <v>181</v>
      </c>
      <c r="D246" s="399">
        <f t="shared" si="6"/>
        <v>0</v>
      </c>
      <c r="E246" s="77">
        <f>IFERROR(VLOOKUP($A246,Filtro!$A$5:$I$326,3,FALSE),0)</f>
        <v>0</v>
      </c>
      <c r="F246" s="183">
        <f>IFERROR(VLOOKUP($A246,Filtro!$A$5:$I$326,4,FALSE),0)</f>
        <v>0</v>
      </c>
      <c r="G246" s="77">
        <f>IFERROR(VLOOKUP($A246,Filtro!$A$5:$I$326,5,FALSE),0)</f>
        <v>0</v>
      </c>
      <c r="H246" s="206">
        <v>246</v>
      </c>
    </row>
    <row r="247" spans="1:8" ht="15" customHeight="1" x14ac:dyDescent="0.2">
      <c r="A247" s="568" t="s">
        <v>1385</v>
      </c>
      <c r="B247" s="61" t="s">
        <v>779</v>
      </c>
      <c r="C247" s="202" t="s">
        <v>182</v>
      </c>
      <c r="D247" s="399">
        <f t="shared" si="6"/>
        <v>238</v>
      </c>
      <c r="E247" s="77">
        <f>IFERROR(VLOOKUP($A247,Filtro!$A$5:$I$326,3,FALSE),0)</f>
        <v>0</v>
      </c>
      <c r="F247" s="183">
        <f>IFERROR(VLOOKUP($A247,Filtro!$A$5:$I$326,4,FALSE),0)</f>
        <v>238</v>
      </c>
      <c r="G247" s="77">
        <f>IFERROR(VLOOKUP($A247,Filtro!$A$5:$I$326,5,FALSE),0)</f>
        <v>186</v>
      </c>
      <c r="H247" s="206">
        <v>247</v>
      </c>
    </row>
    <row r="248" spans="1:8" ht="15" customHeight="1" x14ac:dyDescent="0.2">
      <c r="A248" s="568" t="s">
        <v>1386</v>
      </c>
      <c r="B248" s="61" t="s">
        <v>780</v>
      </c>
      <c r="C248" s="202" t="s">
        <v>183</v>
      </c>
      <c r="D248" s="399">
        <f t="shared" si="6"/>
        <v>185</v>
      </c>
      <c r="E248" s="77">
        <f>IFERROR(VLOOKUP($A248,Filtro!$A$5:$I$326,3,FALSE),0)</f>
        <v>0</v>
      </c>
      <c r="F248" s="183">
        <f>IFERROR(VLOOKUP($A248,Filtro!$A$5:$I$326,4,FALSE),0)</f>
        <v>185</v>
      </c>
      <c r="G248" s="77">
        <f>IFERROR(VLOOKUP($A248,Filtro!$A$5:$I$326,5,FALSE),0)</f>
        <v>216</v>
      </c>
      <c r="H248" s="206">
        <v>248</v>
      </c>
    </row>
    <row r="249" spans="1:8" ht="15" customHeight="1" x14ac:dyDescent="0.2">
      <c r="A249" s="568" t="s">
        <v>1731</v>
      </c>
      <c r="B249" s="61" t="s">
        <v>781</v>
      </c>
      <c r="C249" s="202" t="s">
        <v>184</v>
      </c>
      <c r="D249" s="399">
        <f t="shared" si="6"/>
        <v>0</v>
      </c>
      <c r="E249" s="77">
        <f>IFERROR(VLOOKUP($A249,Filtro!$A$5:$I$326,3,FALSE),0)</f>
        <v>0</v>
      </c>
      <c r="F249" s="183">
        <f>IFERROR(VLOOKUP($A249,Filtro!$A$5:$I$326,4,FALSE),0)</f>
        <v>0</v>
      </c>
      <c r="G249" s="77">
        <f>IFERROR(VLOOKUP($A249,Filtro!$A$5:$I$326,5,FALSE),0)</f>
        <v>0</v>
      </c>
      <c r="H249" s="206">
        <v>249</v>
      </c>
    </row>
    <row r="250" spans="1:8" ht="15" customHeight="1" x14ac:dyDescent="0.2">
      <c r="A250" s="568" t="s">
        <v>1732</v>
      </c>
      <c r="B250" s="61" t="s">
        <v>782</v>
      </c>
      <c r="C250" s="202" t="s">
        <v>185</v>
      </c>
      <c r="D250" s="399">
        <f t="shared" si="6"/>
        <v>0</v>
      </c>
      <c r="E250" s="77">
        <f>IFERROR(VLOOKUP($A250,Filtro!$A$5:$I$326,3,FALSE),0)</f>
        <v>0</v>
      </c>
      <c r="F250" s="183">
        <f>IFERROR(VLOOKUP($A250,Filtro!$A$5:$I$326,4,FALSE),0)</f>
        <v>0</v>
      </c>
      <c r="G250" s="77">
        <f>IFERROR(VLOOKUP($A250,Filtro!$A$5:$I$326,5,FALSE),0)</f>
        <v>0</v>
      </c>
      <c r="H250" s="206">
        <v>250</v>
      </c>
    </row>
    <row r="251" spans="1:8" ht="21" x14ac:dyDescent="0.2">
      <c r="A251" s="568" t="s">
        <v>1289</v>
      </c>
      <c r="B251" s="61" t="s">
        <v>783</v>
      </c>
      <c r="C251" s="202" t="s">
        <v>399</v>
      </c>
      <c r="D251" s="399">
        <f t="shared" si="6"/>
        <v>7839</v>
      </c>
      <c r="E251" s="77">
        <f>IFERROR(VLOOKUP($A251,Filtro!$A$5:$I$326,3,FALSE),0)</f>
        <v>0</v>
      </c>
      <c r="F251" s="183">
        <f>IFERROR(VLOOKUP($A251,Filtro!$A$5:$I$326,4,FALSE),0)</f>
        <v>7839</v>
      </c>
      <c r="G251" s="77">
        <f>IFERROR(VLOOKUP($A251,Filtro!$A$5:$I$326,5,FALSE),0)</f>
        <v>14574</v>
      </c>
      <c r="H251" s="206">
        <v>251</v>
      </c>
    </row>
    <row r="252" spans="1:8" ht="15" customHeight="1" x14ac:dyDescent="0.2">
      <c r="A252" s="568" t="s">
        <v>1532</v>
      </c>
      <c r="B252" s="61" t="s">
        <v>784</v>
      </c>
      <c r="C252" s="202" t="s">
        <v>368</v>
      </c>
      <c r="D252" s="399">
        <f t="shared" si="6"/>
        <v>0</v>
      </c>
      <c r="E252" s="77">
        <f>IFERROR(VLOOKUP($A252,Filtro!$A$5:$I$326,3,FALSE),0)</f>
        <v>0</v>
      </c>
      <c r="F252" s="183">
        <f>IFERROR(VLOOKUP($A252,Filtro!$A$5:$I$326,4,FALSE),0)</f>
        <v>0</v>
      </c>
      <c r="G252" s="77">
        <f>IFERROR(VLOOKUP($A252,Filtro!$A$5:$I$326,5,FALSE),0)</f>
        <v>1</v>
      </c>
      <c r="H252" s="206">
        <v>252</v>
      </c>
    </row>
    <row r="253" spans="1:8" ht="15" customHeight="1" x14ac:dyDescent="0.2">
      <c r="A253" s="568" t="s">
        <v>1733</v>
      </c>
      <c r="B253" s="61" t="s">
        <v>785</v>
      </c>
      <c r="C253" s="202" t="s">
        <v>205</v>
      </c>
      <c r="D253" s="399">
        <f t="shared" si="6"/>
        <v>0</v>
      </c>
      <c r="E253" s="77">
        <f>IFERROR(VLOOKUP($A253,Filtro!$A$5:$I$326,3,FALSE),0)</f>
        <v>0</v>
      </c>
      <c r="F253" s="183">
        <f>IFERROR(VLOOKUP($A253,Filtro!$A$5:$I$326,4,FALSE),0)</f>
        <v>0</v>
      </c>
      <c r="G253" s="77">
        <f>IFERROR(VLOOKUP($A253,Filtro!$A$5:$I$326,5,FALSE),0)</f>
        <v>0</v>
      </c>
      <c r="H253" s="206">
        <v>253</v>
      </c>
    </row>
    <row r="254" spans="1:8" ht="15" customHeight="1" x14ac:dyDescent="0.2">
      <c r="A254" s="568" t="s">
        <v>1734</v>
      </c>
      <c r="B254" s="61" t="s">
        <v>786</v>
      </c>
      <c r="C254" s="202" t="s">
        <v>1131</v>
      </c>
      <c r="D254" s="399">
        <f t="shared" si="6"/>
        <v>0</v>
      </c>
      <c r="E254" s="77">
        <f>IFERROR(VLOOKUP($A254,Filtro!$A$5:$I$326,3,FALSE),0)</f>
        <v>0</v>
      </c>
      <c r="F254" s="183">
        <f>IFERROR(VLOOKUP($A254,Filtro!$A$5:$I$326,4,FALSE),0)</f>
        <v>0</v>
      </c>
      <c r="G254" s="77">
        <f>IFERROR(VLOOKUP($A254,Filtro!$A$5:$I$326,5,FALSE),0)</f>
        <v>0</v>
      </c>
      <c r="H254" s="206">
        <v>254</v>
      </c>
    </row>
    <row r="255" spans="1:8" ht="15" customHeight="1" x14ac:dyDescent="0.2">
      <c r="A255" s="568" t="s">
        <v>1735</v>
      </c>
      <c r="B255" s="61" t="s">
        <v>787</v>
      </c>
      <c r="C255" s="202" t="s">
        <v>206</v>
      </c>
      <c r="D255" s="399">
        <f t="shared" si="6"/>
        <v>0</v>
      </c>
      <c r="E255" s="77">
        <f>IFERROR(VLOOKUP($A255,Filtro!$A$5:$I$326,3,FALSE),0)</f>
        <v>0</v>
      </c>
      <c r="F255" s="183">
        <f>IFERROR(VLOOKUP($A255,Filtro!$A$5:$I$326,4,FALSE),0)</f>
        <v>0</v>
      </c>
      <c r="G255" s="77">
        <f>IFERROR(VLOOKUP($A255,Filtro!$A$5:$I$326,5,FALSE),0)</f>
        <v>0</v>
      </c>
      <c r="H255" s="206">
        <v>255</v>
      </c>
    </row>
    <row r="256" spans="1:8" ht="15" customHeight="1" x14ac:dyDescent="0.2">
      <c r="A256" s="568" t="s">
        <v>1736</v>
      </c>
      <c r="B256" s="61" t="s">
        <v>788</v>
      </c>
      <c r="C256" s="202" t="s">
        <v>207</v>
      </c>
      <c r="D256" s="399">
        <f t="shared" si="6"/>
        <v>0</v>
      </c>
      <c r="E256" s="77">
        <f>IFERROR(VLOOKUP($A256,Filtro!$A$5:$I$326,3,FALSE),0)</f>
        <v>0</v>
      </c>
      <c r="F256" s="183">
        <f>IFERROR(VLOOKUP($A256,Filtro!$A$5:$I$326,4,FALSE),0)</f>
        <v>0</v>
      </c>
      <c r="G256" s="77">
        <f>IFERROR(VLOOKUP($A256,Filtro!$A$5:$I$326,5,FALSE),0)</f>
        <v>0</v>
      </c>
      <c r="H256" s="206">
        <v>256</v>
      </c>
    </row>
    <row r="257" spans="1:8" ht="15" customHeight="1" x14ac:dyDescent="0.2">
      <c r="A257" s="568" t="s">
        <v>1737</v>
      </c>
      <c r="B257" s="61" t="s">
        <v>789</v>
      </c>
      <c r="C257" s="202" t="s">
        <v>1132</v>
      </c>
      <c r="D257" s="399">
        <f t="shared" si="6"/>
        <v>0</v>
      </c>
      <c r="E257" s="77">
        <f>IFERROR(VLOOKUP($A257,Filtro!$A$5:$I$326,3,FALSE),0)</f>
        <v>0</v>
      </c>
      <c r="F257" s="183">
        <f>IFERROR(VLOOKUP($A257,Filtro!$A$5:$I$326,4,FALSE),0)</f>
        <v>0</v>
      </c>
      <c r="G257" s="77">
        <f>IFERROR(VLOOKUP($A257,Filtro!$A$5:$I$326,5,FALSE),0)</f>
        <v>0</v>
      </c>
      <c r="H257" s="206">
        <v>257</v>
      </c>
    </row>
    <row r="258" spans="1:8" ht="15" customHeight="1" x14ac:dyDescent="0.2">
      <c r="A258" s="568" t="s">
        <v>1446</v>
      </c>
      <c r="B258" s="61" t="s">
        <v>790</v>
      </c>
      <c r="C258" s="202" t="s">
        <v>400</v>
      </c>
      <c r="D258" s="399">
        <f t="shared" si="6"/>
        <v>11</v>
      </c>
      <c r="E258" s="77">
        <f>IFERROR(VLOOKUP($A258,Filtro!$A$5:$I$326,3,FALSE),0)</f>
        <v>0</v>
      </c>
      <c r="F258" s="183">
        <f>IFERROR(VLOOKUP($A258,Filtro!$A$5:$I$326,4,FALSE),0)</f>
        <v>11</v>
      </c>
      <c r="G258" s="77">
        <f>IFERROR(VLOOKUP($A258,Filtro!$A$5:$I$326,5,FALSE),0)</f>
        <v>0</v>
      </c>
      <c r="H258" s="206">
        <v>258</v>
      </c>
    </row>
    <row r="259" spans="1:8" ht="15" customHeight="1" x14ac:dyDescent="0.2">
      <c r="A259" s="568" t="s">
        <v>1415</v>
      </c>
      <c r="B259" s="61" t="s">
        <v>791</v>
      </c>
      <c r="C259" s="202" t="s">
        <v>208</v>
      </c>
      <c r="D259" s="399">
        <f t="shared" si="6"/>
        <v>1</v>
      </c>
      <c r="E259" s="77">
        <f>IFERROR(VLOOKUP($A259,Filtro!$A$5:$I$326,3,FALSE),0)</f>
        <v>0</v>
      </c>
      <c r="F259" s="183">
        <f>IFERROR(VLOOKUP($A259,Filtro!$A$5:$I$326,4,FALSE),0)</f>
        <v>1</v>
      </c>
      <c r="G259" s="77">
        <f>IFERROR(VLOOKUP($A259,Filtro!$A$5:$I$326,5,FALSE),0)</f>
        <v>154</v>
      </c>
      <c r="H259" s="206">
        <v>259</v>
      </c>
    </row>
    <row r="260" spans="1:8" ht="15" customHeight="1" x14ac:dyDescent="0.2">
      <c r="A260" s="568" t="s">
        <v>1738</v>
      </c>
      <c r="B260" s="61" t="s">
        <v>792</v>
      </c>
      <c r="C260" s="202" t="s">
        <v>1133</v>
      </c>
      <c r="D260" s="399">
        <f t="shared" si="6"/>
        <v>0</v>
      </c>
      <c r="E260" s="77">
        <f>IFERROR(VLOOKUP($A260,Filtro!$A$5:$I$326,3,FALSE),0)</f>
        <v>0</v>
      </c>
      <c r="F260" s="183">
        <f>IFERROR(VLOOKUP($A260,Filtro!$A$5:$I$326,4,FALSE),0)</f>
        <v>0</v>
      </c>
      <c r="G260" s="77">
        <f>IFERROR(VLOOKUP($A260,Filtro!$A$5:$I$326,5,FALSE),0)</f>
        <v>0</v>
      </c>
      <c r="H260" s="206">
        <v>260</v>
      </c>
    </row>
    <row r="261" spans="1:8" ht="15" customHeight="1" x14ac:dyDescent="0.2">
      <c r="A261" s="568" t="s">
        <v>1739</v>
      </c>
      <c r="B261" s="61" t="s">
        <v>793</v>
      </c>
      <c r="C261" s="202" t="s">
        <v>209</v>
      </c>
      <c r="D261" s="399">
        <f t="shared" si="6"/>
        <v>0</v>
      </c>
      <c r="E261" s="77">
        <f>IFERROR(VLOOKUP($A261,Filtro!$A$5:$I$326,3,FALSE),0)</f>
        <v>0</v>
      </c>
      <c r="F261" s="183">
        <f>IFERROR(VLOOKUP($A261,Filtro!$A$5:$I$326,4,FALSE),0)</f>
        <v>0</v>
      </c>
      <c r="G261" s="77">
        <f>IFERROR(VLOOKUP($A261,Filtro!$A$5:$I$326,5,FALSE),0)</f>
        <v>0</v>
      </c>
      <c r="H261" s="206">
        <v>261</v>
      </c>
    </row>
    <row r="262" spans="1:8" ht="15" customHeight="1" x14ac:dyDescent="0.2">
      <c r="A262" s="568" t="s">
        <v>1740</v>
      </c>
      <c r="B262" s="61" t="s">
        <v>794</v>
      </c>
      <c r="C262" s="202" t="s">
        <v>210</v>
      </c>
      <c r="D262" s="399">
        <f t="shared" si="6"/>
        <v>0</v>
      </c>
      <c r="E262" s="77">
        <f>IFERROR(VLOOKUP($A262,Filtro!$A$5:$I$326,3,FALSE),0)</f>
        <v>0</v>
      </c>
      <c r="F262" s="183">
        <f>IFERROR(VLOOKUP($A262,Filtro!$A$5:$I$326,4,FALSE),0)</f>
        <v>0</v>
      </c>
      <c r="G262" s="77">
        <f>IFERROR(VLOOKUP($A262,Filtro!$A$5:$I$326,5,FALSE),0)</f>
        <v>0</v>
      </c>
      <c r="H262" s="206">
        <v>262</v>
      </c>
    </row>
    <row r="263" spans="1:8" ht="15" customHeight="1" x14ac:dyDescent="0.2">
      <c r="A263" s="568" t="s">
        <v>1741</v>
      </c>
      <c r="B263" s="61" t="s">
        <v>795</v>
      </c>
      <c r="C263" s="202" t="s">
        <v>211</v>
      </c>
      <c r="D263" s="399">
        <f t="shared" si="6"/>
        <v>0</v>
      </c>
      <c r="E263" s="77">
        <f>IFERROR(VLOOKUP($A263,Filtro!$A$5:$I$326,3,FALSE),0)</f>
        <v>0</v>
      </c>
      <c r="F263" s="183">
        <f>IFERROR(VLOOKUP($A263,Filtro!$A$5:$I$326,4,FALSE),0)</f>
        <v>0</v>
      </c>
      <c r="G263" s="77">
        <f>IFERROR(VLOOKUP($A263,Filtro!$A$5:$I$326,5,FALSE),0)</f>
        <v>0</v>
      </c>
      <c r="H263" s="206">
        <v>263</v>
      </c>
    </row>
    <row r="264" spans="1:8" ht="15" customHeight="1" x14ac:dyDescent="0.2">
      <c r="A264" s="568" t="s">
        <v>1558</v>
      </c>
      <c r="B264" s="61" t="s">
        <v>796</v>
      </c>
      <c r="C264" s="202" t="s">
        <v>212</v>
      </c>
      <c r="D264" s="399">
        <f t="shared" si="6"/>
        <v>0</v>
      </c>
      <c r="E264" s="77">
        <f>IFERROR(VLOOKUP($A264,Filtro!$A$5:$I$326,3,FALSE),0)</f>
        <v>0</v>
      </c>
      <c r="F264" s="183">
        <f>IFERROR(VLOOKUP($A264,Filtro!$A$5:$I$326,4,FALSE),0)</f>
        <v>0</v>
      </c>
      <c r="G264" s="77">
        <f>IFERROR(VLOOKUP($A264,Filtro!$A$5:$I$326,5,FALSE),0)</f>
        <v>1</v>
      </c>
      <c r="H264" s="206">
        <v>264</v>
      </c>
    </row>
    <row r="265" spans="1:8" ht="15" customHeight="1" x14ac:dyDescent="0.2">
      <c r="A265" s="568" t="s">
        <v>1742</v>
      </c>
      <c r="B265" s="61" t="s">
        <v>797</v>
      </c>
      <c r="C265" s="202" t="s">
        <v>213</v>
      </c>
      <c r="D265" s="399">
        <f t="shared" si="6"/>
        <v>0</v>
      </c>
      <c r="E265" s="77">
        <f>IFERROR(VLOOKUP($A265,Filtro!$A$5:$I$326,3,FALSE),0)</f>
        <v>0</v>
      </c>
      <c r="F265" s="183">
        <f>IFERROR(VLOOKUP($A265,Filtro!$A$5:$I$326,4,FALSE),0)</f>
        <v>0</v>
      </c>
      <c r="G265" s="77">
        <f>IFERROR(VLOOKUP($A265,Filtro!$A$5:$I$326,5,FALSE),0)</f>
        <v>0</v>
      </c>
      <c r="H265" s="206">
        <v>265</v>
      </c>
    </row>
    <row r="266" spans="1:8" ht="15" customHeight="1" x14ac:dyDescent="0.2">
      <c r="A266" s="568" t="s">
        <v>1743</v>
      </c>
      <c r="B266" s="61" t="s">
        <v>798</v>
      </c>
      <c r="C266" s="202" t="s">
        <v>214</v>
      </c>
      <c r="D266" s="399">
        <f t="shared" si="6"/>
        <v>0</v>
      </c>
      <c r="E266" s="77">
        <f>IFERROR(VLOOKUP($A266,Filtro!$A$5:$I$326,3,FALSE),0)</f>
        <v>0</v>
      </c>
      <c r="F266" s="183">
        <f>IFERROR(VLOOKUP($A266,Filtro!$A$5:$I$326,4,FALSE),0)</f>
        <v>0</v>
      </c>
      <c r="G266" s="77">
        <f>IFERROR(VLOOKUP($A266,Filtro!$A$5:$I$326,5,FALSE),0)</f>
        <v>0</v>
      </c>
      <c r="H266" s="206">
        <v>266</v>
      </c>
    </row>
    <row r="267" spans="1:8" ht="21" x14ac:dyDescent="0.2">
      <c r="A267" s="568" t="s">
        <v>1447</v>
      </c>
      <c r="B267" s="61" t="s">
        <v>799</v>
      </c>
      <c r="C267" s="202" t="s">
        <v>401</v>
      </c>
      <c r="D267" s="399">
        <f t="shared" si="6"/>
        <v>1310</v>
      </c>
      <c r="E267" s="77">
        <f>IFERROR(VLOOKUP($A267,Filtro!$A$5:$I$326,3,FALSE),0)</f>
        <v>0</v>
      </c>
      <c r="F267" s="183">
        <f>IFERROR(VLOOKUP($A267,Filtro!$A$5:$I$326,4,FALSE),0)</f>
        <v>1310</v>
      </c>
      <c r="G267" s="77">
        <f>IFERROR(VLOOKUP($A267,Filtro!$A$5:$I$326,5,FALSE),0)</f>
        <v>3</v>
      </c>
      <c r="H267" s="206">
        <v>267</v>
      </c>
    </row>
    <row r="268" spans="1:8" ht="21" x14ac:dyDescent="0.2">
      <c r="A268" s="568" t="s">
        <v>1744</v>
      </c>
      <c r="B268" s="61" t="s">
        <v>800</v>
      </c>
      <c r="C268" s="202" t="s">
        <v>402</v>
      </c>
      <c r="D268" s="399">
        <f t="shared" si="6"/>
        <v>0</v>
      </c>
      <c r="E268" s="77">
        <f>IFERROR(VLOOKUP($A268,Filtro!$A$5:$I$326,3,FALSE),0)</f>
        <v>0</v>
      </c>
      <c r="F268" s="183">
        <f>IFERROR(VLOOKUP($A268,Filtro!$A$5:$I$326,4,FALSE),0)</f>
        <v>0</v>
      </c>
      <c r="G268" s="77">
        <f>IFERROR(VLOOKUP($A268,Filtro!$A$5:$I$326,5,FALSE),0)</f>
        <v>0</v>
      </c>
      <c r="H268" s="206">
        <v>268</v>
      </c>
    </row>
    <row r="269" spans="1:8" ht="15" customHeight="1" x14ac:dyDescent="0.2">
      <c r="A269" s="568" t="s">
        <v>1745</v>
      </c>
      <c r="B269" s="61" t="s">
        <v>801</v>
      </c>
      <c r="C269" s="202" t="s">
        <v>263</v>
      </c>
      <c r="D269" s="399">
        <f t="shared" si="6"/>
        <v>0</v>
      </c>
      <c r="E269" s="77">
        <f>IFERROR(VLOOKUP($A269,Filtro!$A$5:$I$326,3,FALSE),0)</f>
        <v>0</v>
      </c>
      <c r="F269" s="183">
        <f>IFERROR(VLOOKUP($A269,Filtro!$A$5:$I$326,4,FALSE),0)</f>
        <v>0</v>
      </c>
      <c r="G269" s="77">
        <f>IFERROR(VLOOKUP($A269,Filtro!$A$5:$I$326,5,FALSE),0)</f>
        <v>0</v>
      </c>
      <c r="H269" s="206">
        <v>269</v>
      </c>
    </row>
    <row r="270" spans="1:8" ht="15" customHeight="1" x14ac:dyDescent="0.2">
      <c r="A270" s="568" t="s">
        <v>1746</v>
      </c>
      <c r="B270" s="61" t="s">
        <v>802</v>
      </c>
      <c r="C270" s="202" t="s">
        <v>264</v>
      </c>
      <c r="D270" s="399">
        <f t="shared" si="6"/>
        <v>0</v>
      </c>
      <c r="E270" s="77">
        <f>IFERROR(VLOOKUP($A270,Filtro!$A$5:$I$326,3,FALSE),0)</f>
        <v>0</v>
      </c>
      <c r="F270" s="183">
        <f>IFERROR(VLOOKUP($A270,Filtro!$A$5:$I$326,4,FALSE),0)</f>
        <v>0</v>
      </c>
      <c r="G270" s="77">
        <f>IFERROR(VLOOKUP($A270,Filtro!$A$5:$I$326,5,FALSE),0)</f>
        <v>0</v>
      </c>
      <c r="H270" s="206">
        <v>270</v>
      </c>
    </row>
    <row r="271" spans="1:8" ht="15" customHeight="1" x14ac:dyDescent="0.2">
      <c r="A271" s="568" t="s">
        <v>1747</v>
      </c>
      <c r="B271" s="61" t="s">
        <v>803</v>
      </c>
      <c r="C271" s="202" t="s">
        <v>265</v>
      </c>
      <c r="D271" s="399">
        <f t="shared" si="6"/>
        <v>0</v>
      </c>
      <c r="E271" s="77">
        <f>IFERROR(VLOOKUP($A271,Filtro!$A$5:$I$326,3,FALSE),0)</f>
        <v>0</v>
      </c>
      <c r="F271" s="183">
        <f>IFERROR(VLOOKUP($A271,Filtro!$A$5:$I$326,4,FALSE),0)</f>
        <v>0</v>
      </c>
      <c r="G271" s="77">
        <f>IFERROR(VLOOKUP($A271,Filtro!$A$5:$I$326,5,FALSE),0)</f>
        <v>0</v>
      </c>
      <c r="H271" s="206">
        <v>271</v>
      </c>
    </row>
    <row r="272" spans="1:8" ht="15" customHeight="1" x14ac:dyDescent="0.2">
      <c r="A272" s="568" t="s">
        <v>1748</v>
      </c>
      <c r="B272" s="61" t="s">
        <v>804</v>
      </c>
      <c r="C272" s="202" t="s">
        <v>403</v>
      </c>
      <c r="D272" s="399">
        <f t="shared" si="6"/>
        <v>0</v>
      </c>
      <c r="E272" s="77">
        <f>IFERROR(VLOOKUP($A272,Filtro!$A$5:$I$326,3,FALSE),0)</f>
        <v>0</v>
      </c>
      <c r="F272" s="183">
        <f>IFERROR(VLOOKUP($A272,Filtro!$A$5:$I$326,4,FALSE),0)</f>
        <v>0</v>
      </c>
      <c r="G272" s="77">
        <f>IFERROR(VLOOKUP($A272,Filtro!$A$5:$I$326,5,FALSE),0)</f>
        <v>0</v>
      </c>
      <c r="H272" s="206">
        <v>272</v>
      </c>
    </row>
    <row r="273" spans="1:8" ht="15" customHeight="1" x14ac:dyDescent="0.2">
      <c r="A273" s="568" t="s">
        <v>1749</v>
      </c>
      <c r="B273" s="61" t="s">
        <v>805</v>
      </c>
      <c r="C273" s="202" t="s">
        <v>404</v>
      </c>
      <c r="D273" s="399">
        <f t="shared" si="6"/>
        <v>0</v>
      </c>
      <c r="E273" s="77">
        <f>IFERROR(VLOOKUP($A273,Filtro!$A$5:$I$326,3,FALSE),0)</f>
        <v>0</v>
      </c>
      <c r="F273" s="183">
        <f>IFERROR(VLOOKUP($A273,Filtro!$A$5:$I$326,4,FALSE),0)</f>
        <v>0</v>
      </c>
      <c r="G273" s="77">
        <f>IFERROR(VLOOKUP($A273,Filtro!$A$5:$I$326,5,FALSE),0)</f>
        <v>0</v>
      </c>
      <c r="H273" s="206">
        <v>273</v>
      </c>
    </row>
    <row r="274" spans="1:8" ht="15" customHeight="1" x14ac:dyDescent="0.2">
      <c r="A274" s="568" t="s">
        <v>1750</v>
      </c>
      <c r="B274" s="61" t="s">
        <v>806</v>
      </c>
      <c r="C274" s="202" t="s">
        <v>266</v>
      </c>
      <c r="D274" s="399">
        <f t="shared" si="6"/>
        <v>0</v>
      </c>
      <c r="E274" s="77">
        <f>IFERROR(VLOOKUP($A274,Filtro!$A$5:$I$326,3,FALSE),0)</f>
        <v>0</v>
      </c>
      <c r="F274" s="183">
        <f>IFERROR(VLOOKUP($A274,Filtro!$A$5:$I$326,4,FALSE),0)</f>
        <v>0</v>
      </c>
      <c r="G274" s="77">
        <f>IFERROR(VLOOKUP($A274,Filtro!$A$5:$I$326,5,FALSE),0)</f>
        <v>0</v>
      </c>
      <c r="H274" s="206">
        <v>274</v>
      </c>
    </row>
    <row r="275" spans="1:8" ht="15" customHeight="1" x14ac:dyDescent="0.2">
      <c r="A275" s="568" t="s">
        <v>1751</v>
      </c>
      <c r="B275" s="61" t="s">
        <v>807</v>
      </c>
      <c r="C275" s="202" t="s">
        <v>267</v>
      </c>
      <c r="D275" s="399">
        <f t="shared" si="6"/>
        <v>0</v>
      </c>
      <c r="E275" s="77">
        <f>IFERROR(VLOOKUP($A275,Filtro!$A$5:$I$326,3,FALSE),0)</f>
        <v>0</v>
      </c>
      <c r="F275" s="183">
        <f>IFERROR(VLOOKUP($A275,Filtro!$A$5:$I$326,4,FALSE),0)</f>
        <v>0</v>
      </c>
      <c r="G275" s="77">
        <f>IFERROR(VLOOKUP($A275,Filtro!$A$5:$I$326,5,FALSE),0)</f>
        <v>0</v>
      </c>
      <c r="H275" s="206">
        <v>275</v>
      </c>
    </row>
    <row r="276" spans="1:8" ht="15" customHeight="1" x14ac:dyDescent="0.2">
      <c r="A276" s="568" t="s">
        <v>1752</v>
      </c>
      <c r="B276" s="61" t="s">
        <v>808</v>
      </c>
      <c r="C276" s="202" t="s">
        <v>405</v>
      </c>
      <c r="D276" s="399">
        <f t="shared" si="6"/>
        <v>0</v>
      </c>
      <c r="E276" s="77">
        <f>IFERROR(VLOOKUP($A276,Filtro!$A$5:$I$326,3,FALSE),0)</f>
        <v>0</v>
      </c>
      <c r="F276" s="183">
        <f>IFERROR(VLOOKUP($A276,Filtro!$A$5:$I$326,4,FALSE),0)</f>
        <v>0</v>
      </c>
      <c r="G276" s="77">
        <f>IFERROR(VLOOKUP($A276,Filtro!$A$5:$I$326,5,FALSE),0)</f>
        <v>0</v>
      </c>
      <c r="H276" s="206">
        <v>276</v>
      </c>
    </row>
    <row r="277" spans="1:8" ht="15" customHeight="1" x14ac:dyDescent="0.2">
      <c r="A277" s="568" t="s">
        <v>1753</v>
      </c>
      <c r="B277" s="61" t="s">
        <v>809</v>
      </c>
      <c r="C277" s="202" t="s">
        <v>168</v>
      </c>
      <c r="D277" s="399">
        <f t="shared" si="6"/>
        <v>0</v>
      </c>
      <c r="E277" s="77">
        <f>IFERROR(VLOOKUP($A277,Filtro!$A$5:$I$326,3,FALSE),0)</f>
        <v>0</v>
      </c>
      <c r="F277" s="183">
        <f>IFERROR(VLOOKUP($A277,Filtro!$A$5:$I$326,4,FALSE),0)</f>
        <v>0</v>
      </c>
      <c r="G277" s="77">
        <f>IFERROR(VLOOKUP($A277,Filtro!$A$5:$I$326,5,FALSE),0)</f>
        <v>0</v>
      </c>
      <c r="H277" s="206">
        <v>277</v>
      </c>
    </row>
    <row r="278" spans="1:8" ht="15" customHeight="1" x14ac:dyDescent="0.2">
      <c r="A278" s="568" t="s">
        <v>1338</v>
      </c>
      <c r="B278" s="59" t="s">
        <v>1030</v>
      </c>
      <c r="C278" s="202" t="s">
        <v>169</v>
      </c>
      <c r="D278" s="399">
        <f t="shared" si="6"/>
        <v>4721</v>
      </c>
      <c r="E278" s="77">
        <f>IFERROR(VLOOKUP($A278,Filtro!$A$5:$I$326,3,FALSE),0)</f>
        <v>0</v>
      </c>
      <c r="F278" s="183">
        <f>IFERROR(VLOOKUP($A278,Filtro!$A$5:$I$326,4,FALSE),0)</f>
        <v>4721</v>
      </c>
      <c r="G278" s="77">
        <f>IFERROR(VLOOKUP($A278,Filtro!$A$5:$I$326,5,FALSE),0)</f>
        <v>2345</v>
      </c>
      <c r="H278" s="206">
        <v>278</v>
      </c>
    </row>
    <row r="279" spans="1:8" ht="15" customHeight="1" x14ac:dyDescent="0.2">
      <c r="A279" s="568" t="s">
        <v>1754</v>
      </c>
      <c r="B279" s="61" t="s">
        <v>810</v>
      </c>
      <c r="C279" s="202" t="s">
        <v>406</v>
      </c>
      <c r="D279" s="399">
        <f t="shared" si="6"/>
        <v>0</v>
      </c>
      <c r="E279" s="77">
        <f>IFERROR(VLOOKUP($A279,Filtro!$A$5:$I$326,3,FALSE),0)</f>
        <v>0</v>
      </c>
      <c r="F279" s="183">
        <f>IFERROR(VLOOKUP($A279,Filtro!$A$5:$I$326,4,FALSE),0)</f>
        <v>0</v>
      </c>
      <c r="G279" s="77">
        <f>IFERROR(VLOOKUP($A279,Filtro!$A$5:$I$326,5,FALSE),0)</f>
        <v>0</v>
      </c>
      <c r="H279" s="206">
        <v>279</v>
      </c>
    </row>
    <row r="280" spans="1:8" ht="15" customHeight="1" x14ac:dyDescent="0.2">
      <c r="A280" s="568" t="s">
        <v>1526</v>
      </c>
      <c r="B280" s="61" t="s">
        <v>811</v>
      </c>
      <c r="C280" s="202" t="s">
        <v>413</v>
      </c>
      <c r="D280" s="399">
        <f t="shared" si="6"/>
        <v>0</v>
      </c>
      <c r="E280" s="77">
        <f>IFERROR(VLOOKUP($A280,Filtro!$A$5:$I$326,3,FALSE),0)</f>
        <v>0</v>
      </c>
      <c r="F280" s="183">
        <f>IFERROR(VLOOKUP($A280,Filtro!$A$5:$I$326,4,FALSE),0)</f>
        <v>0</v>
      </c>
      <c r="G280" s="77">
        <f>IFERROR(VLOOKUP($A280,Filtro!$A$5:$I$326,5,FALSE),0)</f>
        <v>35</v>
      </c>
      <c r="H280" s="206">
        <v>280</v>
      </c>
    </row>
    <row r="281" spans="1:8" ht="15" customHeight="1" x14ac:dyDescent="0.2">
      <c r="A281" s="568" t="s">
        <v>1290</v>
      </c>
      <c r="B281" s="61" t="s">
        <v>812</v>
      </c>
      <c r="C281" s="202" t="s">
        <v>414</v>
      </c>
      <c r="D281" s="399">
        <f t="shared" si="6"/>
        <v>329</v>
      </c>
      <c r="E281" s="77">
        <f>IFERROR(VLOOKUP($A281,Filtro!$A$5:$I$326,3,FALSE),0)</f>
        <v>0</v>
      </c>
      <c r="F281" s="183">
        <f>IFERROR(VLOOKUP($A281,Filtro!$A$5:$I$326,4,FALSE),0)</f>
        <v>329</v>
      </c>
      <c r="G281" s="77">
        <f>IFERROR(VLOOKUP($A281,Filtro!$A$5:$I$326,5,FALSE),0)</f>
        <v>15096</v>
      </c>
      <c r="H281" s="206">
        <v>281</v>
      </c>
    </row>
    <row r="282" spans="1:8" ht="15" customHeight="1" x14ac:dyDescent="0.2">
      <c r="A282" s="568" t="s">
        <v>1755</v>
      </c>
      <c r="B282" s="62" t="s">
        <v>813</v>
      </c>
      <c r="C282" s="202" t="s">
        <v>407</v>
      </c>
      <c r="D282" s="399">
        <f t="shared" si="6"/>
        <v>0</v>
      </c>
      <c r="E282" s="77">
        <f>IFERROR(VLOOKUP($A282,Filtro!$A$5:$I$326,3,FALSE),0)</f>
        <v>0</v>
      </c>
      <c r="F282" s="183">
        <f>IFERROR(VLOOKUP($A282,Filtro!$A$5:$I$326,4,FALSE),0)</f>
        <v>0</v>
      </c>
      <c r="G282" s="77">
        <f>IFERROR(VLOOKUP($A282,Filtro!$A$5:$I$326,5,FALSE),0)</f>
        <v>0</v>
      </c>
      <c r="H282" s="206">
        <v>282</v>
      </c>
    </row>
    <row r="283" spans="1:8" ht="42" x14ac:dyDescent="0.2">
      <c r="A283" s="578" t="s">
        <v>1465</v>
      </c>
      <c r="B283" s="61" t="s">
        <v>814</v>
      </c>
      <c r="C283" s="202" t="s">
        <v>408</v>
      </c>
      <c r="D283" s="399">
        <f t="shared" si="6"/>
        <v>0</v>
      </c>
      <c r="E283" s="77">
        <f>IFERROR(VLOOKUP($A283,Filtro!$A$5:$I$326,3,FALSE),0)</f>
        <v>0</v>
      </c>
      <c r="F283" s="183">
        <f>IFERROR(VLOOKUP($A283,Filtro!$A$5:$I$326,4,FALSE),0)</f>
        <v>0</v>
      </c>
      <c r="G283" s="77">
        <f>IFERROR(VLOOKUP($A283,Filtro!$A$5:$I$326,5,FALSE),0)</f>
        <v>3</v>
      </c>
      <c r="H283" s="206">
        <v>283</v>
      </c>
    </row>
    <row r="284" spans="1:8" ht="42" x14ac:dyDescent="0.2">
      <c r="A284" s="578" t="s">
        <v>1756</v>
      </c>
      <c r="B284" s="61" t="s">
        <v>815</v>
      </c>
      <c r="C284" s="202" t="s">
        <v>218</v>
      </c>
      <c r="D284" s="399">
        <f t="shared" si="6"/>
        <v>0</v>
      </c>
      <c r="E284" s="77">
        <f>IFERROR(VLOOKUP($A284,Filtro!$A$5:$I$326,3,FALSE),0)</f>
        <v>0</v>
      </c>
      <c r="F284" s="183">
        <f>IFERROR(VLOOKUP($A284,Filtro!$A$5:$I$326,4,FALSE),0)</f>
        <v>0</v>
      </c>
      <c r="G284" s="77">
        <f>IFERROR(VLOOKUP($A284,Filtro!$A$5:$I$326,5,FALSE),0)</f>
        <v>0</v>
      </c>
      <c r="H284" s="206">
        <v>284</v>
      </c>
    </row>
    <row r="285" spans="1:8" ht="21" x14ac:dyDescent="0.2">
      <c r="A285" s="578" t="s">
        <v>1515</v>
      </c>
      <c r="B285" s="61" t="s">
        <v>816</v>
      </c>
      <c r="C285" s="202" t="s">
        <v>409</v>
      </c>
      <c r="D285" s="399">
        <f t="shared" si="6"/>
        <v>0</v>
      </c>
      <c r="E285" s="77">
        <f>IFERROR(VLOOKUP($A285,Filtro!$A$5:$I$326,3,FALSE),0)</f>
        <v>0</v>
      </c>
      <c r="F285" s="183">
        <f>IFERROR(VLOOKUP($A285,Filtro!$A$5:$I$326,4,FALSE),0)</f>
        <v>0</v>
      </c>
      <c r="G285" s="77">
        <f>IFERROR(VLOOKUP($A285,Filtro!$A$5:$I$326,5,FALSE),0)</f>
        <v>6</v>
      </c>
      <c r="H285" s="206">
        <v>285</v>
      </c>
    </row>
    <row r="286" spans="1:8" ht="31.5" x14ac:dyDescent="0.2">
      <c r="A286" s="578" t="s">
        <v>1291</v>
      </c>
      <c r="B286" s="61" t="s">
        <v>817</v>
      </c>
      <c r="C286" s="202" t="s">
        <v>245</v>
      </c>
      <c r="D286" s="399">
        <f t="shared" si="6"/>
        <v>450</v>
      </c>
      <c r="E286" s="77">
        <f>IFERROR(VLOOKUP($A286,Filtro!$A$5:$I$326,3,FALSE),0)</f>
        <v>0</v>
      </c>
      <c r="F286" s="183">
        <f>IFERROR(VLOOKUP($A286,Filtro!$A$5:$I$326,4,FALSE),0)</f>
        <v>450</v>
      </c>
      <c r="G286" s="77">
        <f>IFERROR(VLOOKUP($A286,Filtro!$A$5:$I$326,5,FALSE),0)</f>
        <v>862</v>
      </c>
      <c r="H286" s="206">
        <v>286</v>
      </c>
    </row>
    <row r="287" spans="1:8" ht="21" x14ac:dyDescent="0.2">
      <c r="A287" s="578" t="s">
        <v>1757</v>
      </c>
      <c r="B287" s="61" t="s">
        <v>818</v>
      </c>
      <c r="C287" s="202" t="s">
        <v>219</v>
      </c>
      <c r="D287" s="399">
        <f t="shared" si="6"/>
        <v>0</v>
      </c>
      <c r="E287" s="77">
        <f>IFERROR(VLOOKUP($A287,Filtro!$A$5:$I$326,3,FALSE),0)</f>
        <v>0</v>
      </c>
      <c r="F287" s="183">
        <f>IFERROR(VLOOKUP($A287,Filtro!$A$5:$I$326,4,FALSE),0)</f>
        <v>0</v>
      </c>
      <c r="G287" s="77">
        <f>IFERROR(VLOOKUP($A287,Filtro!$A$5:$I$326,5,FALSE),0)</f>
        <v>0</v>
      </c>
      <c r="H287" s="206">
        <v>287</v>
      </c>
    </row>
    <row r="288" spans="1:8" ht="31.5" x14ac:dyDescent="0.2">
      <c r="A288" s="578" t="s">
        <v>1758</v>
      </c>
      <c r="B288" s="61" t="s">
        <v>819</v>
      </c>
      <c r="C288" s="202" t="s">
        <v>220</v>
      </c>
      <c r="D288" s="399">
        <f t="shared" si="6"/>
        <v>0</v>
      </c>
      <c r="E288" s="77">
        <f>IFERROR(VLOOKUP($A288,Filtro!$A$5:$I$326,3,FALSE),0)</f>
        <v>0</v>
      </c>
      <c r="F288" s="183">
        <f>IFERROR(VLOOKUP($A288,Filtro!$A$5:$I$326,4,FALSE),0)</f>
        <v>0</v>
      </c>
      <c r="G288" s="77">
        <f>IFERROR(VLOOKUP($A288,Filtro!$A$5:$I$326,5,FALSE),0)</f>
        <v>0</v>
      </c>
      <c r="H288" s="206">
        <v>288</v>
      </c>
    </row>
    <row r="289" spans="1:8" ht="21" x14ac:dyDescent="0.2">
      <c r="A289" s="578" t="s">
        <v>1292</v>
      </c>
      <c r="B289" s="61" t="s">
        <v>820</v>
      </c>
      <c r="C289" s="202" t="s">
        <v>221</v>
      </c>
      <c r="D289" s="399">
        <f t="shared" si="6"/>
        <v>129</v>
      </c>
      <c r="E289" s="77">
        <f>IFERROR(VLOOKUP($A289,Filtro!$A$5:$I$326,3,FALSE),0)</f>
        <v>0</v>
      </c>
      <c r="F289" s="183">
        <f>IFERROR(VLOOKUP($A289,Filtro!$A$5:$I$326,4,FALSE),0)</f>
        <v>129</v>
      </c>
      <c r="G289" s="77">
        <f>IFERROR(VLOOKUP($A289,Filtro!$A$5:$I$326,5,FALSE),0)</f>
        <v>254</v>
      </c>
      <c r="H289" s="206">
        <v>289</v>
      </c>
    </row>
    <row r="290" spans="1:8" ht="15" customHeight="1" x14ac:dyDescent="0.2">
      <c r="A290" s="568" t="s">
        <v>1500</v>
      </c>
      <c r="B290" s="61" t="s">
        <v>821</v>
      </c>
      <c r="C290" s="202" t="s">
        <v>146</v>
      </c>
      <c r="D290" s="399">
        <f t="shared" si="6"/>
        <v>0</v>
      </c>
      <c r="E290" s="77">
        <f>IFERROR(VLOOKUP($A290,Filtro!$A$5:$I$326,3,FALSE),0)</f>
        <v>0</v>
      </c>
      <c r="F290" s="183">
        <f>IFERROR(VLOOKUP($A290,Filtro!$A$5:$I$326,4,FALSE),0)</f>
        <v>0</v>
      </c>
      <c r="G290" s="77">
        <f>IFERROR(VLOOKUP($A290,Filtro!$A$5:$I$326,5,FALSE),0)</f>
        <v>56</v>
      </c>
      <c r="H290" s="206">
        <v>290</v>
      </c>
    </row>
    <row r="291" spans="1:8" ht="21" x14ac:dyDescent="0.2">
      <c r="A291" s="568" t="s">
        <v>1759</v>
      </c>
      <c r="B291" s="61" t="s">
        <v>822</v>
      </c>
      <c r="C291" s="202" t="s">
        <v>222</v>
      </c>
      <c r="D291" s="399">
        <f t="shared" si="6"/>
        <v>0</v>
      </c>
      <c r="E291" s="77">
        <f>IFERROR(VLOOKUP($A291,Filtro!$A$5:$I$326,3,FALSE),0)</f>
        <v>0</v>
      </c>
      <c r="F291" s="183">
        <f>IFERROR(VLOOKUP($A291,Filtro!$A$5:$I$326,4,FALSE),0)</f>
        <v>0</v>
      </c>
      <c r="G291" s="77">
        <f>IFERROR(VLOOKUP($A291,Filtro!$A$5:$I$326,5,FALSE),0)</f>
        <v>0</v>
      </c>
      <c r="H291" s="206">
        <v>291</v>
      </c>
    </row>
    <row r="292" spans="1:8" ht="15" customHeight="1" x14ac:dyDescent="0.2">
      <c r="A292" s="568" t="s">
        <v>1760</v>
      </c>
      <c r="B292" s="61" t="s">
        <v>823</v>
      </c>
      <c r="C292" s="202" t="s">
        <v>223</v>
      </c>
      <c r="D292" s="399">
        <f t="shared" si="6"/>
        <v>0</v>
      </c>
      <c r="E292" s="77">
        <f>IFERROR(VLOOKUP($A292,Filtro!$A$5:$I$326,3,FALSE),0)</f>
        <v>0</v>
      </c>
      <c r="F292" s="183">
        <f>IFERROR(VLOOKUP($A292,Filtro!$A$5:$I$326,4,FALSE),0)</f>
        <v>0</v>
      </c>
      <c r="G292" s="77">
        <f>IFERROR(VLOOKUP($A292,Filtro!$A$5:$I$326,5,FALSE),0)</f>
        <v>0</v>
      </c>
      <c r="H292" s="206">
        <v>292</v>
      </c>
    </row>
    <row r="293" spans="1:8" ht="15" customHeight="1" x14ac:dyDescent="0.2">
      <c r="A293" s="568" t="s">
        <v>1761</v>
      </c>
      <c r="B293" s="61" t="s">
        <v>824</v>
      </c>
      <c r="C293" s="202" t="s">
        <v>224</v>
      </c>
      <c r="D293" s="399">
        <f t="shared" si="6"/>
        <v>0</v>
      </c>
      <c r="E293" s="77">
        <f>IFERROR(VLOOKUP($A293,Filtro!$A$5:$I$326,3,FALSE),0)</f>
        <v>0</v>
      </c>
      <c r="F293" s="183">
        <f>IFERROR(VLOOKUP($A293,Filtro!$A$5:$I$326,4,FALSE),0)</f>
        <v>0</v>
      </c>
      <c r="G293" s="77">
        <f>IFERROR(VLOOKUP($A293,Filtro!$A$5:$I$326,5,FALSE),0)</f>
        <v>0</v>
      </c>
      <c r="H293" s="206">
        <v>293</v>
      </c>
    </row>
    <row r="294" spans="1:8" ht="15" customHeight="1" x14ac:dyDescent="0.2">
      <c r="A294" s="568" t="s">
        <v>1548</v>
      </c>
      <c r="B294" s="61" t="s">
        <v>825</v>
      </c>
      <c r="C294" s="202" t="s">
        <v>249</v>
      </c>
      <c r="D294" s="399">
        <f t="shared" si="6"/>
        <v>0</v>
      </c>
      <c r="E294" s="77">
        <f>IFERROR(VLOOKUP($A294,Filtro!$A$5:$I$326,3,FALSE),0)</f>
        <v>0</v>
      </c>
      <c r="F294" s="183">
        <f>IFERROR(VLOOKUP($A294,Filtro!$A$5:$I$326,4,FALSE),0)</f>
        <v>0</v>
      </c>
      <c r="G294" s="77">
        <f>IFERROR(VLOOKUP($A294,Filtro!$A$5:$I$326,5,FALSE),0)</f>
        <v>8</v>
      </c>
      <c r="H294" s="206">
        <v>294</v>
      </c>
    </row>
    <row r="295" spans="1:8" ht="21" x14ac:dyDescent="0.2">
      <c r="A295" s="568" t="s">
        <v>1762</v>
      </c>
      <c r="B295" s="61" t="s">
        <v>826</v>
      </c>
      <c r="C295" s="202" t="s">
        <v>225</v>
      </c>
      <c r="D295" s="399">
        <f t="shared" si="6"/>
        <v>0</v>
      </c>
      <c r="E295" s="77">
        <f>IFERROR(VLOOKUP($A295,Filtro!$A$5:$I$326,3,FALSE),0)</f>
        <v>0</v>
      </c>
      <c r="F295" s="183">
        <f>IFERROR(VLOOKUP($A295,Filtro!$A$5:$I$326,4,FALSE),0)</f>
        <v>0</v>
      </c>
      <c r="G295" s="77">
        <f>IFERROR(VLOOKUP($A295,Filtro!$A$5:$I$326,5,FALSE),0)</f>
        <v>0</v>
      </c>
      <c r="H295" s="206">
        <v>295</v>
      </c>
    </row>
    <row r="296" spans="1:8" ht="31.5" x14ac:dyDescent="0.2">
      <c r="A296" s="568" t="s">
        <v>1416</v>
      </c>
      <c r="B296" s="61" t="s">
        <v>827</v>
      </c>
      <c r="C296" s="202" t="s">
        <v>226</v>
      </c>
      <c r="D296" s="399">
        <f t="shared" si="6"/>
        <v>2</v>
      </c>
      <c r="E296" s="77">
        <f>IFERROR(VLOOKUP($A296,Filtro!$A$5:$I$326,3,FALSE),0)</f>
        <v>0</v>
      </c>
      <c r="F296" s="183">
        <f>IFERROR(VLOOKUP($A296,Filtro!$A$5:$I$326,4,FALSE),0)</f>
        <v>2</v>
      </c>
      <c r="G296" s="77">
        <f>IFERROR(VLOOKUP($A296,Filtro!$A$5:$I$326,5,FALSE),0)</f>
        <v>135</v>
      </c>
      <c r="H296" s="206">
        <v>296</v>
      </c>
    </row>
    <row r="297" spans="1:8" ht="15" customHeight="1" x14ac:dyDescent="0.2">
      <c r="A297" s="568" t="s">
        <v>1293</v>
      </c>
      <c r="B297" s="61" t="s">
        <v>828</v>
      </c>
      <c r="C297" s="202" t="s">
        <v>217</v>
      </c>
      <c r="D297" s="399">
        <f t="shared" si="6"/>
        <v>637</v>
      </c>
      <c r="E297" s="77">
        <f>IFERROR(VLOOKUP($A297,Filtro!$A$5:$I$326,3,FALSE),0)</f>
        <v>0</v>
      </c>
      <c r="F297" s="183">
        <f>IFERROR(VLOOKUP($A297,Filtro!$A$5:$I$326,4,FALSE),0)</f>
        <v>637</v>
      </c>
      <c r="G297" s="77">
        <f>IFERROR(VLOOKUP($A297,Filtro!$A$5:$I$326,5,FALSE),0)</f>
        <v>3765</v>
      </c>
      <c r="H297" s="206">
        <v>297</v>
      </c>
    </row>
    <row r="298" spans="1:8" ht="15" customHeight="1" x14ac:dyDescent="0.2">
      <c r="A298" s="568" t="s">
        <v>1763</v>
      </c>
      <c r="B298" s="61" t="s">
        <v>829</v>
      </c>
      <c r="C298" s="202" t="s">
        <v>227</v>
      </c>
      <c r="D298" s="399">
        <f t="shared" si="6"/>
        <v>0</v>
      </c>
      <c r="E298" s="77">
        <f>IFERROR(VLOOKUP($A298,Filtro!$A$5:$I$326,3,FALSE),0)</f>
        <v>0</v>
      </c>
      <c r="F298" s="183">
        <f>IFERROR(VLOOKUP($A298,Filtro!$A$5:$I$326,4,FALSE),0)</f>
        <v>0</v>
      </c>
      <c r="G298" s="77">
        <f>IFERROR(VLOOKUP($A298,Filtro!$A$5:$I$326,5,FALSE),0)</f>
        <v>0</v>
      </c>
      <c r="H298" s="206">
        <v>298</v>
      </c>
    </row>
    <row r="299" spans="1:8" ht="15" customHeight="1" x14ac:dyDescent="0.2">
      <c r="A299" s="568" t="s">
        <v>1764</v>
      </c>
      <c r="B299" s="61" t="s">
        <v>830</v>
      </c>
      <c r="C299" s="202" t="s">
        <v>228</v>
      </c>
      <c r="D299" s="399">
        <f t="shared" si="6"/>
        <v>0</v>
      </c>
      <c r="E299" s="77">
        <f>IFERROR(VLOOKUP($A299,Filtro!$A$5:$I$326,3,FALSE),0)</f>
        <v>0</v>
      </c>
      <c r="F299" s="183">
        <f>IFERROR(VLOOKUP($A299,Filtro!$A$5:$I$326,4,FALSE),0)</f>
        <v>0</v>
      </c>
      <c r="G299" s="77">
        <f>IFERROR(VLOOKUP($A299,Filtro!$A$5:$I$326,5,FALSE),0)</f>
        <v>0</v>
      </c>
      <c r="H299" s="206">
        <v>299</v>
      </c>
    </row>
    <row r="300" spans="1:8" ht="15" customHeight="1" x14ac:dyDescent="0.2">
      <c r="A300" s="568" t="s">
        <v>1502</v>
      </c>
      <c r="B300" s="61" t="s">
        <v>831</v>
      </c>
      <c r="C300" s="202" t="s">
        <v>307</v>
      </c>
      <c r="D300" s="399">
        <f t="shared" si="6"/>
        <v>0</v>
      </c>
      <c r="E300" s="77">
        <f>IFERROR(VLOOKUP($A300,Filtro!$A$5:$I$326,3,FALSE),0)</f>
        <v>0</v>
      </c>
      <c r="F300" s="183">
        <f>IFERROR(VLOOKUP($A300,Filtro!$A$5:$I$326,4,FALSE),0)</f>
        <v>0</v>
      </c>
      <c r="G300" s="77">
        <f>IFERROR(VLOOKUP($A300,Filtro!$A$5:$I$326,5,FALSE),0)</f>
        <v>15</v>
      </c>
      <c r="H300" s="206">
        <v>300</v>
      </c>
    </row>
    <row r="301" spans="1:8" ht="15" customHeight="1" x14ac:dyDescent="0.2">
      <c r="A301" s="568" t="s">
        <v>1765</v>
      </c>
      <c r="B301" s="61" t="s">
        <v>832</v>
      </c>
      <c r="C301" s="202" t="s">
        <v>229</v>
      </c>
      <c r="D301" s="399">
        <f t="shared" si="6"/>
        <v>0</v>
      </c>
      <c r="E301" s="77">
        <f>IFERROR(VLOOKUP($A301,Filtro!$A$5:$I$326,3,FALSE),0)</f>
        <v>0</v>
      </c>
      <c r="F301" s="183">
        <f>IFERROR(VLOOKUP($A301,Filtro!$A$5:$I$326,4,FALSE),0)</f>
        <v>0</v>
      </c>
      <c r="G301" s="77">
        <f>IFERROR(VLOOKUP($A301,Filtro!$A$5:$I$326,5,FALSE),0)</f>
        <v>0</v>
      </c>
      <c r="H301" s="206">
        <v>301</v>
      </c>
    </row>
    <row r="302" spans="1:8" ht="15" customHeight="1" x14ac:dyDescent="0.2">
      <c r="A302" s="568" t="s">
        <v>1460</v>
      </c>
      <c r="B302" s="61" t="s">
        <v>833</v>
      </c>
      <c r="C302" s="202" t="s">
        <v>230</v>
      </c>
      <c r="D302" s="399">
        <f t="shared" si="6"/>
        <v>10</v>
      </c>
      <c r="E302" s="77">
        <f>IFERROR(VLOOKUP($A302,Filtro!$A$5:$I$326,3,FALSE),0)</f>
        <v>0</v>
      </c>
      <c r="F302" s="183">
        <f>IFERROR(VLOOKUP($A302,Filtro!$A$5:$I$326,4,FALSE),0)</f>
        <v>10</v>
      </c>
      <c r="G302" s="77">
        <f>IFERROR(VLOOKUP($A302,Filtro!$A$5:$I$326,5,FALSE),0)</f>
        <v>2</v>
      </c>
      <c r="H302" s="206">
        <v>302</v>
      </c>
    </row>
    <row r="303" spans="1:8" ht="31.5" x14ac:dyDescent="0.2">
      <c r="A303" s="568" t="s">
        <v>1766</v>
      </c>
      <c r="B303" s="61" t="s">
        <v>834</v>
      </c>
      <c r="C303" s="202" t="s">
        <v>1079</v>
      </c>
      <c r="D303" s="399">
        <f t="shared" si="6"/>
        <v>0</v>
      </c>
      <c r="E303" s="77">
        <f>IFERROR(VLOOKUP($A303,Filtro!$A$5:$I$326,3,FALSE),0)</f>
        <v>0</v>
      </c>
      <c r="F303" s="183">
        <f>IFERROR(VLOOKUP($A303,Filtro!$A$5:$I$326,4,FALSE),0)</f>
        <v>0</v>
      </c>
      <c r="G303" s="77">
        <f>IFERROR(VLOOKUP($A303,Filtro!$A$5:$I$326,5,FALSE),0)</f>
        <v>0</v>
      </c>
      <c r="H303" s="206">
        <v>303</v>
      </c>
    </row>
    <row r="304" spans="1:8" ht="21" x14ac:dyDescent="0.2">
      <c r="A304" s="568" t="s">
        <v>1767</v>
      </c>
      <c r="B304" s="62" t="s">
        <v>835</v>
      </c>
      <c r="C304" s="202" t="s">
        <v>231</v>
      </c>
      <c r="D304" s="399">
        <f t="shared" si="6"/>
        <v>0</v>
      </c>
      <c r="E304" s="77">
        <f>IFERROR(VLOOKUP($A304,Filtro!$A$5:$I$326,3,FALSE),0)</f>
        <v>0</v>
      </c>
      <c r="F304" s="183">
        <f>IFERROR(VLOOKUP($A304,Filtro!$A$5:$I$326,4,FALSE),0)</f>
        <v>0</v>
      </c>
      <c r="G304" s="77">
        <f>IFERROR(VLOOKUP($A304,Filtro!$A$5:$I$326,5,FALSE),0)</f>
        <v>0</v>
      </c>
      <c r="H304" s="206">
        <v>304</v>
      </c>
    </row>
    <row r="305" spans="1:8" ht="31.5" x14ac:dyDescent="0.2">
      <c r="A305" s="568" t="s">
        <v>1768</v>
      </c>
      <c r="B305" s="61" t="s">
        <v>836</v>
      </c>
      <c r="C305" s="202" t="s">
        <v>232</v>
      </c>
      <c r="D305" s="399">
        <f t="shared" si="6"/>
        <v>0</v>
      </c>
      <c r="E305" s="77">
        <f>IFERROR(VLOOKUP($A305,Filtro!$A$5:$I$326,3,FALSE),0)</f>
        <v>0</v>
      </c>
      <c r="F305" s="183">
        <f>IFERROR(VLOOKUP($A305,Filtro!$A$5:$I$326,4,FALSE),0)</f>
        <v>0</v>
      </c>
      <c r="G305" s="77">
        <f>IFERROR(VLOOKUP($A305,Filtro!$A$5:$I$326,5,FALSE),0)</f>
        <v>0</v>
      </c>
      <c r="H305" s="206">
        <v>305</v>
      </c>
    </row>
    <row r="306" spans="1:8" ht="15" customHeight="1" x14ac:dyDescent="0.2">
      <c r="A306" s="568" t="s">
        <v>1362</v>
      </c>
      <c r="B306" s="61" t="s">
        <v>837</v>
      </c>
      <c r="C306" s="202" t="s">
        <v>348</v>
      </c>
      <c r="D306" s="399">
        <f t="shared" ref="D306:D319" si="7">SUM(E306:F306)</f>
        <v>1</v>
      </c>
      <c r="E306" s="77">
        <f>IFERROR(VLOOKUP($A306,Filtro!$A$5:$I$326,3,FALSE),0)</f>
        <v>0</v>
      </c>
      <c r="F306" s="183">
        <f>IFERROR(VLOOKUP($A306,Filtro!$A$5:$I$326,4,FALSE),0)</f>
        <v>1</v>
      </c>
      <c r="G306" s="77">
        <f>IFERROR(VLOOKUP($A306,Filtro!$A$5:$I$326,5,FALSE),0)</f>
        <v>2205</v>
      </c>
      <c r="H306" s="206">
        <v>306</v>
      </c>
    </row>
    <row r="307" spans="1:8" ht="21" x14ac:dyDescent="0.2">
      <c r="A307" s="568" t="s">
        <v>1431</v>
      </c>
      <c r="B307" s="61" t="s">
        <v>838</v>
      </c>
      <c r="C307" s="202" t="s">
        <v>389</v>
      </c>
      <c r="D307" s="399">
        <f t="shared" si="7"/>
        <v>0</v>
      </c>
      <c r="E307" s="77">
        <f>IFERROR(VLOOKUP($A307,Filtro!$A$5:$I$326,3,FALSE),0)</f>
        <v>0</v>
      </c>
      <c r="F307" s="183">
        <f>IFERROR(VLOOKUP($A307,Filtro!$A$5:$I$326,4,FALSE),0)</f>
        <v>0</v>
      </c>
      <c r="G307" s="77">
        <f>IFERROR(VLOOKUP($A307,Filtro!$A$5:$I$326,5,FALSE),0)</f>
        <v>2</v>
      </c>
      <c r="H307" s="206">
        <v>307</v>
      </c>
    </row>
    <row r="308" spans="1:8" ht="15" customHeight="1" x14ac:dyDescent="0.2">
      <c r="A308" s="568" t="s">
        <v>1399</v>
      </c>
      <c r="B308" s="61" t="s">
        <v>839</v>
      </c>
      <c r="C308" s="202" t="s">
        <v>349</v>
      </c>
      <c r="D308" s="399">
        <f t="shared" si="7"/>
        <v>15</v>
      </c>
      <c r="E308" s="77">
        <f>IFERROR(VLOOKUP($A308,Filtro!$A$5:$I$326,3,FALSE),0)</f>
        <v>0</v>
      </c>
      <c r="F308" s="183">
        <f>IFERROR(VLOOKUP($A308,Filtro!$A$5:$I$326,4,FALSE),0)</f>
        <v>15</v>
      </c>
      <c r="G308" s="77">
        <f>IFERROR(VLOOKUP($A308,Filtro!$A$5:$I$326,5,FALSE),0)</f>
        <v>0</v>
      </c>
      <c r="H308" s="206">
        <v>308</v>
      </c>
    </row>
    <row r="309" spans="1:8" ht="15" customHeight="1" x14ac:dyDescent="0.2">
      <c r="A309" s="568" t="s">
        <v>1769</v>
      </c>
      <c r="B309" s="61" t="s">
        <v>840</v>
      </c>
      <c r="C309" s="202" t="s">
        <v>350</v>
      </c>
      <c r="D309" s="399">
        <f t="shared" si="7"/>
        <v>0</v>
      </c>
      <c r="E309" s="77">
        <f>IFERROR(VLOOKUP($A309,Filtro!$A$5:$I$326,3,FALSE),0)</f>
        <v>0</v>
      </c>
      <c r="F309" s="183">
        <f>IFERROR(VLOOKUP($A309,Filtro!$A$5:$I$326,4,FALSE),0)</f>
        <v>0</v>
      </c>
      <c r="G309" s="77">
        <f>IFERROR(VLOOKUP($A309,Filtro!$A$5:$I$326,5,FALSE),0)</f>
        <v>0</v>
      </c>
      <c r="H309" s="206">
        <v>309</v>
      </c>
    </row>
    <row r="310" spans="1:8" ht="15" customHeight="1" x14ac:dyDescent="0.2">
      <c r="A310" s="568" t="s">
        <v>1770</v>
      </c>
      <c r="B310" s="61" t="s">
        <v>841</v>
      </c>
      <c r="C310" s="202" t="s">
        <v>351</v>
      </c>
      <c r="D310" s="399">
        <f t="shared" si="7"/>
        <v>0</v>
      </c>
      <c r="E310" s="77">
        <f>IFERROR(VLOOKUP($A310,Filtro!$A$5:$I$326,3,FALSE),0)</f>
        <v>0</v>
      </c>
      <c r="F310" s="183">
        <f>IFERROR(VLOOKUP($A310,Filtro!$A$5:$I$326,4,FALSE),0)</f>
        <v>0</v>
      </c>
      <c r="G310" s="77">
        <f>IFERROR(VLOOKUP($A310,Filtro!$A$5:$I$326,5,FALSE),0)</f>
        <v>0</v>
      </c>
      <c r="H310" s="206">
        <v>310</v>
      </c>
    </row>
    <row r="311" spans="1:8" ht="15" customHeight="1" x14ac:dyDescent="0.2">
      <c r="A311" s="568" t="s">
        <v>1771</v>
      </c>
      <c r="B311" s="61" t="s">
        <v>842</v>
      </c>
      <c r="C311" s="202" t="s">
        <v>352</v>
      </c>
      <c r="D311" s="399">
        <f t="shared" si="7"/>
        <v>0</v>
      </c>
      <c r="E311" s="77">
        <f>IFERROR(VLOOKUP($A311,Filtro!$A$5:$I$326,3,FALSE),0)</f>
        <v>0</v>
      </c>
      <c r="F311" s="183">
        <f>IFERROR(VLOOKUP($A311,Filtro!$A$5:$I$326,4,FALSE),0)</f>
        <v>0</v>
      </c>
      <c r="G311" s="77">
        <f>IFERROR(VLOOKUP($A311,Filtro!$A$5:$I$326,5,FALSE),0)</f>
        <v>0</v>
      </c>
      <c r="H311" s="206">
        <v>311</v>
      </c>
    </row>
    <row r="312" spans="1:8" ht="15" customHeight="1" x14ac:dyDescent="0.2">
      <c r="A312" s="568" t="s">
        <v>1511</v>
      </c>
      <c r="B312" s="61" t="s">
        <v>843</v>
      </c>
      <c r="C312" s="202" t="s">
        <v>25</v>
      </c>
      <c r="D312" s="399">
        <f t="shared" si="7"/>
        <v>5</v>
      </c>
      <c r="E312" s="77">
        <f>IFERROR(VLOOKUP($A312,Filtro!$A$5:$I$326,3,FALSE),0)</f>
        <v>0</v>
      </c>
      <c r="F312" s="183">
        <f>IFERROR(VLOOKUP($A312,Filtro!$A$5:$I$326,4,FALSE),0)</f>
        <v>5</v>
      </c>
      <c r="G312" s="77">
        <f>IFERROR(VLOOKUP($A312,Filtro!$A$5:$I$326,5,FALSE),0)</f>
        <v>32</v>
      </c>
      <c r="H312" s="206">
        <v>312</v>
      </c>
    </row>
    <row r="313" spans="1:8" ht="15" customHeight="1" x14ac:dyDescent="0.2">
      <c r="A313" s="568" t="s">
        <v>1387</v>
      </c>
      <c r="B313" s="61" t="s">
        <v>844</v>
      </c>
      <c r="C313" s="202" t="s">
        <v>26</v>
      </c>
      <c r="D313" s="399">
        <f t="shared" si="7"/>
        <v>0</v>
      </c>
      <c r="E313" s="77">
        <f>IFERROR(VLOOKUP($A313,Filtro!$A$5:$I$326,3,FALSE),0)</f>
        <v>0</v>
      </c>
      <c r="F313" s="183">
        <f>IFERROR(VLOOKUP($A313,Filtro!$A$5:$I$326,4,FALSE),0)</f>
        <v>0</v>
      </c>
      <c r="G313" s="77">
        <f>IFERROR(VLOOKUP($A313,Filtro!$A$5:$I$326,5,FALSE),0)</f>
        <v>374</v>
      </c>
      <c r="H313" s="206">
        <v>313</v>
      </c>
    </row>
    <row r="314" spans="1:8" ht="15" customHeight="1" x14ac:dyDescent="0.2">
      <c r="A314" s="568" t="s">
        <v>1457</v>
      </c>
      <c r="B314" s="61" t="s">
        <v>845</v>
      </c>
      <c r="C314" s="202" t="s">
        <v>144</v>
      </c>
      <c r="D314" s="399">
        <f t="shared" si="7"/>
        <v>0</v>
      </c>
      <c r="E314" s="77">
        <f>IFERROR(VLOOKUP($A314,Filtro!$A$5:$I$326,3,FALSE),0)</f>
        <v>0</v>
      </c>
      <c r="F314" s="183">
        <f>IFERROR(VLOOKUP($A314,Filtro!$A$5:$I$326,4,FALSE),0)</f>
        <v>0</v>
      </c>
      <c r="G314" s="77">
        <f>IFERROR(VLOOKUP($A314,Filtro!$A$5:$I$326,5,FALSE),0)</f>
        <v>46</v>
      </c>
      <c r="H314" s="206">
        <v>314</v>
      </c>
    </row>
    <row r="315" spans="1:8" ht="15" customHeight="1" x14ac:dyDescent="0.2">
      <c r="A315" s="568" t="s">
        <v>1772</v>
      </c>
      <c r="B315" s="61" t="s">
        <v>846</v>
      </c>
      <c r="C315" s="202" t="s">
        <v>145</v>
      </c>
      <c r="D315" s="399">
        <f t="shared" si="7"/>
        <v>0</v>
      </c>
      <c r="E315" s="77">
        <f>IFERROR(VLOOKUP($A315,Filtro!$A$5:$I$326,3,FALSE),0)</f>
        <v>0</v>
      </c>
      <c r="F315" s="183">
        <f>IFERROR(VLOOKUP($A315,Filtro!$A$5:$I$326,4,FALSE),0)</f>
        <v>0</v>
      </c>
      <c r="G315" s="77">
        <f>IFERROR(VLOOKUP($A315,Filtro!$A$5:$I$326,5,FALSE),0)</f>
        <v>0</v>
      </c>
      <c r="H315" s="206">
        <v>315</v>
      </c>
    </row>
    <row r="316" spans="1:8" ht="15" customHeight="1" x14ac:dyDescent="0.2">
      <c r="A316" s="568" t="s">
        <v>1363</v>
      </c>
      <c r="B316" s="61" t="s">
        <v>847</v>
      </c>
      <c r="C316" s="202" t="s">
        <v>362</v>
      </c>
      <c r="D316" s="399">
        <f t="shared" si="7"/>
        <v>2</v>
      </c>
      <c r="E316" s="77">
        <f>IFERROR(VLOOKUP($A316,Filtro!$A$5:$I$326,3,FALSE),0)</f>
        <v>0</v>
      </c>
      <c r="F316" s="183">
        <f>IFERROR(VLOOKUP($A316,Filtro!$A$5:$I$326,4,FALSE),0)</f>
        <v>2</v>
      </c>
      <c r="G316" s="77">
        <f>IFERROR(VLOOKUP($A316,Filtro!$A$5:$I$326,5,FALSE),0)</f>
        <v>1061</v>
      </c>
      <c r="H316" s="206">
        <v>316</v>
      </c>
    </row>
    <row r="317" spans="1:8" ht="15" customHeight="1" x14ac:dyDescent="0.2">
      <c r="A317" s="568" t="s">
        <v>1339</v>
      </c>
      <c r="B317" s="61" t="s">
        <v>848</v>
      </c>
      <c r="C317" s="202" t="s">
        <v>61</v>
      </c>
      <c r="D317" s="399">
        <f t="shared" si="7"/>
        <v>27</v>
      </c>
      <c r="E317" s="77">
        <f>IFERROR(VLOOKUP($A317,Filtro!$A$5:$I$326,3,FALSE),0)</f>
        <v>0</v>
      </c>
      <c r="F317" s="183">
        <f>IFERROR(VLOOKUP($A317,Filtro!$A$5:$I$326,4,FALSE),0)</f>
        <v>27</v>
      </c>
      <c r="G317" s="77">
        <f>IFERROR(VLOOKUP($A317,Filtro!$A$5:$I$326,5,FALSE),0)</f>
        <v>488</v>
      </c>
      <c r="H317" s="206">
        <v>317</v>
      </c>
    </row>
    <row r="318" spans="1:8" ht="15" customHeight="1" x14ac:dyDescent="0.2">
      <c r="A318" s="568" t="s">
        <v>1417</v>
      </c>
      <c r="B318" s="61" t="s">
        <v>849</v>
      </c>
      <c r="C318" s="202" t="s">
        <v>301</v>
      </c>
      <c r="D318" s="399">
        <f t="shared" si="7"/>
        <v>1</v>
      </c>
      <c r="E318" s="77">
        <f>IFERROR(VLOOKUP($A318,Filtro!$A$5:$I$326,3,FALSE),0)</f>
        <v>0</v>
      </c>
      <c r="F318" s="183">
        <f>IFERROR(VLOOKUP($A318,Filtro!$A$5:$I$326,4,FALSE),0)</f>
        <v>1</v>
      </c>
      <c r="G318" s="77">
        <f>IFERROR(VLOOKUP($A318,Filtro!$A$5:$I$326,5,FALSE),0)</f>
        <v>85</v>
      </c>
      <c r="H318" s="206">
        <v>318</v>
      </c>
    </row>
    <row r="319" spans="1:8" ht="15" customHeight="1" thickBot="1" x14ac:dyDescent="0.25">
      <c r="A319" s="568" t="s">
        <v>1340</v>
      </c>
      <c r="B319" s="63" t="s">
        <v>850</v>
      </c>
      <c r="C319" s="231" t="s">
        <v>269</v>
      </c>
      <c r="D319" s="396">
        <f t="shared" si="7"/>
        <v>0</v>
      </c>
      <c r="E319" s="579">
        <f>IFERROR(VLOOKUP($A319,Filtro!$A$5:$I$326,3,FALSE),0)</f>
        <v>0</v>
      </c>
      <c r="F319" s="580">
        <f>IFERROR(VLOOKUP($A319,Filtro!$A$5:$I$326,4,FALSE),0)</f>
        <v>0</v>
      </c>
      <c r="G319" s="579">
        <f>IFERROR(VLOOKUP($A319,Filtro!$A$5:$I$326,5,FALSE),0)</f>
        <v>18</v>
      </c>
      <c r="H319" s="206">
        <v>319</v>
      </c>
    </row>
    <row r="320" spans="1:8" ht="15" customHeight="1" thickBot="1" x14ac:dyDescent="0.25">
      <c r="A320" s="390"/>
      <c r="B320" s="535" t="s">
        <v>121</v>
      </c>
      <c r="C320" s="545"/>
      <c r="D320" s="570">
        <f>SUM(D242:D319)</f>
        <v>16180</v>
      </c>
      <c r="E320" s="571">
        <f>SUM(E242:E319)</f>
        <v>0</v>
      </c>
      <c r="F320" s="572">
        <f>SUM(F242:F319)</f>
        <v>16180</v>
      </c>
      <c r="G320" s="573">
        <f>SUM(G242:G319)</f>
        <v>43353</v>
      </c>
      <c r="H320" s="206">
        <v>320</v>
      </c>
    </row>
    <row r="321" spans="1:8" ht="15" customHeight="1" x14ac:dyDescent="0.2">
      <c r="A321" s="351"/>
      <c r="B321" s="251"/>
      <c r="C321" s="251"/>
      <c r="D321" s="285"/>
      <c r="E321" s="285"/>
      <c r="F321" s="285"/>
      <c r="G321" s="285"/>
      <c r="H321" s="206">
        <v>321</v>
      </c>
    </row>
    <row r="322" spans="1:8" ht="15" customHeight="1" x14ac:dyDescent="0.2">
      <c r="A322" s="351"/>
      <c r="B322" s="511" t="s">
        <v>1232</v>
      </c>
      <c r="C322" s="512"/>
      <c r="D322" s="207"/>
      <c r="E322" s="208"/>
      <c r="F322" s="208"/>
      <c r="G322" s="286"/>
      <c r="H322" s="206">
        <v>322</v>
      </c>
    </row>
    <row r="323" spans="1:8" ht="15" customHeight="1" x14ac:dyDescent="0.2">
      <c r="A323" s="568" t="s">
        <v>1364</v>
      </c>
      <c r="B323" s="60" t="s">
        <v>851</v>
      </c>
      <c r="C323" s="202" t="s">
        <v>123</v>
      </c>
      <c r="D323" s="399">
        <f t="shared" ref="D323:D366" si="8">SUM(E323:F323)</f>
        <v>2</v>
      </c>
      <c r="E323" s="77">
        <f>IFERROR(VLOOKUP($A323,Filtro!$A$5:$I$326,3,FALSE),0)</f>
        <v>0</v>
      </c>
      <c r="F323" s="183">
        <f>IFERROR(VLOOKUP($A323,Filtro!$A$5:$I$326,4,FALSE),0)</f>
        <v>2</v>
      </c>
      <c r="G323" s="77">
        <f>IFERROR(VLOOKUP($A323,Filtro!$A$5:$I$326,5,FALSE),0)</f>
        <v>75</v>
      </c>
      <c r="H323" s="206">
        <v>323</v>
      </c>
    </row>
    <row r="324" spans="1:8" ht="15" customHeight="1" x14ac:dyDescent="0.2">
      <c r="A324" s="568" t="s">
        <v>1834</v>
      </c>
      <c r="B324" s="61" t="s">
        <v>852</v>
      </c>
      <c r="C324" s="202" t="s">
        <v>124</v>
      </c>
      <c r="D324" s="399">
        <f t="shared" si="8"/>
        <v>0</v>
      </c>
      <c r="E324" s="77">
        <f>IFERROR(VLOOKUP($A324,Filtro!$A$5:$I$326,3,FALSE),0)</f>
        <v>0</v>
      </c>
      <c r="F324" s="183">
        <f>IFERROR(VLOOKUP($A324,Filtro!$A$5:$I$326,4,FALSE),0)</f>
        <v>0</v>
      </c>
      <c r="G324" s="77">
        <f>IFERROR(VLOOKUP($A324,Filtro!$A$5:$I$326,5,FALSE),0)</f>
        <v>0</v>
      </c>
      <c r="H324" s="206">
        <v>324</v>
      </c>
    </row>
    <row r="325" spans="1:8" ht="15" customHeight="1" x14ac:dyDescent="0.2">
      <c r="A325" s="568" t="s">
        <v>1835</v>
      </c>
      <c r="B325" s="61" t="s">
        <v>853</v>
      </c>
      <c r="C325" s="202" t="s">
        <v>62</v>
      </c>
      <c r="D325" s="399">
        <f t="shared" si="8"/>
        <v>0</v>
      </c>
      <c r="E325" s="77">
        <f>IFERROR(VLOOKUP($A325,Filtro!$A$5:$I$326,3,FALSE),0)</f>
        <v>0</v>
      </c>
      <c r="F325" s="183">
        <f>IFERROR(VLOOKUP($A325,Filtro!$A$5:$I$326,4,FALSE),0)</f>
        <v>0</v>
      </c>
      <c r="G325" s="77">
        <f>IFERROR(VLOOKUP($A325,Filtro!$A$5:$I$326,5,FALSE),0)</f>
        <v>0</v>
      </c>
      <c r="H325" s="206">
        <v>325</v>
      </c>
    </row>
    <row r="326" spans="1:8" ht="15" customHeight="1" x14ac:dyDescent="0.2">
      <c r="A326" s="568" t="s">
        <v>1341</v>
      </c>
      <c r="B326" s="61" t="s">
        <v>854</v>
      </c>
      <c r="C326" s="202" t="s">
        <v>390</v>
      </c>
      <c r="D326" s="399">
        <f t="shared" si="8"/>
        <v>129</v>
      </c>
      <c r="E326" s="77">
        <f>IFERROR(VLOOKUP($A326,Filtro!$A$5:$I$326,3,FALSE),0)</f>
        <v>0</v>
      </c>
      <c r="F326" s="183">
        <f>IFERROR(VLOOKUP($A326,Filtro!$A$5:$I$326,4,FALSE),0)</f>
        <v>129</v>
      </c>
      <c r="G326" s="77">
        <f>IFERROR(VLOOKUP($A326,Filtro!$A$5:$I$326,5,FALSE),0)</f>
        <v>844</v>
      </c>
      <c r="H326" s="206">
        <v>326</v>
      </c>
    </row>
    <row r="327" spans="1:8" ht="15" customHeight="1" x14ac:dyDescent="0.2">
      <c r="A327" s="568" t="s">
        <v>1365</v>
      </c>
      <c r="B327" s="61" t="s">
        <v>855</v>
      </c>
      <c r="C327" s="202" t="s">
        <v>63</v>
      </c>
      <c r="D327" s="399">
        <f t="shared" si="8"/>
        <v>118</v>
      </c>
      <c r="E327" s="77">
        <f>IFERROR(VLOOKUP($A327,Filtro!$A$5:$I$326,3,FALSE),0)</f>
        <v>0</v>
      </c>
      <c r="F327" s="183">
        <f>IFERROR(VLOOKUP($A327,Filtro!$A$5:$I$326,4,FALSE),0)</f>
        <v>118</v>
      </c>
      <c r="G327" s="77">
        <f>IFERROR(VLOOKUP($A327,Filtro!$A$5:$I$326,5,FALSE),0)</f>
        <v>247</v>
      </c>
      <c r="H327" s="206">
        <v>327</v>
      </c>
    </row>
    <row r="328" spans="1:8" ht="15" customHeight="1" x14ac:dyDescent="0.2">
      <c r="A328" s="568" t="s">
        <v>1836</v>
      </c>
      <c r="B328" s="61" t="s">
        <v>856</v>
      </c>
      <c r="C328" s="202" t="s">
        <v>0</v>
      </c>
      <c r="D328" s="399">
        <f t="shared" si="8"/>
        <v>0</v>
      </c>
      <c r="E328" s="77">
        <f>IFERROR(VLOOKUP($A328,Filtro!$A$5:$I$326,3,FALSE),0)</f>
        <v>0</v>
      </c>
      <c r="F328" s="183">
        <f>IFERROR(VLOOKUP($A328,Filtro!$A$5:$I$326,4,FALSE),0)</f>
        <v>0</v>
      </c>
      <c r="G328" s="77">
        <f>IFERROR(VLOOKUP($A328,Filtro!$A$5:$I$326,5,FALSE),0)</f>
        <v>0</v>
      </c>
      <c r="H328" s="206">
        <v>328</v>
      </c>
    </row>
    <row r="329" spans="1:8" ht="15" customHeight="1" x14ac:dyDescent="0.2">
      <c r="A329" s="568" t="s">
        <v>1837</v>
      </c>
      <c r="B329" s="61" t="s">
        <v>857</v>
      </c>
      <c r="C329" s="202" t="s">
        <v>106</v>
      </c>
      <c r="D329" s="399">
        <f t="shared" si="8"/>
        <v>0</v>
      </c>
      <c r="E329" s="77">
        <f>IFERROR(VLOOKUP($A329,Filtro!$A$5:$I$326,3,FALSE),0)</f>
        <v>0</v>
      </c>
      <c r="F329" s="183">
        <f>IFERROR(VLOOKUP($A329,Filtro!$A$5:$I$326,4,FALSE),0)</f>
        <v>0</v>
      </c>
      <c r="G329" s="77">
        <f>IFERROR(VLOOKUP($A329,Filtro!$A$5:$I$326,5,FALSE),0)</f>
        <v>0</v>
      </c>
      <c r="H329" s="206">
        <v>329</v>
      </c>
    </row>
    <row r="330" spans="1:8" ht="15" customHeight="1" x14ac:dyDescent="0.2">
      <c r="A330" s="568" t="s">
        <v>1838</v>
      </c>
      <c r="B330" s="61" t="s">
        <v>858</v>
      </c>
      <c r="C330" s="202" t="s">
        <v>107</v>
      </c>
      <c r="D330" s="399">
        <f t="shared" si="8"/>
        <v>0</v>
      </c>
      <c r="E330" s="77">
        <f>IFERROR(VLOOKUP($A330,Filtro!$A$5:$I$326,3,FALSE),0)</f>
        <v>0</v>
      </c>
      <c r="F330" s="183">
        <f>IFERROR(VLOOKUP($A330,Filtro!$A$5:$I$326,4,FALSE),0)</f>
        <v>0</v>
      </c>
      <c r="G330" s="77">
        <f>IFERROR(VLOOKUP($A330,Filtro!$A$5:$I$326,5,FALSE),0)</f>
        <v>0</v>
      </c>
      <c r="H330" s="206">
        <v>330</v>
      </c>
    </row>
    <row r="331" spans="1:8" ht="15" customHeight="1" x14ac:dyDescent="0.2">
      <c r="A331" s="568" t="s">
        <v>1839</v>
      </c>
      <c r="B331" s="61" t="s">
        <v>859</v>
      </c>
      <c r="C331" s="202" t="s">
        <v>108</v>
      </c>
      <c r="D331" s="399">
        <f t="shared" si="8"/>
        <v>0</v>
      </c>
      <c r="E331" s="77">
        <f>IFERROR(VLOOKUP($A331,Filtro!$A$5:$I$326,3,FALSE),0)</f>
        <v>0</v>
      </c>
      <c r="F331" s="183">
        <f>IFERROR(VLOOKUP($A331,Filtro!$A$5:$I$326,4,FALSE),0)</f>
        <v>0</v>
      </c>
      <c r="G331" s="77">
        <f>IFERROR(VLOOKUP($A331,Filtro!$A$5:$I$326,5,FALSE),0)</f>
        <v>0</v>
      </c>
      <c r="H331" s="206">
        <v>331</v>
      </c>
    </row>
    <row r="332" spans="1:8" ht="15" customHeight="1" x14ac:dyDescent="0.2">
      <c r="A332" s="568" t="s">
        <v>1437</v>
      </c>
      <c r="B332" s="61" t="s">
        <v>860</v>
      </c>
      <c r="C332" s="202" t="s">
        <v>81</v>
      </c>
      <c r="D332" s="399">
        <f t="shared" si="8"/>
        <v>1418</v>
      </c>
      <c r="E332" s="77">
        <f>IFERROR(VLOOKUP($A332,Filtro!$A$5:$I$326,3,FALSE),0)</f>
        <v>0</v>
      </c>
      <c r="F332" s="183">
        <f>IFERROR(VLOOKUP($A332,Filtro!$A$5:$I$326,4,FALSE),0)</f>
        <v>1418</v>
      </c>
      <c r="G332" s="77">
        <f>IFERROR(VLOOKUP($A332,Filtro!$A$5:$I$326,5,FALSE),0)</f>
        <v>17</v>
      </c>
      <c r="H332" s="206">
        <v>332</v>
      </c>
    </row>
    <row r="333" spans="1:8" ht="15" customHeight="1" x14ac:dyDescent="0.2">
      <c r="A333" s="568" t="s">
        <v>1840</v>
      </c>
      <c r="B333" s="61" t="s">
        <v>861</v>
      </c>
      <c r="C333" s="202" t="s">
        <v>293</v>
      </c>
      <c r="D333" s="399">
        <f t="shared" si="8"/>
        <v>0</v>
      </c>
      <c r="E333" s="77">
        <f>IFERROR(VLOOKUP($A333,Filtro!$A$5:$I$326,3,FALSE),0)</f>
        <v>0</v>
      </c>
      <c r="F333" s="183">
        <f>IFERROR(VLOOKUP($A333,Filtro!$A$5:$I$326,4,FALSE),0)</f>
        <v>0</v>
      </c>
      <c r="G333" s="77">
        <f>IFERROR(VLOOKUP($A333,Filtro!$A$5:$I$326,5,FALSE),0)</f>
        <v>0</v>
      </c>
      <c r="H333" s="206">
        <v>333</v>
      </c>
    </row>
    <row r="334" spans="1:8" ht="15" customHeight="1" x14ac:dyDescent="0.2">
      <c r="A334" s="568" t="s">
        <v>1439</v>
      </c>
      <c r="B334" s="61" t="s">
        <v>862</v>
      </c>
      <c r="C334" s="202" t="s">
        <v>294</v>
      </c>
      <c r="D334" s="399">
        <f t="shared" si="8"/>
        <v>50</v>
      </c>
      <c r="E334" s="77">
        <f>IFERROR(VLOOKUP($A334,Filtro!$A$5:$I$326,3,FALSE),0)</f>
        <v>0</v>
      </c>
      <c r="F334" s="183">
        <f>IFERROR(VLOOKUP($A334,Filtro!$A$5:$I$326,4,FALSE),0)</f>
        <v>50</v>
      </c>
      <c r="G334" s="77">
        <f>IFERROR(VLOOKUP($A334,Filtro!$A$5:$I$326,5,FALSE),0)</f>
        <v>2032</v>
      </c>
      <c r="H334" s="206">
        <v>334</v>
      </c>
    </row>
    <row r="335" spans="1:8" ht="15" customHeight="1" x14ac:dyDescent="0.2">
      <c r="A335" s="568" t="s">
        <v>1530</v>
      </c>
      <c r="B335" s="61" t="s">
        <v>863</v>
      </c>
      <c r="C335" s="202" t="s">
        <v>295</v>
      </c>
      <c r="D335" s="399">
        <f t="shared" si="8"/>
        <v>0</v>
      </c>
      <c r="E335" s="77">
        <f>IFERROR(VLOOKUP($A335,Filtro!$A$5:$I$326,3,FALSE),0)</f>
        <v>0</v>
      </c>
      <c r="F335" s="183">
        <f>IFERROR(VLOOKUP($A335,Filtro!$A$5:$I$326,4,FALSE),0)</f>
        <v>0</v>
      </c>
      <c r="G335" s="77">
        <f>IFERROR(VLOOKUP($A335,Filtro!$A$5:$I$326,5,FALSE),0)</f>
        <v>266</v>
      </c>
      <c r="H335" s="206">
        <v>335</v>
      </c>
    </row>
    <row r="336" spans="1:8" ht="15" customHeight="1" x14ac:dyDescent="0.2">
      <c r="A336" s="568" t="s">
        <v>1841</v>
      </c>
      <c r="B336" s="61" t="s">
        <v>864</v>
      </c>
      <c r="C336" s="202" t="s">
        <v>82</v>
      </c>
      <c r="D336" s="399">
        <f t="shared" si="8"/>
        <v>0</v>
      </c>
      <c r="E336" s="77">
        <f>IFERROR(VLOOKUP($A336,Filtro!$A$5:$I$326,3,FALSE),0)</f>
        <v>0</v>
      </c>
      <c r="F336" s="183">
        <f>IFERROR(VLOOKUP($A336,Filtro!$A$5:$I$326,4,FALSE),0)</f>
        <v>0</v>
      </c>
      <c r="G336" s="77">
        <f>IFERROR(VLOOKUP($A336,Filtro!$A$5:$I$326,5,FALSE),0)</f>
        <v>0</v>
      </c>
      <c r="H336" s="206">
        <v>336</v>
      </c>
    </row>
    <row r="337" spans="1:8" ht="15" customHeight="1" x14ac:dyDescent="0.2">
      <c r="A337" s="568" t="s">
        <v>1842</v>
      </c>
      <c r="B337" s="61" t="s">
        <v>865</v>
      </c>
      <c r="C337" s="202" t="s">
        <v>1134</v>
      </c>
      <c r="D337" s="399">
        <f t="shared" si="8"/>
        <v>0</v>
      </c>
      <c r="E337" s="77">
        <f>IFERROR(VLOOKUP($A337,Filtro!$A$5:$I$326,3,FALSE),0)</f>
        <v>0</v>
      </c>
      <c r="F337" s="183">
        <f>IFERROR(VLOOKUP($A337,Filtro!$A$5:$I$326,4,FALSE),0)</f>
        <v>0</v>
      </c>
      <c r="G337" s="77">
        <f>IFERROR(VLOOKUP($A337,Filtro!$A$5:$I$326,5,FALSE),0)</f>
        <v>0</v>
      </c>
      <c r="H337" s="206">
        <v>337</v>
      </c>
    </row>
    <row r="338" spans="1:8" ht="15" customHeight="1" x14ac:dyDescent="0.2">
      <c r="A338" s="568" t="s">
        <v>1843</v>
      </c>
      <c r="B338" s="61" t="s">
        <v>866</v>
      </c>
      <c r="C338" s="202" t="s">
        <v>296</v>
      </c>
      <c r="D338" s="399">
        <f t="shared" si="8"/>
        <v>0</v>
      </c>
      <c r="E338" s="77">
        <f>IFERROR(VLOOKUP($A338,Filtro!$A$5:$I$326,3,FALSE),0)</f>
        <v>0</v>
      </c>
      <c r="F338" s="183">
        <f>IFERROR(VLOOKUP($A338,Filtro!$A$5:$I$326,4,FALSE),0)</f>
        <v>0</v>
      </c>
      <c r="G338" s="77">
        <f>IFERROR(VLOOKUP($A338,Filtro!$A$5:$I$326,5,FALSE),0)</f>
        <v>0</v>
      </c>
      <c r="H338" s="206">
        <v>338</v>
      </c>
    </row>
    <row r="339" spans="1:8" ht="15" customHeight="1" x14ac:dyDescent="0.2">
      <c r="A339" s="568" t="s">
        <v>1844</v>
      </c>
      <c r="B339" s="61" t="s">
        <v>867</v>
      </c>
      <c r="C339" s="202" t="s">
        <v>297</v>
      </c>
      <c r="D339" s="399">
        <f t="shared" si="8"/>
        <v>0</v>
      </c>
      <c r="E339" s="77">
        <f>IFERROR(VLOOKUP($A339,Filtro!$A$5:$I$326,3,FALSE),0)</f>
        <v>0</v>
      </c>
      <c r="F339" s="183">
        <f>IFERROR(VLOOKUP($A339,Filtro!$A$5:$I$326,4,FALSE),0)</f>
        <v>0</v>
      </c>
      <c r="G339" s="77">
        <f>IFERROR(VLOOKUP($A339,Filtro!$A$5:$I$326,5,FALSE),0)</f>
        <v>0</v>
      </c>
      <c r="H339" s="206">
        <v>339</v>
      </c>
    </row>
    <row r="340" spans="1:8" ht="15" customHeight="1" x14ac:dyDescent="0.2">
      <c r="A340" s="568" t="s">
        <v>1388</v>
      </c>
      <c r="B340" s="61" t="s">
        <v>868</v>
      </c>
      <c r="C340" s="202" t="s">
        <v>298</v>
      </c>
      <c r="D340" s="399">
        <f t="shared" si="8"/>
        <v>0</v>
      </c>
      <c r="E340" s="77">
        <f>IFERROR(VLOOKUP($A340,Filtro!$A$5:$I$326,3,FALSE),0)</f>
        <v>0</v>
      </c>
      <c r="F340" s="183">
        <f>IFERROR(VLOOKUP($A340,Filtro!$A$5:$I$326,4,FALSE),0)</f>
        <v>0</v>
      </c>
      <c r="G340" s="77">
        <f>IFERROR(VLOOKUP($A340,Filtro!$A$5:$I$326,5,FALSE),0)</f>
        <v>66</v>
      </c>
      <c r="H340" s="206">
        <v>340</v>
      </c>
    </row>
    <row r="341" spans="1:8" ht="15" customHeight="1" x14ac:dyDescent="0.2">
      <c r="A341" s="568" t="s">
        <v>1845</v>
      </c>
      <c r="B341" s="61" t="s">
        <v>869</v>
      </c>
      <c r="C341" s="202" t="s">
        <v>299</v>
      </c>
      <c r="D341" s="399">
        <f t="shared" si="8"/>
        <v>0</v>
      </c>
      <c r="E341" s="77">
        <f>IFERROR(VLOOKUP($A341,Filtro!$A$5:$I$326,3,FALSE),0)</f>
        <v>0</v>
      </c>
      <c r="F341" s="183">
        <f>IFERROR(VLOOKUP($A341,Filtro!$A$5:$I$326,4,FALSE),0)</f>
        <v>0</v>
      </c>
      <c r="G341" s="77">
        <f>IFERROR(VLOOKUP($A341,Filtro!$A$5:$I$326,5,FALSE),0)</f>
        <v>0</v>
      </c>
      <c r="H341" s="206">
        <v>341</v>
      </c>
    </row>
    <row r="342" spans="1:8" ht="15" customHeight="1" x14ac:dyDescent="0.2">
      <c r="A342" s="568" t="s">
        <v>1846</v>
      </c>
      <c r="B342" s="61" t="s">
        <v>870</v>
      </c>
      <c r="C342" s="202" t="s">
        <v>83</v>
      </c>
      <c r="D342" s="399">
        <f t="shared" si="8"/>
        <v>0</v>
      </c>
      <c r="E342" s="77">
        <f>IFERROR(VLOOKUP($A342,Filtro!$A$5:$I$326,3,FALSE),0)</f>
        <v>0</v>
      </c>
      <c r="F342" s="183">
        <f>IFERROR(VLOOKUP($A342,Filtro!$A$5:$I$326,4,FALSE),0)</f>
        <v>0</v>
      </c>
      <c r="G342" s="77">
        <f>IFERROR(VLOOKUP($A342,Filtro!$A$5:$I$326,5,FALSE),0)</f>
        <v>0</v>
      </c>
      <c r="H342" s="206">
        <v>342</v>
      </c>
    </row>
    <row r="343" spans="1:8" ht="15" customHeight="1" x14ac:dyDescent="0.2">
      <c r="A343" s="568" t="s">
        <v>1847</v>
      </c>
      <c r="B343" s="61" t="s">
        <v>871</v>
      </c>
      <c r="C343" s="202" t="s">
        <v>300</v>
      </c>
      <c r="D343" s="399">
        <f t="shared" si="8"/>
        <v>0</v>
      </c>
      <c r="E343" s="77">
        <f>IFERROR(VLOOKUP($A343,Filtro!$A$5:$I$326,3,FALSE),0)</f>
        <v>0</v>
      </c>
      <c r="F343" s="183">
        <f>IFERROR(VLOOKUP($A343,Filtro!$A$5:$I$326,4,FALSE),0)</f>
        <v>0</v>
      </c>
      <c r="G343" s="77">
        <f>IFERROR(VLOOKUP($A343,Filtro!$A$5:$I$326,5,FALSE),0)</f>
        <v>0</v>
      </c>
      <c r="H343" s="206">
        <v>343</v>
      </c>
    </row>
    <row r="344" spans="1:8" ht="15" customHeight="1" x14ac:dyDescent="0.2">
      <c r="A344" s="568" t="s">
        <v>1517</v>
      </c>
      <c r="B344" s="61" t="s">
        <v>872</v>
      </c>
      <c r="C344" s="202" t="s">
        <v>84</v>
      </c>
      <c r="D344" s="399">
        <f t="shared" si="8"/>
        <v>0</v>
      </c>
      <c r="E344" s="77">
        <f>IFERROR(VLOOKUP($A344,Filtro!$A$5:$I$326,3,FALSE),0)</f>
        <v>0</v>
      </c>
      <c r="F344" s="183">
        <f>IFERROR(VLOOKUP($A344,Filtro!$A$5:$I$326,4,FALSE),0)</f>
        <v>0</v>
      </c>
      <c r="G344" s="77">
        <f>IFERROR(VLOOKUP($A344,Filtro!$A$5:$I$326,5,FALSE),0)</f>
        <v>50</v>
      </c>
      <c r="H344" s="206">
        <v>344</v>
      </c>
    </row>
    <row r="345" spans="1:8" ht="15" customHeight="1" x14ac:dyDescent="0.2">
      <c r="A345" s="568" t="s">
        <v>1848</v>
      </c>
      <c r="B345" s="61" t="s">
        <v>873</v>
      </c>
      <c r="C345" s="202" t="s">
        <v>272</v>
      </c>
      <c r="D345" s="399">
        <f t="shared" si="8"/>
        <v>0</v>
      </c>
      <c r="E345" s="77">
        <f>IFERROR(VLOOKUP($A345,Filtro!$A$5:$I$326,3,FALSE),0)</f>
        <v>0</v>
      </c>
      <c r="F345" s="183">
        <f>IFERROR(VLOOKUP($A345,Filtro!$A$5:$I$326,4,FALSE),0)</f>
        <v>0</v>
      </c>
      <c r="G345" s="77">
        <f>IFERROR(VLOOKUP($A345,Filtro!$A$5:$I$326,5,FALSE),0)</f>
        <v>0</v>
      </c>
      <c r="H345" s="206">
        <v>345</v>
      </c>
    </row>
    <row r="346" spans="1:8" ht="15" customHeight="1" x14ac:dyDescent="0.2">
      <c r="A346" s="568" t="s">
        <v>1531</v>
      </c>
      <c r="B346" s="61" t="s">
        <v>874</v>
      </c>
      <c r="C346" s="202" t="s">
        <v>256</v>
      </c>
      <c r="D346" s="399">
        <f t="shared" si="8"/>
        <v>0</v>
      </c>
      <c r="E346" s="77">
        <f>IFERROR(VLOOKUP($A346,Filtro!$A$5:$I$326,3,FALSE),0)</f>
        <v>0</v>
      </c>
      <c r="F346" s="183">
        <f>IFERROR(VLOOKUP($A346,Filtro!$A$5:$I$326,4,FALSE),0)</f>
        <v>0</v>
      </c>
      <c r="G346" s="77">
        <f>IFERROR(VLOOKUP($A346,Filtro!$A$5:$I$326,5,FALSE),0)</f>
        <v>415</v>
      </c>
      <c r="H346" s="206">
        <v>346</v>
      </c>
    </row>
    <row r="347" spans="1:8" ht="21" x14ac:dyDescent="0.2">
      <c r="A347" s="568" t="s">
        <v>1849</v>
      </c>
      <c r="B347" s="61" t="s">
        <v>875</v>
      </c>
      <c r="C347" s="202" t="s">
        <v>85</v>
      </c>
      <c r="D347" s="399">
        <f t="shared" si="8"/>
        <v>0</v>
      </c>
      <c r="E347" s="77">
        <f>IFERROR(VLOOKUP($A347,Filtro!$A$5:$I$326,3,FALSE),0)</f>
        <v>0</v>
      </c>
      <c r="F347" s="183">
        <f>IFERROR(VLOOKUP($A347,Filtro!$A$5:$I$326,4,FALSE),0)</f>
        <v>0</v>
      </c>
      <c r="G347" s="77">
        <f>IFERROR(VLOOKUP($A347,Filtro!$A$5:$I$326,5,FALSE),0)</f>
        <v>0</v>
      </c>
      <c r="H347" s="206">
        <v>347</v>
      </c>
    </row>
    <row r="348" spans="1:8" ht="15" customHeight="1" x14ac:dyDescent="0.2">
      <c r="A348" s="568" t="s">
        <v>1850</v>
      </c>
      <c r="B348" s="61" t="s">
        <v>876</v>
      </c>
      <c r="C348" s="202" t="s">
        <v>257</v>
      </c>
      <c r="D348" s="399">
        <f t="shared" si="8"/>
        <v>0</v>
      </c>
      <c r="E348" s="77">
        <f>IFERROR(VLOOKUP($A348,Filtro!$A$5:$I$326,3,FALSE),0)</f>
        <v>0</v>
      </c>
      <c r="F348" s="183">
        <f>IFERROR(VLOOKUP($A348,Filtro!$A$5:$I$326,4,FALSE),0)</f>
        <v>0</v>
      </c>
      <c r="G348" s="77">
        <f>IFERROR(VLOOKUP($A348,Filtro!$A$5:$I$326,5,FALSE),0)</f>
        <v>0</v>
      </c>
      <c r="H348" s="206">
        <v>348</v>
      </c>
    </row>
    <row r="349" spans="1:8" ht="15" customHeight="1" x14ac:dyDescent="0.2">
      <c r="A349" s="568" t="s">
        <v>1851</v>
      </c>
      <c r="B349" s="61" t="s">
        <v>877</v>
      </c>
      <c r="C349" s="202" t="s">
        <v>258</v>
      </c>
      <c r="D349" s="399">
        <f t="shared" si="8"/>
        <v>0</v>
      </c>
      <c r="E349" s="77">
        <f>IFERROR(VLOOKUP($A349,Filtro!$A$5:$I$326,3,FALSE),0)</f>
        <v>0</v>
      </c>
      <c r="F349" s="183">
        <f>IFERROR(VLOOKUP($A349,Filtro!$A$5:$I$326,4,FALSE),0)</f>
        <v>0</v>
      </c>
      <c r="G349" s="77">
        <f>IFERROR(VLOOKUP($A349,Filtro!$A$5:$I$326,5,FALSE),0)</f>
        <v>0</v>
      </c>
      <c r="H349" s="206">
        <v>349</v>
      </c>
    </row>
    <row r="350" spans="1:8" ht="15" customHeight="1" x14ac:dyDescent="0.2">
      <c r="A350" s="568" t="s">
        <v>1852</v>
      </c>
      <c r="B350" s="61" t="s">
        <v>878</v>
      </c>
      <c r="C350" s="202" t="s">
        <v>259</v>
      </c>
      <c r="D350" s="399">
        <f t="shared" si="8"/>
        <v>0</v>
      </c>
      <c r="E350" s="77">
        <f>IFERROR(VLOOKUP($A350,Filtro!$A$5:$I$326,3,FALSE),0)</f>
        <v>0</v>
      </c>
      <c r="F350" s="183">
        <f>IFERROR(VLOOKUP($A350,Filtro!$A$5:$I$326,4,FALSE),0)</f>
        <v>0</v>
      </c>
      <c r="G350" s="77">
        <f>IFERROR(VLOOKUP($A350,Filtro!$A$5:$I$326,5,FALSE),0)</f>
        <v>0</v>
      </c>
      <c r="H350" s="206">
        <v>350</v>
      </c>
    </row>
    <row r="351" spans="1:8" ht="15" customHeight="1" x14ac:dyDescent="0.2">
      <c r="A351" s="568" t="s">
        <v>1569</v>
      </c>
      <c r="B351" s="61" t="s">
        <v>879</v>
      </c>
      <c r="C351" s="202" t="s">
        <v>86</v>
      </c>
      <c r="D351" s="399">
        <f t="shared" si="8"/>
        <v>0</v>
      </c>
      <c r="E351" s="77">
        <f>IFERROR(VLOOKUP($A351,Filtro!$A$5:$I$326,3,FALSE),0)</f>
        <v>0</v>
      </c>
      <c r="F351" s="183">
        <f>IFERROR(VLOOKUP($A351,Filtro!$A$5:$I$326,4,FALSE),0)</f>
        <v>0</v>
      </c>
      <c r="G351" s="77">
        <f>IFERROR(VLOOKUP($A351,Filtro!$A$5:$I$326,5,FALSE),0)</f>
        <v>17</v>
      </c>
      <c r="H351" s="206">
        <v>351</v>
      </c>
    </row>
    <row r="352" spans="1:8" ht="15" customHeight="1" x14ac:dyDescent="0.2">
      <c r="A352" s="568" t="s">
        <v>1518</v>
      </c>
      <c r="B352" s="61" t="s">
        <v>880</v>
      </c>
      <c r="C352" s="202" t="s">
        <v>98</v>
      </c>
      <c r="D352" s="399">
        <f t="shared" si="8"/>
        <v>0</v>
      </c>
      <c r="E352" s="77">
        <f>IFERROR(VLOOKUP($A352,Filtro!$A$5:$I$326,3,FALSE),0)</f>
        <v>0</v>
      </c>
      <c r="F352" s="183">
        <f>IFERROR(VLOOKUP($A352,Filtro!$A$5:$I$326,4,FALSE),0)</f>
        <v>0</v>
      </c>
      <c r="G352" s="77">
        <f>IFERROR(VLOOKUP($A352,Filtro!$A$5:$I$326,5,FALSE),0)</f>
        <v>3</v>
      </c>
      <c r="H352" s="206">
        <v>352</v>
      </c>
    </row>
    <row r="353" spans="1:8" ht="15" customHeight="1" x14ac:dyDescent="0.2">
      <c r="A353" s="568" t="s">
        <v>1510</v>
      </c>
      <c r="B353" s="61" t="s">
        <v>881</v>
      </c>
      <c r="C353" s="202" t="s">
        <v>99</v>
      </c>
      <c r="D353" s="399">
        <f t="shared" si="8"/>
        <v>0</v>
      </c>
      <c r="E353" s="77">
        <f>IFERROR(VLOOKUP($A353,Filtro!$A$5:$I$326,3,FALSE),0)</f>
        <v>0</v>
      </c>
      <c r="F353" s="183">
        <f>IFERROR(VLOOKUP($A353,Filtro!$A$5:$I$326,4,FALSE),0)</f>
        <v>0</v>
      </c>
      <c r="G353" s="77">
        <f>IFERROR(VLOOKUP($A353,Filtro!$A$5:$I$326,5,FALSE),0)</f>
        <v>60</v>
      </c>
      <c r="H353" s="206">
        <v>353</v>
      </c>
    </row>
    <row r="354" spans="1:8" ht="15" customHeight="1" x14ac:dyDescent="0.2">
      <c r="A354" s="568" t="s">
        <v>1853</v>
      </c>
      <c r="B354" s="61" t="s">
        <v>882</v>
      </c>
      <c r="C354" s="202" t="s">
        <v>612</v>
      </c>
      <c r="D354" s="399">
        <f t="shared" si="8"/>
        <v>0</v>
      </c>
      <c r="E354" s="77">
        <f>IFERROR(VLOOKUP($A354,Filtro!$A$5:$I$326,3,FALSE),0)</f>
        <v>0</v>
      </c>
      <c r="F354" s="183">
        <f>IFERROR(VLOOKUP($A354,Filtro!$A$5:$I$326,4,FALSE),0)</f>
        <v>0</v>
      </c>
      <c r="G354" s="77">
        <f>IFERROR(VLOOKUP($A354,Filtro!$A$5:$I$326,5,FALSE),0)</f>
        <v>0</v>
      </c>
      <c r="H354" s="206">
        <v>354</v>
      </c>
    </row>
    <row r="355" spans="1:8" ht="15" customHeight="1" x14ac:dyDescent="0.2">
      <c r="A355" s="568" t="s">
        <v>1854</v>
      </c>
      <c r="B355" s="61" t="s">
        <v>883</v>
      </c>
      <c r="C355" s="202" t="s">
        <v>100</v>
      </c>
      <c r="D355" s="399">
        <f t="shared" si="8"/>
        <v>0</v>
      </c>
      <c r="E355" s="77">
        <f>IFERROR(VLOOKUP($A355,Filtro!$A$5:$I$326,3,FALSE),0)</f>
        <v>0</v>
      </c>
      <c r="F355" s="183">
        <f>IFERROR(VLOOKUP($A355,Filtro!$A$5:$I$326,4,FALSE),0)</f>
        <v>0</v>
      </c>
      <c r="G355" s="77">
        <f>IFERROR(VLOOKUP($A355,Filtro!$A$5:$I$326,5,FALSE),0)</f>
        <v>0</v>
      </c>
      <c r="H355" s="206">
        <v>355</v>
      </c>
    </row>
    <row r="356" spans="1:8" ht="15" customHeight="1" x14ac:dyDescent="0.2">
      <c r="A356" s="568" t="s">
        <v>1541</v>
      </c>
      <c r="B356" s="61" t="s">
        <v>884</v>
      </c>
      <c r="C356" s="202" t="s">
        <v>101</v>
      </c>
      <c r="D356" s="399">
        <f t="shared" si="8"/>
        <v>5</v>
      </c>
      <c r="E356" s="77">
        <f>IFERROR(VLOOKUP($A356,Filtro!$A$5:$I$326,3,FALSE),0)</f>
        <v>0</v>
      </c>
      <c r="F356" s="183">
        <f>IFERROR(VLOOKUP($A356,Filtro!$A$5:$I$326,4,FALSE),0)</f>
        <v>5</v>
      </c>
      <c r="G356" s="77">
        <f>IFERROR(VLOOKUP($A356,Filtro!$A$5:$I$326,5,FALSE),0)</f>
        <v>0</v>
      </c>
      <c r="H356" s="206">
        <v>356</v>
      </c>
    </row>
    <row r="357" spans="1:8" ht="15" customHeight="1" x14ac:dyDescent="0.2">
      <c r="A357" s="568" t="s">
        <v>1377</v>
      </c>
      <c r="B357" s="61" t="s">
        <v>885</v>
      </c>
      <c r="C357" s="202" t="s">
        <v>102</v>
      </c>
      <c r="D357" s="399">
        <f t="shared" si="8"/>
        <v>0</v>
      </c>
      <c r="E357" s="77">
        <f>IFERROR(VLOOKUP($A357,Filtro!$A$5:$I$326,3,FALSE),0)</f>
        <v>0</v>
      </c>
      <c r="F357" s="183">
        <f>IFERROR(VLOOKUP($A357,Filtro!$A$5:$I$326,4,FALSE),0)</f>
        <v>0</v>
      </c>
      <c r="G357" s="77">
        <f>IFERROR(VLOOKUP($A357,Filtro!$A$5:$I$326,5,FALSE),0)</f>
        <v>925</v>
      </c>
      <c r="H357" s="206">
        <v>357</v>
      </c>
    </row>
    <row r="358" spans="1:8" ht="15" customHeight="1" x14ac:dyDescent="0.2">
      <c r="A358" s="568" t="s">
        <v>1855</v>
      </c>
      <c r="B358" s="61" t="s">
        <v>886</v>
      </c>
      <c r="C358" s="202" t="s">
        <v>103</v>
      </c>
      <c r="D358" s="399">
        <f t="shared" si="8"/>
        <v>0</v>
      </c>
      <c r="E358" s="77">
        <f>IFERROR(VLOOKUP($A358,Filtro!$A$5:$I$326,3,FALSE),0)</f>
        <v>0</v>
      </c>
      <c r="F358" s="183">
        <f>IFERROR(VLOOKUP($A358,Filtro!$A$5:$I$326,4,FALSE),0)</f>
        <v>0</v>
      </c>
      <c r="G358" s="77">
        <f>IFERROR(VLOOKUP($A358,Filtro!$A$5:$I$326,5,FALSE),0)</f>
        <v>0</v>
      </c>
      <c r="H358" s="206">
        <v>358</v>
      </c>
    </row>
    <row r="359" spans="1:8" ht="15" customHeight="1" x14ac:dyDescent="0.2">
      <c r="A359" s="568" t="s">
        <v>1856</v>
      </c>
      <c r="B359" s="61" t="s">
        <v>887</v>
      </c>
      <c r="C359" s="202" t="s">
        <v>104</v>
      </c>
      <c r="D359" s="399">
        <f t="shared" si="8"/>
        <v>0</v>
      </c>
      <c r="E359" s="77">
        <f>IFERROR(VLOOKUP($A359,Filtro!$A$5:$I$326,3,FALSE),0)</f>
        <v>0</v>
      </c>
      <c r="F359" s="183">
        <f>IFERROR(VLOOKUP($A359,Filtro!$A$5:$I$326,4,FALSE),0)</f>
        <v>0</v>
      </c>
      <c r="G359" s="77">
        <f>IFERROR(VLOOKUP($A359,Filtro!$A$5:$I$326,5,FALSE),0)</f>
        <v>0</v>
      </c>
      <c r="H359" s="206">
        <v>359</v>
      </c>
    </row>
    <row r="360" spans="1:8" ht="15" customHeight="1" x14ac:dyDescent="0.2">
      <c r="A360" s="568" t="s">
        <v>1857</v>
      </c>
      <c r="B360" s="61" t="s">
        <v>888</v>
      </c>
      <c r="C360" s="202" t="s">
        <v>105</v>
      </c>
      <c r="D360" s="399">
        <f t="shared" si="8"/>
        <v>0</v>
      </c>
      <c r="E360" s="77">
        <f>IFERROR(VLOOKUP($A360,Filtro!$A$5:$I$326,3,FALSE),0)</f>
        <v>0</v>
      </c>
      <c r="F360" s="183">
        <f>IFERROR(VLOOKUP($A360,Filtro!$A$5:$I$326,4,FALSE),0)</f>
        <v>0</v>
      </c>
      <c r="G360" s="77">
        <f>IFERROR(VLOOKUP($A360,Filtro!$A$5:$I$326,5,FALSE),0)</f>
        <v>0</v>
      </c>
      <c r="H360" s="206">
        <v>360</v>
      </c>
    </row>
    <row r="361" spans="1:8" ht="21" x14ac:dyDescent="0.2">
      <c r="A361" s="568" t="s">
        <v>1858</v>
      </c>
      <c r="B361" s="61" t="s">
        <v>889</v>
      </c>
      <c r="C361" s="202" t="s">
        <v>87</v>
      </c>
      <c r="D361" s="399">
        <f t="shared" si="8"/>
        <v>0</v>
      </c>
      <c r="E361" s="77">
        <f>IFERROR(VLOOKUP($A361,Filtro!$A$5:$I$326,3,FALSE),0)</f>
        <v>0</v>
      </c>
      <c r="F361" s="183">
        <f>IFERROR(VLOOKUP($A361,Filtro!$A$5:$I$326,4,FALSE),0)</f>
        <v>0</v>
      </c>
      <c r="G361" s="77">
        <f>IFERROR(VLOOKUP($A361,Filtro!$A$5:$I$326,5,FALSE),0)</f>
        <v>0</v>
      </c>
      <c r="H361" s="206">
        <v>361</v>
      </c>
    </row>
    <row r="362" spans="1:8" ht="15" customHeight="1" x14ac:dyDescent="0.2">
      <c r="A362" s="568" t="s">
        <v>1549</v>
      </c>
      <c r="B362" s="61" t="s">
        <v>890</v>
      </c>
      <c r="C362" s="202" t="s">
        <v>30</v>
      </c>
      <c r="D362" s="399">
        <f t="shared" si="8"/>
        <v>0</v>
      </c>
      <c r="E362" s="77">
        <f>IFERROR(VLOOKUP($A362,Filtro!$A$5:$I$326,3,FALSE),0)</f>
        <v>0</v>
      </c>
      <c r="F362" s="183">
        <f>IFERROR(VLOOKUP($A362,Filtro!$A$5:$I$326,4,FALSE),0)</f>
        <v>0</v>
      </c>
      <c r="G362" s="77">
        <f>IFERROR(VLOOKUP($A362,Filtro!$A$5:$I$326,5,FALSE),0)</f>
        <v>2</v>
      </c>
      <c r="H362" s="206">
        <v>362</v>
      </c>
    </row>
    <row r="363" spans="1:8" ht="15" customHeight="1" x14ac:dyDescent="0.2">
      <c r="A363" s="568" t="s">
        <v>1859</v>
      </c>
      <c r="B363" s="61" t="s">
        <v>891</v>
      </c>
      <c r="C363" s="202" t="s">
        <v>332</v>
      </c>
      <c r="D363" s="399">
        <f t="shared" si="8"/>
        <v>0</v>
      </c>
      <c r="E363" s="77">
        <f>IFERROR(VLOOKUP($A363,Filtro!$A$5:$I$326,3,FALSE),0)</f>
        <v>0</v>
      </c>
      <c r="F363" s="183">
        <f>IFERROR(VLOOKUP($A363,Filtro!$A$5:$I$326,4,FALSE),0)</f>
        <v>0</v>
      </c>
      <c r="G363" s="77">
        <f>IFERROR(VLOOKUP($A363,Filtro!$A$5:$I$326,5,FALSE),0)</f>
        <v>0</v>
      </c>
      <c r="H363" s="206">
        <v>363</v>
      </c>
    </row>
    <row r="364" spans="1:8" ht="15" customHeight="1" x14ac:dyDescent="0.2">
      <c r="A364" s="568" t="s">
        <v>1860</v>
      </c>
      <c r="B364" s="61" t="s">
        <v>892</v>
      </c>
      <c r="C364" s="202" t="s">
        <v>119</v>
      </c>
      <c r="D364" s="399">
        <f t="shared" si="8"/>
        <v>0</v>
      </c>
      <c r="E364" s="77">
        <f>IFERROR(VLOOKUP($A364,Filtro!$A$5:$I$326,3,FALSE),0)</f>
        <v>0</v>
      </c>
      <c r="F364" s="183">
        <f>IFERROR(VLOOKUP($A364,Filtro!$A$5:$I$326,4,FALSE),0)</f>
        <v>0</v>
      </c>
      <c r="G364" s="77">
        <f>IFERROR(VLOOKUP($A364,Filtro!$A$5:$I$326,5,FALSE),0)</f>
        <v>0</v>
      </c>
      <c r="H364" s="206">
        <v>364</v>
      </c>
    </row>
    <row r="365" spans="1:8" ht="15" customHeight="1" x14ac:dyDescent="0.2">
      <c r="A365" s="568" t="s">
        <v>1861</v>
      </c>
      <c r="B365" s="61" t="s">
        <v>893</v>
      </c>
      <c r="C365" s="202" t="s">
        <v>120</v>
      </c>
      <c r="D365" s="399">
        <f t="shared" si="8"/>
        <v>0</v>
      </c>
      <c r="E365" s="77">
        <f>IFERROR(VLOOKUP($A365,Filtro!$A$5:$I$326,3,FALSE),0)</f>
        <v>0</v>
      </c>
      <c r="F365" s="183">
        <f>IFERROR(VLOOKUP($A365,Filtro!$A$5:$I$326,4,FALSE),0)</f>
        <v>0</v>
      </c>
      <c r="G365" s="77">
        <f>IFERROR(VLOOKUP($A365,Filtro!$A$5:$I$326,5,FALSE),0)</f>
        <v>0</v>
      </c>
      <c r="H365" s="206">
        <v>365</v>
      </c>
    </row>
    <row r="366" spans="1:8" ht="21.75" thickBot="1" x14ac:dyDescent="0.25">
      <c r="A366" s="568" t="s">
        <v>1350</v>
      </c>
      <c r="B366" s="63" t="s">
        <v>894</v>
      </c>
      <c r="C366" s="231" t="s">
        <v>88</v>
      </c>
      <c r="D366" s="396">
        <f t="shared" si="8"/>
        <v>116</v>
      </c>
      <c r="E366" s="579">
        <f>IFERROR(VLOOKUP($A366,Filtro!$A$5:$I$326,3,FALSE),0)</f>
        <v>0</v>
      </c>
      <c r="F366" s="580">
        <f>IFERROR(VLOOKUP($A366,Filtro!$A$5:$I$326,4,FALSE),0)</f>
        <v>116</v>
      </c>
      <c r="G366" s="579">
        <f>IFERROR(VLOOKUP($A366,Filtro!$A$5:$I$326,5,FALSE),0)</f>
        <v>37</v>
      </c>
      <c r="H366" s="206">
        <v>366</v>
      </c>
    </row>
    <row r="367" spans="1:8" ht="15" customHeight="1" thickBot="1" x14ac:dyDescent="0.25">
      <c r="A367" s="390"/>
      <c r="B367" s="535" t="s">
        <v>121</v>
      </c>
      <c r="C367" s="545"/>
      <c r="D367" s="570">
        <f>SUM(D323:D366)</f>
        <v>1838</v>
      </c>
      <c r="E367" s="571">
        <f>SUM(E323:E366)</f>
        <v>0</v>
      </c>
      <c r="F367" s="572">
        <f>SUM(F323:F366)</f>
        <v>1838</v>
      </c>
      <c r="G367" s="573">
        <f>SUM(G323:G366)</f>
        <v>5056</v>
      </c>
      <c r="H367" s="206">
        <v>367</v>
      </c>
    </row>
    <row r="368" spans="1:8" ht="15" customHeight="1" x14ac:dyDescent="0.2">
      <c r="A368" s="351"/>
      <c r="B368" s="251"/>
      <c r="C368" s="251"/>
      <c r="D368" s="285"/>
      <c r="E368" s="285"/>
      <c r="F368" s="285"/>
      <c r="G368" s="285"/>
      <c r="H368" s="206">
        <v>368</v>
      </c>
    </row>
    <row r="369" spans="1:8" ht="15" customHeight="1" x14ac:dyDescent="0.2">
      <c r="A369" s="351"/>
      <c r="B369" s="511" t="s">
        <v>1233</v>
      </c>
      <c r="C369" s="513"/>
      <c r="D369" s="287"/>
      <c r="E369" s="208"/>
      <c r="F369" s="208"/>
      <c r="G369" s="286"/>
      <c r="H369" s="206">
        <v>369</v>
      </c>
    </row>
    <row r="370" spans="1:8" ht="15" customHeight="1" x14ac:dyDescent="0.2">
      <c r="A370" s="568" t="s">
        <v>1862</v>
      </c>
      <c r="B370" s="62" t="s">
        <v>895</v>
      </c>
      <c r="C370" s="282" t="s">
        <v>304</v>
      </c>
      <c r="D370" s="402">
        <f t="shared" ref="D370:D399" si="9">SUM(E370:F370)</f>
        <v>0</v>
      </c>
      <c r="E370" s="403">
        <f>IFERROR(VLOOKUP($A370,Filtro!$A$5:$I$326,3,FALSE),0)</f>
        <v>0</v>
      </c>
      <c r="F370" s="404">
        <f>IFERROR(VLOOKUP($A370,Filtro!$A$5:$I$326,4,FALSE),0)</f>
        <v>0</v>
      </c>
      <c r="G370" s="403">
        <f>IFERROR(VLOOKUP($A370,Filtro!$A$5:$I$326,5,FALSE),0)</f>
        <v>0</v>
      </c>
      <c r="H370" s="206">
        <v>370</v>
      </c>
    </row>
    <row r="371" spans="1:8" ht="15" customHeight="1" x14ac:dyDescent="0.2">
      <c r="A371" s="568" t="s">
        <v>1863</v>
      </c>
      <c r="B371" s="61" t="s">
        <v>896</v>
      </c>
      <c r="C371" s="202" t="s">
        <v>305</v>
      </c>
      <c r="D371" s="402">
        <f t="shared" si="9"/>
        <v>0</v>
      </c>
      <c r="E371" s="403">
        <f>IFERROR(VLOOKUP($A371,Filtro!$A$5:$I$326,3,FALSE),0)</f>
        <v>0</v>
      </c>
      <c r="F371" s="404">
        <f>IFERROR(VLOOKUP($A371,Filtro!$A$5:$I$326,4,FALSE),0)</f>
        <v>0</v>
      </c>
      <c r="G371" s="403">
        <f>IFERROR(VLOOKUP($A371,Filtro!$A$5:$I$326,5,FALSE),0)</f>
        <v>0</v>
      </c>
      <c r="H371" s="206">
        <v>371</v>
      </c>
    </row>
    <row r="372" spans="1:8" ht="15" customHeight="1" x14ac:dyDescent="0.2">
      <c r="A372" s="568" t="s">
        <v>1864</v>
      </c>
      <c r="B372" s="61" t="s">
        <v>897</v>
      </c>
      <c r="C372" s="202" t="s">
        <v>306</v>
      </c>
      <c r="D372" s="402">
        <f t="shared" si="9"/>
        <v>0</v>
      </c>
      <c r="E372" s="403">
        <f>IFERROR(VLOOKUP($A372,Filtro!$A$5:$I$326,3,FALSE),0)</f>
        <v>0</v>
      </c>
      <c r="F372" s="404">
        <f>IFERROR(VLOOKUP($A372,Filtro!$A$5:$I$326,4,FALSE),0)</f>
        <v>0</v>
      </c>
      <c r="G372" s="403">
        <f>IFERROR(VLOOKUP($A372,Filtro!$A$5:$I$326,5,FALSE),0)</f>
        <v>0</v>
      </c>
      <c r="H372" s="206">
        <v>372</v>
      </c>
    </row>
    <row r="373" spans="1:8" ht="15" customHeight="1" x14ac:dyDescent="0.2">
      <c r="A373" s="568" t="s">
        <v>1461</v>
      </c>
      <c r="B373" s="61" t="s">
        <v>898</v>
      </c>
      <c r="C373" s="202" t="s">
        <v>374</v>
      </c>
      <c r="D373" s="402">
        <f t="shared" si="9"/>
        <v>14</v>
      </c>
      <c r="E373" s="403">
        <f>IFERROR(VLOOKUP($A373,Filtro!$A$5:$I$326,3,FALSE),0)</f>
        <v>0</v>
      </c>
      <c r="F373" s="404">
        <f>IFERROR(VLOOKUP($A373,Filtro!$A$5:$I$326,4,FALSE),0)</f>
        <v>14</v>
      </c>
      <c r="G373" s="403">
        <f>IFERROR(VLOOKUP($A373,Filtro!$A$5:$I$326,5,FALSE),0)</f>
        <v>480</v>
      </c>
      <c r="H373" s="206">
        <v>373</v>
      </c>
    </row>
    <row r="374" spans="1:8" ht="15" customHeight="1" x14ac:dyDescent="0.2">
      <c r="A374" s="568" t="s">
        <v>1865</v>
      </c>
      <c r="B374" s="61" t="s">
        <v>899</v>
      </c>
      <c r="C374" s="202" t="s">
        <v>375</v>
      </c>
      <c r="D374" s="402">
        <f t="shared" si="9"/>
        <v>0</v>
      </c>
      <c r="E374" s="403">
        <f>IFERROR(VLOOKUP($A374,Filtro!$A$5:$I$326,3,FALSE),0)</f>
        <v>0</v>
      </c>
      <c r="F374" s="404">
        <f>IFERROR(VLOOKUP($A374,Filtro!$A$5:$I$326,4,FALSE),0)</f>
        <v>0</v>
      </c>
      <c r="G374" s="403">
        <f>IFERROR(VLOOKUP($A374,Filtro!$A$5:$I$326,5,FALSE),0)</f>
        <v>0</v>
      </c>
      <c r="H374" s="206">
        <v>374</v>
      </c>
    </row>
    <row r="375" spans="1:8" ht="15" customHeight="1" x14ac:dyDescent="0.2">
      <c r="A375" s="568" t="s">
        <v>1866</v>
      </c>
      <c r="B375" s="61" t="s">
        <v>900</v>
      </c>
      <c r="C375" s="202" t="s">
        <v>1135</v>
      </c>
      <c r="D375" s="402">
        <f t="shared" si="9"/>
        <v>0</v>
      </c>
      <c r="E375" s="403">
        <f>IFERROR(VLOOKUP($A375,Filtro!$A$5:$I$326,3,FALSE),0)</f>
        <v>0</v>
      </c>
      <c r="F375" s="404">
        <f>IFERROR(VLOOKUP($A375,Filtro!$A$5:$I$326,4,FALSE),0)</f>
        <v>0</v>
      </c>
      <c r="G375" s="403">
        <f>IFERROR(VLOOKUP($A375,Filtro!$A$5:$I$326,5,FALSE),0)</f>
        <v>0</v>
      </c>
      <c r="H375" s="206">
        <v>375</v>
      </c>
    </row>
    <row r="376" spans="1:8" ht="15" customHeight="1" x14ac:dyDescent="0.2">
      <c r="A376" s="568" t="s">
        <v>1867</v>
      </c>
      <c r="B376" s="61" t="s">
        <v>901</v>
      </c>
      <c r="C376" s="202" t="s">
        <v>376</v>
      </c>
      <c r="D376" s="402">
        <f t="shared" si="9"/>
        <v>0</v>
      </c>
      <c r="E376" s="403">
        <f>IFERROR(VLOOKUP($A376,Filtro!$A$5:$I$326,3,FALSE),0)</f>
        <v>0</v>
      </c>
      <c r="F376" s="404">
        <f>IFERROR(VLOOKUP($A376,Filtro!$A$5:$I$326,4,FALSE),0)</f>
        <v>0</v>
      </c>
      <c r="G376" s="403">
        <f>IFERROR(VLOOKUP($A376,Filtro!$A$5:$I$326,5,FALSE),0)</f>
        <v>0</v>
      </c>
      <c r="H376" s="206">
        <v>376</v>
      </c>
    </row>
    <row r="377" spans="1:8" ht="15" customHeight="1" x14ac:dyDescent="0.2">
      <c r="A377" s="568" t="s">
        <v>1466</v>
      </c>
      <c r="B377" s="61" t="s">
        <v>902</v>
      </c>
      <c r="C377" s="202" t="s">
        <v>1136</v>
      </c>
      <c r="D377" s="402">
        <f t="shared" si="9"/>
        <v>0</v>
      </c>
      <c r="E377" s="403">
        <f>IFERROR(VLOOKUP($A377,Filtro!$A$5:$I$326,3,FALSE),0)</f>
        <v>0</v>
      </c>
      <c r="F377" s="404">
        <f>IFERROR(VLOOKUP($A377,Filtro!$A$5:$I$326,4,FALSE),0)</f>
        <v>0</v>
      </c>
      <c r="G377" s="403">
        <f>IFERROR(VLOOKUP($A377,Filtro!$A$5:$I$326,5,FALSE),0)</f>
        <v>6</v>
      </c>
      <c r="H377" s="206">
        <v>377</v>
      </c>
    </row>
    <row r="378" spans="1:8" ht="15" customHeight="1" x14ac:dyDescent="0.2">
      <c r="A378" s="568" t="s">
        <v>1868</v>
      </c>
      <c r="B378" s="61" t="s">
        <v>903</v>
      </c>
      <c r="C378" s="202" t="s">
        <v>126</v>
      </c>
      <c r="D378" s="402">
        <f t="shared" si="9"/>
        <v>0</v>
      </c>
      <c r="E378" s="403">
        <f>IFERROR(VLOOKUP($A378,Filtro!$A$5:$I$326,3,FALSE),0)</f>
        <v>0</v>
      </c>
      <c r="F378" s="404">
        <f>IFERROR(VLOOKUP($A378,Filtro!$A$5:$I$326,4,FALSE),0)</f>
        <v>0</v>
      </c>
      <c r="G378" s="403">
        <f>IFERROR(VLOOKUP($A378,Filtro!$A$5:$I$326,5,FALSE),0)</f>
        <v>0</v>
      </c>
      <c r="H378" s="206">
        <v>378</v>
      </c>
    </row>
    <row r="379" spans="1:8" ht="15" customHeight="1" x14ac:dyDescent="0.2">
      <c r="A379" s="568" t="s">
        <v>1329</v>
      </c>
      <c r="B379" s="61" t="s">
        <v>904</v>
      </c>
      <c r="C379" s="202" t="s">
        <v>1137</v>
      </c>
      <c r="D379" s="402">
        <f t="shared" si="9"/>
        <v>23518</v>
      </c>
      <c r="E379" s="403">
        <f>IFERROR(VLOOKUP($A379,Filtro!$A$5:$I$326,3,FALSE),0)</f>
        <v>0</v>
      </c>
      <c r="F379" s="404">
        <f>IFERROR(VLOOKUP($A379,Filtro!$A$5:$I$326,4,FALSE),0)</f>
        <v>23518</v>
      </c>
      <c r="G379" s="403">
        <f>IFERROR(VLOOKUP($A379,Filtro!$A$5:$I$326,5,FALSE),0)</f>
        <v>22243</v>
      </c>
      <c r="H379" s="206">
        <v>379</v>
      </c>
    </row>
    <row r="380" spans="1:8" ht="15" customHeight="1" x14ac:dyDescent="0.2">
      <c r="A380" s="568" t="s">
        <v>1869</v>
      </c>
      <c r="B380" s="61" t="s">
        <v>905</v>
      </c>
      <c r="C380" s="202" t="s">
        <v>127</v>
      </c>
      <c r="D380" s="402">
        <f t="shared" si="9"/>
        <v>0</v>
      </c>
      <c r="E380" s="403">
        <f>IFERROR(VLOOKUP($A380,Filtro!$A$5:$I$326,3,FALSE),0)</f>
        <v>0</v>
      </c>
      <c r="F380" s="404">
        <f>IFERROR(VLOOKUP($A380,Filtro!$A$5:$I$326,4,FALSE),0)</f>
        <v>0</v>
      </c>
      <c r="G380" s="403">
        <f>IFERROR(VLOOKUP($A380,Filtro!$A$5:$I$326,5,FALSE),0)</f>
        <v>0</v>
      </c>
      <c r="H380" s="206">
        <v>380</v>
      </c>
    </row>
    <row r="381" spans="1:8" ht="15" customHeight="1" x14ac:dyDescent="0.2">
      <c r="A381" s="568" t="s">
        <v>1556</v>
      </c>
      <c r="B381" s="61" t="s">
        <v>906</v>
      </c>
      <c r="C381" s="202" t="s">
        <v>1138</v>
      </c>
      <c r="D381" s="402">
        <f t="shared" si="9"/>
        <v>45</v>
      </c>
      <c r="E381" s="403">
        <f>IFERROR(VLOOKUP($A381,Filtro!$A$5:$I$326,3,FALSE),0)</f>
        <v>0</v>
      </c>
      <c r="F381" s="404">
        <f>IFERROR(VLOOKUP($A381,Filtro!$A$5:$I$326,4,FALSE),0)</f>
        <v>45</v>
      </c>
      <c r="G381" s="403">
        <f>IFERROR(VLOOKUP($A381,Filtro!$A$5:$I$326,5,FALSE),0)</f>
        <v>45</v>
      </c>
      <c r="H381" s="206">
        <v>381</v>
      </c>
    </row>
    <row r="382" spans="1:8" ht="15" customHeight="1" x14ac:dyDescent="0.2">
      <c r="A382" s="568" t="s">
        <v>1351</v>
      </c>
      <c r="B382" s="61" t="s">
        <v>907</v>
      </c>
      <c r="C382" s="202" t="s">
        <v>128</v>
      </c>
      <c r="D382" s="402">
        <f t="shared" si="9"/>
        <v>23347</v>
      </c>
      <c r="E382" s="403">
        <f>IFERROR(VLOOKUP($A382,Filtro!$A$5:$I$326,3,FALSE),0)</f>
        <v>0</v>
      </c>
      <c r="F382" s="404">
        <f>IFERROR(VLOOKUP($A382,Filtro!$A$5:$I$326,4,FALSE),0)</f>
        <v>23347</v>
      </c>
      <c r="G382" s="403">
        <f>IFERROR(VLOOKUP($A382,Filtro!$A$5:$I$326,5,FALSE),0)</f>
        <v>34044</v>
      </c>
      <c r="H382" s="206">
        <v>382</v>
      </c>
    </row>
    <row r="383" spans="1:8" ht="15" customHeight="1" x14ac:dyDescent="0.2">
      <c r="A383" s="568" t="s">
        <v>1352</v>
      </c>
      <c r="B383" s="61" t="s">
        <v>908</v>
      </c>
      <c r="C383" s="202" t="s">
        <v>129</v>
      </c>
      <c r="D383" s="402">
        <f t="shared" si="9"/>
        <v>165</v>
      </c>
      <c r="E383" s="403">
        <f>IFERROR(VLOOKUP($A383,Filtro!$A$5:$I$326,3,FALSE),0)</f>
        <v>22</v>
      </c>
      <c r="F383" s="404">
        <f>IFERROR(VLOOKUP($A383,Filtro!$A$5:$I$326,4,FALSE),0)</f>
        <v>143</v>
      </c>
      <c r="G383" s="403">
        <f>IFERROR(VLOOKUP($A383,Filtro!$A$5:$I$326,5,FALSE),0)</f>
        <v>127</v>
      </c>
      <c r="H383" s="206">
        <v>383</v>
      </c>
    </row>
    <row r="384" spans="1:8" ht="15" customHeight="1" x14ac:dyDescent="0.2">
      <c r="A384" s="568" t="s">
        <v>1563</v>
      </c>
      <c r="B384" s="61" t="s">
        <v>909</v>
      </c>
      <c r="C384" s="202" t="s">
        <v>130</v>
      </c>
      <c r="D384" s="402">
        <f t="shared" si="9"/>
        <v>11</v>
      </c>
      <c r="E384" s="403">
        <f>IFERROR(VLOOKUP($A384,Filtro!$A$5:$I$326,3,FALSE),0)</f>
        <v>11</v>
      </c>
      <c r="F384" s="404">
        <f>IFERROR(VLOOKUP($A384,Filtro!$A$5:$I$326,4,FALSE),0)</f>
        <v>0</v>
      </c>
      <c r="G384" s="403">
        <f>IFERROR(VLOOKUP($A384,Filtro!$A$5:$I$326,5,FALSE),0)</f>
        <v>0</v>
      </c>
      <c r="H384" s="206">
        <v>384</v>
      </c>
    </row>
    <row r="385" spans="1:8" ht="15" customHeight="1" x14ac:dyDescent="0.2">
      <c r="A385" s="568" t="s">
        <v>1462</v>
      </c>
      <c r="B385" s="61" t="s">
        <v>910</v>
      </c>
      <c r="C385" s="202" t="s">
        <v>1139</v>
      </c>
      <c r="D385" s="402">
        <f t="shared" si="9"/>
        <v>0</v>
      </c>
      <c r="E385" s="403">
        <f>IFERROR(VLOOKUP($A385,Filtro!$A$5:$I$326,3,FALSE),0)</f>
        <v>0</v>
      </c>
      <c r="F385" s="404">
        <f>IFERROR(VLOOKUP($A385,Filtro!$A$5:$I$326,4,FALSE),0)</f>
        <v>0</v>
      </c>
      <c r="G385" s="403">
        <f>IFERROR(VLOOKUP($A385,Filtro!$A$5:$I$326,5,FALSE),0)</f>
        <v>4</v>
      </c>
      <c r="H385" s="206">
        <v>385</v>
      </c>
    </row>
    <row r="386" spans="1:8" ht="15" customHeight="1" x14ac:dyDescent="0.2">
      <c r="A386" s="568" t="s">
        <v>1394</v>
      </c>
      <c r="B386" s="61" t="s">
        <v>911</v>
      </c>
      <c r="C386" s="202" t="s">
        <v>1140</v>
      </c>
      <c r="D386" s="402">
        <f t="shared" si="9"/>
        <v>755</v>
      </c>
      <c r="E386" s="403">
        <f>IFERROR(VLOOKUP($A386,Filtro!$A$5:$I$326,3,FALSE),0)</f>
        <v>0</v>
      </c>
      <c r="F386" s="404">
        <f>IFERROR(VLOOKUP($A386,Filtro!$A$5:$I$326,4,FALSE),0)</f>
        <v>755</v>
      </c>
      <c r="G386" s="403">
        <f>IFERROR(VLOOKUP($A386,Filtro!$A$5:$I$326,5,FALSE),0)</f>
        <v>0</v>
      </c>
      <c r="H386" s="206">
        <v>386</v>
      </c>
    </row>
    <row r="387" spans="1:8" ht="15" customHeight="1" x14ac:dyDescent="0.2">
      <c r="A387" s="568" t="s">
        <v>1870</v>
      </c>
      <c r="B387" s="61" t="s">
        <v>912</v>
      </c>
      <c r="C387" s="202" t="s">
        <v>271</v>
      </c>
      <c r="D387" s="402">
        <f t="shared" si="9"/>
        <v>0</v>
      </c>
      <c r="E387" s="403">
        <f>IFERROR(VLOOKUP($A387,Filtro!$A$5:$I$326,3,FALSE),0)</f>
        <v>0</v>
      </c>
      <c r="F387" s="404">
        <f>IFERROR(VLOOKUP($A387,Filtro!$A$5:$I$326,4,FALSE),0)</f>
        <v>0</v>
      </c>
      <c r="G387" s="403">
        <f>IFERROR(VLOOKUP($A387,Filtro!$A$5:$I$326,5,FALSE),0)</f>
        <v>0</v>
      </c>
      <c r="H387" s="206">
        <v>387</v>
      </c>
    </row>
    <row r="388" spans="1:8" ht="15" customHeight="1" x14ac:dyDescent="0.2">
      <c r="A388" s="568" t="s">
        <v>1871</v>
      </c>
      <c r="B388" s="61" t="s">
        <v>913</v>
      </c>
      <c r="C388" s="202" t="s">
        <v>1141</v>
      </c>
      <c r="D388" s="402">
        <f t="shared" si="9"/>
        <v>0</v>
      </c>
      <c r="E388" s="403">
        <f>IFERROR(VLOOKUP($A388,Filtro!$A$5:$I$326,3,FALSE),0)</f>
        <v>0</v>
      </c>
      <c r="F388" s="404">
        <f>IFERROR(VLOOKUP($A388,Filtro!$A$5:$I$326,4,FALSE),0)</f>
        <v>0</v>
      </c>
      <c r="G388" s="403">
        <f>IFERROR(VLOOKUP($A388,Filtro!$A$5:$I$326,5,FALSE),0)</f>
        <v>0</v>
      </c>
      <c r="H388" s="206">
        <v>388</v>
      </c>
    </row>
    <row r="389" spans="1:8" ht="15" customHeight="1" x14ac:dyDescent="0.2">
      <c r="A389" s="568" t="s">
        <v>1872</v>
      </c>
      <c r="B389" s="61" t="s">
        <v>914</v>
      </c>
      <c r="C389" s="202" t="s">
        <v>195</v>
      </c>
      <c r="D389" s="402">
        <f t="shared" si="9"/>
        <v>0</v>
      </c>
      <c r="E389" s="403">
        <f>IFERROR(VLOOKUP($A389,Filtro!$A$5:$I$326,3,FALSE),0)</f>
        <v>0</v>
      </c>
      <c r="F389" s="404">
        <f>IFERROR(VLOOKUP($A389,Filtro!$A$5:$I$326,4,FALSE),0)</f>
        <v>0</v>
      </c>
      <c r="G389" s="403">
        <f>IFERROR(VLOOKUP($A389,Filtro!$A$5:$I$326,5,FALSE),0)</f>
        <v>0</v>
      </c>
      <c r="H389" s="206">
        <v>389</v>
      </c>
    </row>
    <row r="390" spans="1:8" ht="15" customHeight="1" x14ac:dyDescent="0.2">
      <c r="A390" s="568" t="s">
        <v>1873</v>
      </c>
      <c r="B390" s="61" t="s">
        <v>915</v>
      </c>
      <c r="C390" s="202" t="s">
        <v>196</v>
      </c>
      <c r="D390" s="402">
        <f t="shared" si="9"/>
        <v>0</v>
      </c>
      <c r="E390" s="403">
        <f>IFERROR(VLOOKUP($A390,Filtro!$A$5:$I$326,3,FALSE),0)</f>
        <v>0</v>
      </c>
      <c r="F390" s="404">
        <f>IFERROR(VLOOKUP($A390,Filtro!$A$5:$I$326,4,FALSE),0)</f>
        <v>0</v>
      </c>
      <c r="G390" s="403">
        <f>IFERROR(VLOOKUP($A390,Filtro!$A$5:$I$326,5,FALSE),0)</f>
        <v>0</v>
      </c>
      <c r="H390" s="206">
        <v>390</v>
      </c>
    </row>
    <row r="391" spans="1:8" ht="15" customHeight="1" x14ac:dyDescent="0.2">
      <c r="A391" s="568" t="s">
        <v>1378</v>
      </c>
      <c r="B391" s="61" t="s">
        <v>916</v>
      </c>
      <c r="C391" s="202" t="s">
        <v>1142</v>
      </c>
      <c r="D391" s="402">
        <f t="shared" si="9"/>
        <v>54</v>
      </c>
      <c r="E391" s="403">
        <f>IFERROR(VLOOKUP($A391,Filtro!$A$5:$I$326,3,FALSE),0)</f>
        <v>0</v>
      </c>
      <c r="F391" s="404">
        <f>IFERROR(VLOOKUP($A391,Filtro!$A$5:$I$326,4,FALSE),0)</f>
        <v>54</v>
      </c>
      <c r="G391" s="403">
        <f>IFERROR(VLOOKUP($A391,Filtro!$A$5:$I$326,5,FALSE),0)</f>
        <v>725</v>
      </c>
      <c r="H391" s="206">
        <v>391</v>
      </c>
    </row>
    <row r="392" spans="1:8" ht="15" customHeight="1" x14ac:dyDescent="0.2">
      <c r="A392" s="568" t="s">
        <v>1523</v>
      </c>
      <c r="B392" s="61" t="s">
        <v>917</v>
      </c>
      <c r="C392" s="202" t="s">
        <v>197</v>
      </c>
      <c r="D392" s="402">
        <f t="shared" si="9"/>
        <v>111</v>
      </c>
      <c r="E392" s="403">
        <f>IFERROR(VLOOKUP($A392,Filtro!$A$5:$I$326,3,FALSE),0)</f>
        <v>0</v>
      </c>
      <c r="F392" s="404">
        <f>IFERROR(VLOOKUP($A392,Filtro!$A$5:$I$326,4,FALSE),0)</f>
        <v>111</v>
      </c>
      <c r="G392" s="403">
        <f>IFERROR(VLOOKUP($A392,Filtro!$A$5:$I$326,5,FALSE),0)</f>
        <v>111</v>
      </c>
      <c r="H392" s="206">
        <v>392</v>
      </c>
    </row>
    <row r="393" spans="1:8" ht="15" customHeight="1" x14ac:dyDescent="0.2">
      <c r="A393" s="568" t="s">
        <v>1330</v>
      </c>
      <c r="B393" s="61" t="s">
        <v>918</v>
      </c>
      <c r="C393" s="202" t="s">
        <v>198</v>
      </c>
      <c r="D393" s="402">
        <f t="shared" si="9"/>
        <v>34625</v>
      </c>
      <c r="E393" s="403">
        <f>IFERROR(VLOOKUP($A393,Filtro!$A$5:$I$326,3,FALSE),0)</f>
        <v>0</v>
      </c>
      <c r="F393" s="404">
        <f>IFERROR(VLOOKUP($A393,Filtro!$A$5:$I$326,4,FALSE),0)</f>
        <v>34625</v>
      </c>
      <c r="G393" s="403">
        <f>IFERROR(VLOOKUP($A393,Filtro!$A$5:$I$326,5,FALSE),0)</f>
        <v>77145</v>
      </c>
      <c r="H393" s="206">
        <v>393</v>
      </c>
    </row>
    <row r="394" spans="1:8" ht="31.5" x14ac:dyDescent="0.2">
      <c r="A394" s="568" t="s">
        <v>1458</v>
      </c>
      <c r="B394" s="61" t="s">
        <v>919</v>
      </c>
      <c r="C394" s="202" t="s">
        <v>233</v>
      </c>
      <c r="D394" s="402">
        <f t="shared" si="9"/>
        <v>1242</v>
      </c>
      <c r="E394" s="403">
        <f>IFERROR(VLOOKUP($A394,Filtro!$A$5:$I$326,3,FALSE),0)</f>
        <v>1231</v>
      </c>
      <c r="F394" s="404">
        <f>IFERROR(VLOOKUP($A394,Filtro!$A$5:$I$326,4,FALSE),0)</f>
        <v>11</v>
      </c>
      <c r="G394" s="403">
        <f>IFERROR(VLOOKUP($A394,Filtro!$A$5:$I$326,5,FALSE),0)</f>
        <v>2214</v>
      </c>
      <c r="H394" s="206">
        <v>394</v>
      </c>
    </row>
    <row r="395" spans="1:8" ht="15" customHeight="1" x14ac:dyDescent="0.2">
      <c r="A395" s="568" t="s">
        <v>1379</v>
      </c>
      <c r="B395" s="61" t="s">
        <v>920</v>
      </c>
      <c r="C395" s="202" t="s">
        <v>366</v>
      </c>
      <c r="D395" s="402">
        <f t="shared" si="9"/>
        <v>0</v>
      </c>
      <c r="E395" s="403">
        <f>IFERROR(VLOOKUP($A395,Filtro!$A$5:$I$326,3,FALSE),0)</f>
        <v>0</v>
      </c>
      <c r="F395" s="404">
        <f>IFERROR(VLOOKUP($A395,Filtro!$A$5:$I$326,4,FALSE),0)</f>
        <v>0</v>
      </c>
      <c r="G395" s="403">
        <f>IFERROR(VLOOKUP($A395,Filtro!$A$5:$I$326,5,FALSE),0)</f>
        <v>2734</v>
      </c>
      <c r="H395" s="206">
        <v>395</v>
      </c>
    </row>
    <row r="396" spans="1:8" ht="15" customHeight="1" x14ac:dyDescent="0.2">
      <c r="A396" s="568" t="s">
        <v>1833</v>
      </c>
      <c r="B396" s="61" t="s">
        <v>921</v>
      </c>
      <c r="C396" s="202" t="s">
        <v>322</v>
      </c>
      <c r="D396" s="402">
        <f t="shared" si="9"/>
        <v>0</v>
      </c>
      <c r="E396" s="403">
        <f>IFERROR(VLOOKUP($A396,Filtro!$A$5:$I$326,3,FALSE),0)</f>
        <v>0</v>
      </c>
      <c r="F396" s="404">
        <f>IFERROR(VLOOKUP($A396,Filtro!$A$5:$I$326,4,FALSE),0)</f>
        <v>0</v>
      </c>
      <c r="G396" s="403">
        <f>IFERROR(VLOOKUP($A396,Filtro!$A$5:$I$326,5,FALSE),0)</f>
        <v>0</v>
      </c>
      <c r="H396" s="206">
        <v>396</v>
      </c>
    </row>
    <row r="397" spans="1:8" ht="15" customHeight="1" x14ac:dyDescent="0.2">
      <c r="A397" s="568" t="s">
        <v>1832</v>
      </c>
      <c r="B397" s="61" t="s">
        <v>922</v>
      </c>
      <c r="C397" s="202" t="s">
        <v>106</v>
      </c>
      <c r="D397" s="402">
        <f t="shared" si="9"/>
        <v>0</v>
      </c>
      <c r="E397" s="403">
        <f>IFERROR(VLOOKUP($A397,Filtro!$A$5:$I$326,3,FALSE),0)</f>
        <v>0</v>
      </c>
      <c r="F397" s="404">
        <f>IFERROR(VLOOKUP($A397,Filtro!$A$5:$I$326,4,FALSE),0)</f>
        <v>0</v>
      </c>
      <c r="G397" s="403">
        <f>IFERROR(VLOOKUP($A397,Filtro!$A$5:$I$326,5,FALSE),0)</f>
        <v>0</v>
      </c>
      <c r="H397" s="206">
        <v>397</v>
      </c>
    </row>
    <row r="398" spans="1:8" ht="15" customHeight="1" x14ac:dyDescent="0.2">
      <c r="A398" s="568" t="s">
        <v>1331</v>
      </c>
      <c r="B398" s="61" t="s">
        <v>923</v>
      </c>
      <c r="C398" s="202" t="s">
        <v>1143</v>
      </c>
      <c r="D398" s="402">
        <f t="shared" si="9"/>
        <v>1223</v>
      </c>
      <c r="E398" s="403">
        <f>IFERROR(VLOOKUP($A398,Filtro!$A$5:$I$326,3,FALSE),0)</f>
        <v>0</v>
      </c>
      <c r="F398" s="404">
        <f>IFERROR(VLOOKUP($A398,Filtro!$A$5:$I$326,4,FALSE),0)</f>
        <v>1223</v>
      </c>
      <c r="G398" s="403">
        <f>IFERROR(VLOOKUP($A398,Filtro!$A$5:$I$326,5,FALSE),0)</f>
        <v>4124</v>
      </c>
      <c r="H398" s="206">
        <v>398</v>
      </c>
    </row>
    <row r="399" spans="1:8" ht="15" customHeight="1" thickBot="1" x14ac:dyDescent="0.25">
      <c r="A399" s="568" t="s">
        <v>1831</v>
      </c>
      <c r="B399" s="63" t="s">
        <v>924</v>
      </c>
      <c r="C399" s="231" t="s">
        <v>367</v>
      </c>
      <c r="D399" s="581">
        <f t="shared" si="9"/>
        <v>0</v>
      </c>
      <c r="E399" s="582">
        <f>IFERROR(VLOOKUP($A399,Filtro!$A$5:$I$326,3,FALSE),0)</f>
        <v>0</v>
      </c>
      <c r="F399" s="583">
        <f>IFERROR(VLOOKUP($A399,Filtro!$A$5:$I$326,4,FALSE),0)</f>
        <v>0</v>
      </c>
      <c r="G399" s="582">
        <f>IFERROR(VLOOKUP($A399,Filtro!$A$5:$I$326,5,FALSE),0)</f>
        <v>0</v>
      </c>
      <c r="H399" s="206">
        <v>399</v>
      </c>
    </row>
    <row r="400" spans="1:8" ht="15" customHeight="1" thickBot="1" x14ac:dyDescent="0.25">
      <c r="A400" s="390"/>
      <c r="B400" s="535" t="s">
        <v>121</v>
      </c>
      <c r="C400" s="545"/>
      <c r="D400" s="584">
        <f>SUM(D370:D399)</f>
        <v>85110</v>
      </c>
      <c r="E400" s="585">
        <f>SUM(E370:E399)</f>
        <v>1264</v>
      </c>
      <c r="F400" s="586">
        <f>SUM(F370:F399)</f>
        <v>83846</v>
      </c>
      <c r="G400" s="587">
        <f>SUM(G370:G399)</f>
        <v>144002</v>
      </c>
      <c r="H400" s="206">
        <v>400</v>
      </c>
    </row>
    <row r="401" spans="1:8" ht="15" customHeight="1" thickBot="1" x14ac:dyDescent="0.25">
      <c r="A401" s="390"/>
      <c r="B401" s="535" t="s">
        <v>1084</v>
      </c>
      <c r="C401" s="545"/>
      <c r="D401" s="588">
        <f>+D98+D170+D179+D239+D320+D367+D400</f>
        <v>443083</v>
      </c>
      <c r="E401" s="589">
        <f>+E98+E170+E179+E239+E320+E367+E400</f>
        <v>1264</v>
      </c>
      <c r="F401" s="590">
        <f>+F98+F170+F179+F239+F320+F367+F400</f>
        <v>375828</v>
      </c>
      <c r="G401" s="591">
        <f>+G98+G170+G179+G239+G320+G367+G400</f>
        <v>856807</v>
      </c>
      <c r="H401" s="206">
        <v>401</v>
      </c>
    </row>
    <row r="402" spans="1:8" ht="15" customHeight="1" x14ac:dyDescent="0.2">
      <c r="A402" s="351"/>
      <c r="B402" s="251"/>
      <c r="C402" s="251"/>
      <c r="D402" s="281"/>
      <c r="E402" s="281"/>
      <c r="F402" s="281"/>
      <c r="G402" s="281"/>
      <c r="H402" s="206">
        <v>402</v>
      </c>
    </row>
    <row r="403" spans="1:8" ht="15" customHeight="1" x14ac:dyDescent="0.2">
      <c r="A403" s="351"/>
      <c r="B403" s="560" t="s">
        <v>1085</v>
      </c>
      <c r="C403" s="561"/>
      <c r="D403" s="546"/>
      <c r="E403" s="546"/>
      <c r="F403" s="546"/>
      <c r="G403" s="547"/>
      <c r="H403" s="206">
        <v>403</v>
      </c>
    </row>
    <row r="404" spans="1:8" ht="15" customHeight="1" x14ac:dyDescent="0.2">
      <c r="A404" s="568" t="s">
        <v>1493</v>
      </c>
      <c r="B404" s="62" t="s">
        <v>925</v>
      </c>
      <c r="C404" s="202" t="s">
        <v>423</v>
      </c>
      <c r="D404" s="402">
        <f t="shared" ref="D404:D467" si="10">SUM(E404:F404)</f>
        <v>7</v>
      </c>
      <c r="E404" s="77">
        <f>IFERROR(VLOOKUP($A404,Filtro!$A$5:$I$326,3,FALSE),0)</f>
        <v>7</v>
      </c>
      <c r="F404" s="183">
        <f>IFERROR(VLOOKUP($A404,Filtro!$A$5:$I$326,4,FALSE),0)</f>
        <v>0</v>
      </c>
      <c r="G404" s="77">
        <f>IFERROR(VLOOKUP($A404,Filtro!$A$5:$I$326,5,FALSE),0)</f>
        <v>0</v>
      </c>
      <c r="H404" s="206">
        <v>404</v>
      </c>
    </row>
    <row r="405" spans="1:8" ht="15" customHeight="1" x14ac:dyDescent="0.2">
      <c r="A405" s="568" t="s">
        <v>1469</v>
      </c>
      <c r="B405" s="61" t="s">
        <v>926</v>
      </c>
      <c r="C405" s="202" t="s">
        <v>424</v>
      </c>
      <c r="D405" s="402">
        <f t="shared" si="10"/>
        <v>27</v>
      </c>
      <c r="E405" s="77">
        <f>IFERROR(VLOOKUP($A405,Filtro!$A$5:$I$326,3,FALSE),0)</f>
        <v>27</v>
      </c>
      <c r="F405" s="183">
        <f>IFERROR(VLOOKUP($A405,Filtro!$A$5:$I$326,4,FALSE),0)</f>
        <v>0</v>
      </c>
      <c r="G405" s="77">
        <f>IFERROR(VLOOKUP($A405,Filtro!$A$5:$I$326,5,FALSE),0)</f>
        <v>0</v>
      </c>
      <c r="H405" s="206">
        <v>405</v>
      </c>
    </row>
    <row r="406" spans="1:8" ht="15" customHeight="1" x14ac:dyDescent="0.2">
      <c r="A406" s="568" t="s">
        <v>1830</v>
      </c>
      <c r="B406" s="61" t="s">
        <v>927</v>
      </c>
      <c r="C406" s="202" t="s">
        <v>1007</v>
      </c>
      <c r="D406" s="402">
        <f t="shared" si="10"/>
        <v>0</v>
      </c>
      <c r="E406" s="77">
        <f>IFERROR(VLOOKUP($A406,Filtro!$A$5:$I$326,3,FALSE),0)</f>
        <v>0</v>
      </c>
      <c r="F406" s="183">
        <f>IFERROR(VLOOKUP($A406,Filtro!$A$5:$I$326,4,FALSE),0)</f>
        <v>0</v>
      </c>
      <c r="G406" s="77">
        <f>IFERROR(VLOOKUP($A406,Filtro!$A$5:$I$326,5,FALSE),0)</f>
        <v>0</v>
      </c>
      <c r="H406" s="206">
        <v>406</v>
      </c>
    </row>
    <row r="407" spans="1:8" ht="15" customHeight="1" x14ac:dyDescent="0.2">
      <c r="A407" s="568" t="s">
        <v>1829</v>
      </c>
      <c r="B407" s="61" t="s">
        <v>928</v>
      </c>
      <c r="C407" s="202" t="s">
        <v>425</v>
      </c>
      <c r="D407" s="402">
        <f t="shared" si="10"/>
        <v>0</v>
      </c>
      <c r="E407" s="77">
        <f>IFERROR(VLOOKUP($A407,Filtro!$A$5:$I$326,3,FALSE),0)</f>
        <v>0</v>
      </c>
      <c r="F407" s="183">
        <f>IFERROR(VLOOKUP($A407,Filtro!$A$5:$I$326,4,FALSE),0)</f>
        <v>0</v>
      </c>
      <c r="G407" s="77">
        <f>IFERROR(VLOOKUP($A407,Filtro!$A$5:$I$326,5,FALSE),0)</f>
        <v>0</v>
      </c>
      <c r="H407" s="206">
        <v>407</v>
      </c>
    </row>
    <row r="408" spans="1:8" ht="15" customHeight="1" x14ac:dyDescent="0.2">
      <c r="A408" s="568" t="s">
        <v>1828</v>
      </c>
      <c r="B408" s="61" t="s">
        <v>929</v>
      </c>
      <c r="C408" s="202" t="s">
        <v>1008</v>
      </c>
      <c r="D408" s="402">
        <f t="shared" si="10"/>
        <v>0</v>
      </c>
      <c r="E408" s="77">
        <f>IFERROR(VLOOKUP($A408,Filtro!$A$5:$I$326,3,FALSE),0)</f>
        <v>0</v>
      </c>
      <c r="F408" s="183">
        <f>IFERROR(VLOOKUP($A408,Filtro!$A$5:$I$326,4,FALSE),0)</f>
        <v>0</v>
      </c>
      <c r="G408" s="77">
        <f>IFERROR(VLOOKUP($A408,Filtro!$A$5:$I$326,5,FALSE),0)</f>
        <v>0</v>
      </c>
      <c r="H408" s="206">
        <v>408</v>
      </c>
    </row>
    <row r="409" spans="1:8" ht="15" customHeight="1" x14ac:dyDescent="0.2">
      <c r="A409" s="568" t="s">
        <v>1827</v>
      </c>
      <c r="B409" s="61" t="s">
        <v>930</v>
      </c>
      <c r="C409" s="202" t="s">
        <v>1225</v>
      </c>
      <c r="D409" s="402">
        <f t="shared" si="10"/>
        <v>0</v>
      </c>
      <c r="E409" s="77">
        <f>IFERROR(VLOOKUP($A409,Filtro!$A$5:$I$326,3,FALSE),0)</f>
        <v>0</v>
      </c>
      <c r="F409" s="183">
        <f>IFERROR(VLOOKUP($A409,Filtro!$A$5:$I$326,4,FALSE),0)</f>
        <v>0</v>
      </c>
      <c r="G409" s="77">
        <f>IFERROR(VLOOKUP($A409,Filtro!$A$5:$I$326,5,FALSE),0)</f>
        <v>0</v>
      </c>
      <c r="H409" s="206">
        <v>409</v>
      </c>
    </row>
    <row r="410" spans="1:8" ht="15" customHeight="1" x14ac:dyDescent="0.2">
      <c r="A410" s="568" t="s">
        <v>1826</v>
      </c>
      <c r="B410" s="61" t="s">
        <v>931</v>
      </c>
      <c r="C410" s="202" t="s">
        <v>1224</v>
      </c>
      <c r="D410" s="402">
        <f t="shared" si="10"/>
        <v>0</v>
      </c>
      <c r="E410" s="77">
        <f>IFERROR(VLOOKUP($A410,Filtro!$A$5:$I$326,3,FALSE),0)</f>
        <v>0</v>
      </c>
      <c r="F410" s="183">
        <f>IFERROR(VLOOKUP($A410,Filtro!$A$5:$I$326,4,FALSE),0)</f>
        <v>0</v>
      </c>
      <c r="G410" s="77">
        <f>IFERROR(VLOOKUP($A410,Filtro!$A$5:$I$326,5,FALSE),0)</f>
        <v>0</v>
      </c>
      <c r="H410" s="206">
        <v>410</v>
      </c>
    </row>
    <row r="411" spans="1:8" ht="15" customHeight="1" x14ac:dyDescent="0.2">
      <c r="A411" s="568" t="s">
        <v>1557</v>
      </c>
      <c r="B411" s="61" t="s">
        <v>932</v>
      </c>
      <c r="C411" s="202" t="s">
        <v>426</v>
      </c>
      <c r="D411" s="402">
        <f t="shared" si="10"/>
        <v>0</v>
      </c>
      <c r="E411" s="77">
        <f>IFERROR(VLOOKUP($A411,Filtro!$A$5:$I$326,3,FALSE),0)</f>
        <v>0</v>
      </c>
      <c r="F411" s="183">
        <f>IFERROR(VLOOKUP($A411,Filtro!$A$5:$I$326,4,FALSE),0)</f>
        <v>0</v>
      </c>
      <c r="G411" s="77">
        <f>IFERROR(VLOOKUP($A411,Filtro!$A$5:$I$326,5,FALSE),0)</f>
        <v>68</v>
      </c>
      <c r="H411" s="206">
        <v>411</v>
      </c>
    </row>
    <row r="412" spans="1:8" ht="15" customHeight="1" x14ac:dyDescent="0.2">
      <c r="A412" s="568" t="s">
        <v>1455</v>
      </c>
      <c r="B412" s="61" t="s">
        <v>933</v>
      </c>
      <c r="C412" s="202" t="s">
        <v>427</v>
      </c>
      <c r="D412" s="402">
        <f t="shared" si="10"/>
        <v>1056</v>
      </c>
      <c r="E412" s="77">
        <f>IFERROR(VLOOKUP($A412,Filtro!$A$5:$I$326,3,FALSE),0)</f>
        <v>1007</v>
      </c>
      <c r="F412" s="183">
        <f>IFERROR(VLOOKUP($A412,Filtro!$A$5:$I$326,4,FALSE),0)</f>
        <v>49</v>
      </c>
      <c r="G412" s="77">
        <f>IFERROR(VLOOKUP($A412,Filtro!$A$5:$I$326,5,FALSE),0)</f>
        <v>561</v>
      </c>
      <c r="H412" s="206">
        <v>412</v>
      </c>
    </row>
    <row r="413" spans="1:8" ht="15" customHeight="1" x14ac:dyDescent="0.2">
      <c r="A413" s="568" t="s">
        <v>1400</v>
      </c>
      <c r="B413" s="61" t="s">
        <v>934</v>
      </c>
      <c r="C413" s="202" t="s">
        <v>428</v>
      </c>
      <c r="D413" s="402">
        <f t="shared" si="10"/>
        <v>6476</v>
      </c>
      <c r="E413" s="77">
        <f>IFERROR(VLOOKUP($A413,Filtro!$A$5:$I$326,3,FALSE),0)</f>
        <v>4807</v>
      </c>
      <c r="F413" s="183">
        <f>IFERROR(VLOOKUP($A413,Filtro!$A$5:$I$326,4,FALSE),0)</f>
        <v>1669</v>
      </c>
      <c r="G413" s="77">
        <f>IFERROR(VLOOKUP($A413,Filtro!$A$5:$I$326,5,FALSE),0)</f>
        <v>2761</v>
      </c>
      <c r="H413" s="206">
        <v>413</v>
      </c>
    </row>
    <row r="414" spans="1:8" ht="15" customHeight="1" x14ac:dyDescent="0.2">
      <c r="A414" s="568" t="s">
        <v>1425</v>
      </c>
      <c r="B414" s="61" t="s">
        <v>935</v>
      </c>
      <c r="C414" s="202" t="s">
        <v>429</v>
      </c>
      <c r="D414" s="402">
        <f t="shared" si="10"/>
        <v>564</v>
      </c>
      <c r="E414" s="77">
        <f>IFERROR(VLOOKUP($A414,Filtro!$A$5:$I$326,3,FALSE),0)</f>
        <v>0</v>
      </c>
      <c r="F414" s="183">
        <f>IFERROR(VLOOKUP($A414,Filtro!$A$5:$I$326,4,FALSE),0)</f>
        <v>564</v>
      </c>
      <c r="G414" s="77">
        <f>IFERROR(VLOOKUP($A414,Filtro!$A$5:$I$326,5,FALSE),0)</f>
        <v>2774</v>
      </c>
      <c r="H414" s="206">
        <v>414</v>
      </c>
    </row>
    <row r="415" spans="1:8" ht="15" customHeight="1" x14ac:dyDescent="0.2">
      <c r="A415" s="568" t="s">
        <v>1459</v>
      </c>
      <c r="B415" s="61" t="s">
        <v>936</v>
      </c>
      <c r="C415" s="202" t="s">
        <v>430</v>
      </c>
      <c r="D415" s="402">
        <f t="shared" si="10"/>
        <v>0</v>
      </c>
      <c r="E415" s="77">
        <f>IFERROR(VLOOKUP($A415,Filtro!$A$5:$I$326,3,FALSE),0)</f>
        <v>0</v>
      </c>
      <c r="F415" s="183">
        <f>IFERROR(VLOOKUP($A415,Filtro!$A$5:$I$326,4,FALSE),0)</f>
        <v>0</v>
      </c>
      <c r="G415" s="77">
        <f>IFERROR(VLOOKUP($A415,Filtro!$A$5:$I$326,5,FALSE),0)</f>
        <v>661</v>
      </c>
      <c r="H415" s="206">
        <v>415</v>
      </c>
    </row>
    <row r="416" spans="1:8" ht="15" customHeight="1" x14ac:dyDescent="0.2">
      <c r="A416" s="568" t="s">
        <v>1825</v>
      </c>
      <c r="B416" s="61" t="s">
        <v>937</v>
      </c>
      <c r="C416" s="202" t="s">
        <v>431</v>
      </c>
      <c r="D416" s="402">
        <f t="shared" si="10"/>
        <v>0</v>
      </c>
      <c r="E416" s="77">
        <f>IFERROR(VLOOKUP($A416,Filtro!$A$5:$I$326,3,FALSE),0)</f>
        <v>0</v>
      </c>
      <c r="F416" s="183">
        <f>IFERROR(VLOOKUP($A416,Filtro!$A$5:$I$326,4,FALSE),0)</f>
        <v>0</v>
      </c>
      <c r="G416" s="77">
        <f>IFERROR(VLOOKUP($A416,Filtro!$A$5:$I$326,5,FALSE),0)</f>
        <v>0</v>
      </c>
      <c r="H416" s="206">
        <v>416</v>
      </c>
    </row>
    <row r="417" spans="1:8" ht="15" customHeight="1" x14ac:dyDescent="0.2">
      <c r="A417" s="568" t="s">
        <v>1824</v>
      </c>
      <c r="B417" s="61" t="s">
        <v>938</v>
      </c>
      <c r="C417" s="202" t="s">
        <v>432</v>
      </c>
      <c r="D417" s="402">
        <f t="shared" si="10"/>
        <v>0</v>
      </c>
      <c r="E417" s="77">
        <f>IFERROR(VLOOKUP($A417,Filtro!$A$5:$I$326,3,FALSE),0)</f>
        <v>0</v>
      </c>
      <c r="F417" s="183">
        <f>IFERROR(VLOOKUP($A417,Filtro!$A$5:$I$326,4,FALSE),0)</f>
        <v>0</v>
      </c>
      <c r="G417" s="77">
        <f>IFERROR(VLOOKUP($A417,Filtro!$A$5:$I$326,5,FALSE),0)</f>
        <v>0</v>
      </c>
      <c r="H417" s="206">
        <v>417</v>
      </c>
    </row>
    <row r="418" spans="1:8" ht="15" customHeight="1" x14ac:dyDescent="0.2">
      <c r="A418" s="568" t="s">
        <v>1823</v>
      </c>
      <c r="B418" s="61" t="s">
        <v>939</v>
      </c>
      <c r="C418" s="202" t="s">
        <v>433</v>
      </c>
      <c r="D418" s="402">
        <f t="shared" si="10"/>
        <v>0</v>
      </c>
      <c r="E418" s="77">
        <f>IFERROR(VLOOKUP($A418,Filtro!$A$5:$I$326,3,FALSE),0)</f>
        <v>0</v>
      </c>
      <c r="F418" s="183">
        <f>IFERROR(VLOOKUP($A418,Filtro!$A$5:$I$326,4,FALSE),0)</f>
        <v>0</v>
      </c>
      <c r="G418" s="77">
        <f>IFERROR(VLOOKUP($A418,Filtro!$A$5:$I$326,5,FALSE),0)</f>
        <v>0</v>
      </c>
      <c r="H418" s="206">
        <v>418</v>
      </c>
    </row>
    <row r="419" spans="1:8" ht="15" customHeight="1" x14ac:dyDescent="0.2">
      <c r="A419" s="568" t="s">
        <v>1470</v>
      </c>
      <c r="B419" s="61" t="s">
        <v>940</v>
      </c>
      <c r="C419" s="202" t="s">
        <v>434</v>
      </c>
      <c r="D419" s="402">
        <f t="shared" si="10"/>
        <v>753</v>
      </c>
      <c r="E419" s="77">
        <f>IFERROR(VLOOKUP($A419,Filtro!$A$5:$I$326,3,FALSE),0)</f>
        <v>753</v>
      </c>
      <c r="F419" s="183">
        <f>IFERROR(VLOOKUP($A419,Filtro!$A$5:$I$326,4,FALSE),0)</f>
        <v>0</v>
      </c>
      <c r="G419" s="77">
        <f>IFERROR(VLOOKUP($A419,Filtro!$A$5:$I$326,5,FALSE),0)</f>
        <v>0</v>
      </c>
      <c r="H419" s="206">
        <v>419</v>
      </c>
    </row>
    <row r="420" spans="1:8" ht="15" customHeight="1" x14ac:dyDescent="0.2">
      <c r="A420" s="568" t="s">
        <v>1471</v>
      </c>
      <c r="B420" s="61" t="s">
        <v>941</v>
      </c>
      <c r="C420" s="202" t="s">
        <v>435</v>
      </c>
      <c r="D420" s="402">
        <f t="shared" si="10"/>
        <v>69</v>
      </c>
      <c r="E420" s="77">
        <f>IFERROR(VLOOKUP($A420,Filtro!$A$5:$I$326,3,FALSE),0)</f>
        <v>69</v>
      </c>
      <c r="F420" s="183">
        <f>IFERROR(VLOOKUP($A420,Filtro!$A$5:$I$326,4,FALSE),0)</f>
        <v>0</v>
      </c>
      <c r="G420" s="77">
        <f>IFERROR(VLOOKUP($A420,Filtro!$A$5:$I$326,5,FALSE),0)</f>
        <v>0</v>
      </c>
      <c r="H420" s="206">
        <v>420</v>
      </c>
    </row>
    <row r="421" spans="1:8" ht="15" customHeight="1" x14ac:dyDescent="0.2">
      <c r="A421" s="568" t="s">
        <v>1822</v>
      </c>
      <c r="B421" s="61" t="s">
        <v>942</v>
      </c>
      <c r="C421" s="202" t="s">
        <v>268</v>
      </c>
      <c r="D421" s="402">
        <f t="shared" si="10"/>
        <v>0</v>
      </c>
      <c r="E421" s="77">
        <f>IFERROR(VLOOKUP($A421,Filtro!$A$5:$I$326,3,FALSE),0)</f>
        <v>0</v>
      </c>
      <c r="F421" s="183">
        <f>IFERROR(VLOOKUP($A421,Filtro!$A$5:$I$326,4,FALSE),0)</f>
        <v>0</v>
      </c>
      <c r="G421" s="77">
        <f>IFERROR(VLOOKUP($A421,Filtro!$A$5:$I$326,5,FALSE),0)</f>
        <v>0</v>
      </c>
      <c r="H421" s="206">
        <v>421</v>
      </c>
    </row>
    <row r="422" spans="1:8" ht="15" customHeight="1" x14ac:dyDescent="0.2">
      <c r="A422" s="568" t="s">
        <v>1821</v>
      </c>
      <c r="B422" s="61" t="s">
        <v>943</v>
      </c>
      <c r="C422" s="202" t="s">
        <v>1024</v>
      </c>
      <c r="D422" s="402">
        <f t="shared" si="10"/>
        <v>0</v>
      </c>
      <c r="E422" s="77">
        <f>IFERROR(VLOOKUP($A422,Filtro!$A$5:$I$326,3,FALSE),0)</f>
        <v>0</v>
      </c>
      <c r="F422" s="183">
        <f>IFERROR(VLOOKUP($A422,Filtro!$A$5:$I$326,4,FALSE),0)</f>
        <v>0</v>
      </c>
      <c r="G422" s="77">
        <f>IFERROR(VLOOKUP($A422,Filtro!$A$5:$I$326,5,FALSE),0)</f>
        <v>0</v>
      </c>
      <c r="H422" s="206">
        <v>422</v>
      </c>
    </row>
    <row r="423" spans="1:8" ht="15" customHeight="1" x14ac:dyDescent="0.2">
      <c r="A423" s="568" t="s">
        <v>1820</v>
      </c>
      <c r="B423" s="61" t="s">
        <v>944</v>
      </c>
      <c r="C423" s="202" t="s">
        <v>1025</v>
      </c>
      <c r="D423" s="402">
        <f t="shared" si="10"/>
        <v>0</v>
      </c>
      <c r="E423" s="77">
        <f>IFERROR(VLOOKUP($A423,Filtro!$A$5:$I$326,3,FALSE),0)</f>
        <v>0</v>
      </c>
      <c r="F423" s="183">
        <f>IFERROR(VLOOKUP($A423,Filtro!$A$5:$I$326,4,FALSE),0)</f>
        <v>0</v>
      </c>
      <c r="G423" s="77">
        <f>IFERROR(VLOOKUP($A423,Filtro!$A$5:$I$326,5,FALSE),0)</f>
        <v>0</v>
      </c>
      <c r="H423" s="206">
        <v>423</v>
      </c>
    </row>
    <row r="424" spans="1:8" ht="15" customHeight="1" x14ac:dyDescent="0.2">
      <c r="A424" s="568" t="s">
        <v>1819</v>
      </c>
      <c r="B424" s="61" t="s">
        <v>945</v>
      </c>
      <c r="C424" s="202" t="s">
        <v>436</v>
      </c>
      <c r="D424" s="402">
        <f t="shared" si="10"/>
        <v>0</v>
      </c>
      <c r="E424" s="77">
        <f>IFERROR(VLOOKUP($A424,Filtro!$A$5:$I$326,3,FALSE),0)</f>
        <v>0</v>
      </c>
      <c r="F424" s="183">
        <f>IFERROR(VLOOKUP($A424,Filtro!$A$5:$I$326,4,FALSE),0)</f>
        <v>0</v>
      </c>
      <c r="G424" s="77">
        <f>IFERROR(VLOOKUP($A424,Filtro!$A$5:$I$326,5,FALSE),0)</f>
        <v>0</v>
      </c>
      <c r="H424" s="206">
        <v>424</v>
      </c>
    </row>
    <row r="425" spans="1:8" ht="15" customHeight="1" x14ac:dyDescent="0.2">
      <c r="A425" s="568" t="s">
        <v>1818</v>
      </c>
      <c r="B425" s="61" t="s">
        <v>946</v>
      </c>
      <c r="C425" s="202" t="s">
        <v>437</v>
      </c>
      <c r="D425" s="402">
        <f t="shared" si="10"/>
        <v>0</v>
      </c>
      <c r="E425" s="77">
        <f>IFERROR(VLOOKUP($A425,Filtro!$A$5:$I$326,3,FALSE),0)</f>
        <v>0</v>
      </c>
      <c r="F425" s="183">
        <f>IFERROR(VLOOKUP($A425,Filtro!$A$5:$I$326,4,FALSE),0)</f>
        <v>0</v>
      </c>
      <c r="G425" s="77">
        <f>IFERROR(VLOOKUP($A425,Filtro!$A$5:$I$326,5,FALSE),0)</f>
        <v>0</v>
      </c>
      <c r="H425" s="206">
        <v>425</v>
      </c>
    </row>
    <row r="426" spans="1:8" ht="15" customHeight="1" x14ac:dyDescent="0.2">
      <c r="A426" s="568" t="s">
        <v>1817</v>
      </c>
      <c r="B426" s="61" t="s">
        <v>947</v>
      </c>
      <c r="C426" s="202" t="s">
        <v>438</v>
      </c>
      <c r="D426" s="402">
        <f t="shared" si="10"/>
        <v>0</v>
      </c>
      <c r="E426" s="77">
        <f>IFERROR(VLOOKUP($A426,Filtro!$A$5:$I$326,3,FALSE),0)</f>
        <v>0</v>
      </c>
      <c r="F426" s="183">
        <f>IFERROR(VLOOKUP($A426,Filtro!$A$5:$I$326,4,FALSE),0)</f>
        <v>0</v>
      </c>
      <c r="G426" s="77">
        <f>IFERROR(VLOOKUP($A426,Filtro!$A$5:$I$326,5,FALSE),0)</f>
        <v>0</v>
      </c>
      <c r="H426" s="206">
        <v>426</v>
      </c>
    </row>
    <row r="427" spans="1:8" ht="15" customHeight="1" x14ac:dyDescent="0.2">
      <c r="A427" s="568" t="s">
        <v>1816</v>
      </c>
      <c r="B427" s="61" t="s">
        <v>948</v>
      </c>
      <c r="C427" s="202" t="s">
        <v>439</v>
      </c>
      <c r="D427" s="402">
        <f t="shared" si="10"/>
        <v>0</v>
      </c>
      <c r="E427" s="77">
        <f>IFERROR(VLOOKUP($A427,Filtro!$A$5:$I$326,3,FALSE),0)</f>
        <v>0</v>
      </c>
      <c r="F427" s="183">
        <f>IFERROR(VLOOKUP($A427,Filtro!$A$5:$I$326,4,FALSE),0)</f>
        <v>0</v>
      </c>
      <c r="G427" s="77">
        <f>IFERROR(VLOOKUP($A427,Filtro!$A$5:$I$326,5,FALSE),0)</f>
        <v>0</v>
      </c>
      <c r="H427" s="206">
        <v>427</v>
      </c>
    </row>
    <row r="428" spans="1:8" ht="15" customHeight="1" x14ac:dyDescent="0.2">
      <c r="A428" s="568" t="s">
        <v>1815</v>
      </c>
      <c r="B428" s="61" t="s">
        <v>949</v>
      </c>
      <c r="C428" s="202" t="s">
        <v>440</v>
      </c>
      <c r="D428" s="402">
        <f t="shared" si="10"/>
        <v>0</v>
      </c>
      <c r="E428" s="77">
        <f>IFERROR(VLOOKUP($A428,Filtro!$A$5:$I$326,3,FALSE),0)</f>
        <v>0</v>
      </c>
      <c r="F428" s="183">
        <f>IFERROR(VLOOKUP($A428,Filtro!$A$5:$I$326,4,FALSE),0)</f>
        <v>0</v>
      </c>
      <c r="G428" s="77">
        <f>IFERROR(VLOOKUP($A428,Filtro!$A$5:$I$326,5,FALSE),0)</f>
        <v>0</v>
      </c>
      <c r="H428" s="206">
        <v>428</v>
      </c>
    </row>
    <row r="429" spans="1:8" ht="15" customHeight="1" x14ac:dyDescent="0.2">
      <c r="A429" s="568" t="s">
        <v>1814</v>
      </c>
      <c r="B429" s="61" t="s">
        <v>950</v>
      </c>
      <c r="C429" s="202" t="s">
        <v>441</v>
      </c>
      <c r="D429" s="402">
        <f t="shared" si="10"/>
        <v>0</v>
      </c>
      <c r="E429" s="77">
        <f>IFERROR(VLOOKUP($A429,Filtro!$A$5:$I$326,3,FALSE),0)</f>
        <v>0</v>
      </c>
      <c r="F429" s="183">
        <f>IFERROR(VLOOKUP($A429,Filtro!$A$5:$I$326,4,FALSE),0)</f>
        <v>0</v>
      </c>
      <c r="G429" s="77">
        <f>IFERROR(VLOOKUP($A429,Filtro!$A$5:$I$326,5,FALSE),0)</f>
        <v>0</v>
      </c>
      <c r="H429" s="206">
        <v>429</v>
      </c>
    </row>
    <row r="430" spans="1:8" ht="15" customHeight="1" x14ac:dyDescent="0.2">
      <c r="A430" s="568" t="s">
        <v>1813</v>
      </c>
      <c r="B430" s="61" t="s">
        <v>951</v>
      </c>
      <c r="C430" s="202" t="s">
        <v>442</v>
      </c>
      <c r="D430" s="402">
        <f t="shared" si="10"/>
        <v>0</v>
      </c>
      <c r="E430" s="77">
        <f>IFERROR(VLOOKUP($A430,Filtro!$A$5:$I$326,3,FALSE),0)</f>
        <v>0</v>
      </c>
      <c r="F430" s="183">
        <f>IFERROR(VLOOKUP($A430,Filtro!$A$5:$I$326,4,FALSE),0)</f>
        <v>0</v>
      </c>
      <c r="G430" s="77">
        <f>IFERROR(VLOOKUP($A430,Filtro!$A$5:$I$326,5,FALSE),0)</f>
        <v>0</v>
      </c>
      <c r="H430" s="206">
        <v>430</v>
      </c>
    </row>
    <row r="431" spans="1:8" ht="15" customHeight="1" x14ac:dyDescent="0.2">
      <c r="A431" s="568" t="s">
        <v>1812</v>
      </c>
      <c r="B431" s="61" t="s">
        <v>1065</v>
      </c>
      <c r="C431" s="202" t="s">
        <v>1064</v>
      </c>
      <c r="D431" s="402">
        <f t="shared" si="10"/>
        <v>0</v>
      </c>
      <c r="E431" s="77">
        <f>IFERROR(VLOOKUP($A431,Filtro!$A$5:$I$326,3,FALSE),0)</f>
        <v>0</v>
      </c>
      <c r="F431" s="183">
        <f>IFERROR(VLOOKUP($A431,Filtro!$A$5:$I$326,4,FALSE),0)</f>
        <v>0</v>
      </c>
      <c r="G431" s="77">
        <f>IFERROR(VLOOKUP($A431,Filtro!$A$5:$I$326,5,FALSE),0)</f>
        <v>0</v>
      </c>
      <c r="H431" s="206">
        <v>431</v>
      </c>
    </row>
    <row r="432" spans="1:8" ht="31.5" x14ac:dyDescent="0.2">
      <c r="A432" s="568" t="s">
        <v>1811</v>
      </c>
      <c r="B432" s="61" t="s">
        <v>952</v>
      </c>
      <c r="C432" s="202" t="s">
        <v>443</v>
      </c>
      <c r="D432" s="402">
        <f t="shared" si="10"/>
        <v>0</v>
      </c>
      <c r="E432" s="77">
        <f>IFERROR(VLOOKUP($A432,Filtro!$A$5:$I$326,3,FALSE),0)</f>
        <v>0</v>
      </c>
      <c r="F432" s="183">
        <f>IFERROR(VLOOKUP($A432,Filtro!$A$5:$I$326,4,FALSE),0)</f>
        <v>0</v>
      </c>
      <c r="G432" s="77">
        <f>IFERROR(VLOOKUP($A432,Filtro!$A$5:$I$326,5,FALSE),0)</f>
        <v>0</v>
      </c>
      <c r="H432" s="206">
        <v>432</v>
      </c>
    </row>
    <row r="433" spans="1:8" ht="15" customHeight="1" x14ac:dyDescent="0.2">
      <c r="A433" s="568" t="s">
        <v>1495</v>
      </c>
      <c r="B433" s="61" t="s">
        <v>953</v>
      </c>
      <c r="C433" s="202" t="s">
        <v>444</v>
      </c>
      <c r="D433" s="402">
        <f t="shared" si="10"/>
        <v>18</v>
      </c>
      <c r="E433" s="77">
        <f>IFERROR(VLOOKUP($A433,Filtro!$A$5:$I$326,3,FALSE),0)</f>
        <v>18</v>
      </c>
      <c r="F433" s="183">
        <f>IFERROR(VLOOKUP($A433,Filtro!$A$5:$I$326,4,FALSE),0)</f>
        <v>0</v>
      </c>
      <c r="G433" s="77">
        <f>IFERROR(VLOOKUP($A433,Filtro!$A$5:$I$326,5,FALSE),0)</f>
        <v>0</v>
      </c>
      <c r="H433" s="206">
        <v>433</v>
      </c>
    </row>
    <row r="434" spans="1:8" ht="15" customHeight="1" x14ac:dyDescent="0.2">
      <c r="A434" s="568" t="s">
        <v>1496</v>
      </c>
      <c r="B434" s="61" t="s">
        <v>954</v>
      </c>
      <c r="C434" s="202" t="s">
        <v>445</v>
      </c>
      <c r="D434" s="402">
        <f t="shared" si="10"/>
        <v>7</v>
      </c>
      <c r="E434" s="77">
        <f>IFERROR(VLOOKUP($A434,Filtro!$A$5:$I$326,3,FALSE),0)</f>
        <v>7</v>
      </c>
      <c r="F434" s="183">
        <f>IFERROR(VLOOKUP($A434,Filtro!$A$5:$I$326,4,FALSE),0)</f>
        <v>0</v>
      </c>
      <c r="G434" s="77">
        <f>IFERROR(VLOOKUP($A434,Filtro!$A$5:$I$326,5,FALSE),0)</f>
        <v>0</v>
      </c>
      <c r="H434" s="206">
        <v>434</v>
      </c>
    </row>
    <row r="435" spans="1:8" ht="15" customHeight="1" x14ac:dyDescent="0.2">
      <c r="A435" s="568" t="s">
        <v>1810</v>
      </c>
      <c r="B435" s="61" t="s">
        <v>955</v>
      </c>
      <c r="C435" s="202" t="s">
        <v>446</v>
      </c>
      <c r="D435" s="402">
        <f t="shared" si="10"/>
        <v>0</v>
      </c>
      <c r="E435" s="77">
        <f>IFERROR(VLOOKUP($A435,Filtro!$A$5:$I$326,3,FALSE),0)</f>
        <v>0</v>
      </c>
      <c r="F435" s="183">
        <f>IFERROR(VLOOKUP($A435,Filtro!$A$5:$I$326,4,FALSE),0)</f>
        <v>0</v>
      </c>
      <c r="G435" s="77">
        <f>IFERROR(VLOOKUP($A435,Filtro!$A$5:$I$326,5,FALSE),0)</f>
        <v>0</v>
      </c>
      <c r="H435" s="206">
        <v>435</v>
      </c>
    </row>
    <row r="436" spans="1:8" ht="21" x14ac:dyDescent="0.2">
      <c r="A436" s="568" t="s">
        <v>1472</v>
      </c>
      <c r="B436" s="61" t="s">
        <v>956</v>
      </c>
      <c r="C436" s="202" t="s">
        <v>447</v>
      </c>
      <c r="D436" s="402">
        <f t="shared" si="10"/>
        <v>984</v>
      </c>
      <c r="E436" s="77">
        <f>IFERROR(VLOOKUP($A436,Filtro!$A$5:$I$326,3,FALSE),0)</f>
        <v>984</v>
      </c>
      <c r="F436" s="183">
        <f>IFERROR(VLOOKUP($A436,Filtro!$A$5:$I$326,4,FALSE),0)</f>
        <v>0</v>
      </c>
      <c r="G436" s="77">
        <f>IFERROR(VLOOKUP($A436,Filtro!$A$5:$I$326,5,FALSE),0)</f>
        <v>0</v>
      </c>
      <c r="H436" s="206">
        <v>436</v>
      </c>
    </row>
    <row r="437" spans="1:8" ht="15" customHeight="1" x14ac:dyDescent="0.2">
      <c r="A437" s="568" t="s">
        <v>1481</v>
      </c>
      <c r="B437" s="61" t="s">
        <v>957</v>
      </c>
      <c r="C437" s="202" t="s">
        <v>448</v>
      </c>
      <c r="D437" s="402">
        <f t="shared" si="10"/>
        <v>1785</v>
      </c>
      <c r="E437" s="77">
        <f>IFERROR(VLOOKUP($A437,Filtro!$A$5:$I$326,3,FALSE),0)</f>
        <v>1785</v>
      </c>
      <c r="F437" s="183">
        <f>IFERROR(VLOOKUP($A437,Filtro!$A$5:$I$326,4,FALSE),0)</f>
        <v>0</v>
      </c>
      <c r="G437" s="77">
        <f>IFERROR(VLOOKUP($A437,Filtro!$A$5:$I$326,5,FALSE),0)</f>
        <v>0</v>
      </c>
      <c r="H437" s="206">
        <v>437</v>
      </c>
    </row>
    <row r="438" spans="1:8" ht="15" customHeight="1" x14ac:dyDescent="0.2">
      <c r="A438" s="568" t="s">
        <v>1482</v>
      </c>
      <c r="B438" s="61" t="s">
        <v>958</v>
      </c>
      <c r="C438" s="202" t="s">
        <v>449</v>
      </c>
      <c r="D438" s="402">
        <f t="shared" si="10"/>
        <v>178</v>
      </c>
      <c r="E438" s="77">
        <f>IFERROR(VLOOKUP($A438,Filtro!$A$5:$I$326,3,FALSE),0)</f>
        <v>178</v>
      </c>
      <c r="F438" s="183">
        <f>IFERROR(VLOOKUP($A438,Filtro!$A$5:$I$326,4,FALSE),0)</f>
        <v>0</v>
      </c>
      <c r="G438" s="77">
        <f>IFERROR(VLOOKUP($A438,Filtro!$A$5:$I$326,5,FALSE),0)</f>
        <v>0</v>
      </c>
      <c r="H438" s="206">
        <v>438</v>
      </c>
    </row>
    <row r="439" spans="1:8" ht="15" customHeight="1" x14ac:dyDescent="0.2">
      <c r="A439" s="568" t="s">
        <v>1809</v>
      </c>
      <c r="B439" s="61" t="s">
        <v>959</v>
      </c>
      <c r="C439" s="202" t="s">
        <v>450</v>
      </c>
      <c r="D439" s="402">
        <f t="shared" si="10"/>
        <v>0</v>
      </c>
      <c r="E439" s="77">
        <f>IFERROR(VLOOKUP($A439,Filtro!$A$5:$I$326,3,FALSE),0)</f>
        <v>0</v>
      </c>
      <c r="F439" s="183">
        <f>IFERROR(VLOOKUP($A439,Filtro!$A$5:$I$326,4,FALSE),0)</f>
        <v>0</v>
      </c>
      <c r="G439" s="77">
        <f>IFERROR(VLOOKUP($A439,Filtro!$A$5:$I$326,5,FALSE),0)</f>
        <v>0</v>
      </c>
      <c r="H439" s="206">
        <v>439</v>
      </c>
    </row>
    <row r="440" spans="1:8" ht="15" customHeight="1" x14ac:dyDescent="0.2">
      <c r="A440" s="568" t="s">
        <v>1808</v>
      </c>
      <c r="B440" s="61" t="s">
        <v>960</v>
      </c>
      <c r="C440" s="202" t="s">
        <v>613</v>
      </c>
      <c r="D440" s="402">
        <f t="shared" si="10"/>
        <v>0</v>
      </c>
      <c r="E440" s="77">
        <f>IFERROR(VLOOKUP($A440,Filtro!$A$5:$I$326,3,FALSE),0)</f>
        <v>0</v>
      </c>
      <c r="F440" s="183">
        <f>IFERROR(VLOOKUP($A440,Filtro!$A$5:$I$326,4,FALSE),0)</f>
        <v>0</v>
      </c>
      <c r="G440" s="77">
        <f>IFERROR(VLOOKUP($A440,Filtro!$A$5:$I$326,5,FALSE),0)</f>
        <v>0</v>
      </c>
      <c r="H440" s="206">
        <v>440</v>
      </c>
    </row>
    <row r="441" spans="1:8" ht="15" customHeight="1" x14ac:dyDescent="0.2">
      <c r="A441" s="568" t="s">
        <v>1807</v>
      </c>
      <c r="B441" s="61" t="s">
        <v>961</v>
      </c>
      <c r="C441" s="202" t="s">
        <v>614</v>
      </c>
      <c r="D441" s="402">
        <f t="shared" si="10"/>
        <v>0</v>
      </c>
      <c r="E441" s="77">
        <f>IFERROR(VLOOKUP($A441,Filtro!$A$5:$I$326,3,FALSE),0)</f>
        <v>0</v>
      </c>
      <c r="F441" s="183">
        <f>IFERROR(VLOOKUP($A441,Filtro!$A$5:$I$326,4,FALSE),0)</f>
        <v>0</v>
      </c>
      <c r="G441" s="77">
        <f>IFERROR(VLOOKUP($A441,Filtro!$A$5:$I$326,5,FALSE),0)</f>
        <v>0</v>
      </c>
      <c r="H441" s="206">
        <v>441</v>
      </c>
    </row>
    <row r="442" spans="1:8" ht="15" customHeight="1" x14ac:dyDescent="0.2">
      <c r="A442" s="568" t="s">
        <v>1806</v>
      </c>
      <c r="B442" s="61" t="s">
        <v>962</v>
      </c>
      <c r="C442" s="202" t="s">
        <v>615</v>
      </c>
      <c r="D442" s="402">
        <f t="shared" si="10"/>
        <v>0</v>
      </c>
      <c r="E442" s="77">
        <f>IFERROR(VLOOKUP($A442,Filtro!$A$5:$I$326,3,FALSE),0)</f>
        <v>0</v>
      </c>
      <c r="F442" s="183">
        <f>IFERROR(VLOOKUP($A442,Filtro!$A$5:$I$326,4,FALSE),0)</f>
        <v>0</v>
      </c>
      <c r="G442" s="77">
        <f>IFERROR(VLOOKUP($A442,Filtro!$A$5:$I$326,5,FALSE),0)</f>
        <v>0</v>
      </c>
      <c r="H442" s="206">
        <v>442</v>
      </c>
    </row>
    <row r="443" spans="1:8" ht="15" customHeight="1" x14ac:dyDescent="0.2">
      <c r="A443" s="568" t="s">
        <v>1805</v>
      </c>
      <c r="B443" s="61" t="s">
        <v>963</v>
      </c>
      <c r="C443" s="202" t="s">
        <v>616</v>
      </c>
      <c r="D443" s="402">
        <f t="shared" si="10"/>
        <v>0</v>
      </c>
      <c r="E443" s="77">
        <f>IFERROR(VLOOKUP($A443,Filtro!$A$5:$I$326,3,FALSE),0)</f>
        <v>0</v>
      </c>
      <c r="F443" s="183">
        <f>IFERROR(VLOOKUP($A443,Filtro!$A$5:$I$326,4,FALSE),0)</f>
        <v>0</v>
      </c>
      <c r="G443" s="77">
        <f>IFERROR(VLOOKUP($A443,Filtro!$A$5:$I$326,5,FALSE),0)</f>
        <v>0</v>
      </c>
      <c r="H443" s="206">
        <v>443</v>
      </c>
    </row>
    <row r="444" spans="1:8" ht="15" customHeight="1" x14ac:dyDescent="0.2">
      <c r="A444" s="568" t="s">
        <v>1804</v>
      </c>
      <c r="B444" s="61" t="s">
        <v>964</v>
      </c>
      <c r="C444" s="202" t="s">
        <v>617</v>
      </c>
      <c r="D444" s="402">
        <f t="shared" si="10"/>
        <v>0</v>
      </c>
      <c r="E444" s="77">
        <f>IFERROR(VLOOKUP($A444,Filtro!$A$5:$I$326,3,FALSE),0)</f>
        <v>0</v>
      </c>
      <c r="F444" s="183">
        <f>IFERROR(VLOOKUP($A444,Filtro!$A$5:$I$326,4,FALSE),0)</f>
        <v>0</v>
      </c>
      <c r="G444" s="77">
        <f>IFERROR(VLOOKUP($A444,Filtro!$A$5:$I$326,5,FALSE),0)</f>
        <v>0</v>
      </c>
      <c r="H444" s="206">
        <v>444</v>
      </c>
    </row>
    <row r="445" spans="1:8" ht="15" customHeight="1" x14ac:dyDescent="0.2">
      <c r="A445" s="568" t="s">
        <v>1803</v>
      </c>
      <c r="B445" s="61" t="s">
        <v>965</v>
      </c>
      <c r="C445" s="202" t="s">
        <v>618</v>
      </c>
      <c r="D445" s="402">
        <f t="shared" si="10"/>
        <v>0</v>
      </c>
      <c r="E445" s="77">
        <f>IFERROR(VLOOKUP($A445,Filtro!$A$5:$I$326,3,FALSE),0)</f>
        <v>0</v>
      </c>
      <c r="F445" s="183">
        <f>IFERROR(VLOOKUP($A445,Filtro!$A$5:$I$326,4,FALSE),0)</f>
        <v>0</v>
      </c>
      <c r="G445" s="77">
        <f>IFERROR(VLOOKUP($A445,Filtro!$A$5:$I$326,5,FALSE),0)</f>
        <v>0</v>
      </c>
      <c r="H445" s="206">
        <v>445</v>
      </c>
    </row>
    <row r="446" spans="1:8" ht="15" customHeight="1" x14ac:dyDescent="0.2">
      <c r="A446" s="568" t="s">
        <v>1802</v>
      </c>
      <c r="B446" s="61" t="s">
        <v>966</v>
      </c>
      <c r="C446" s="202" t="s">
        <v>619</v>
      </c>
      <c r="D446" s="402">
        <f t="shared" si="10"/>
        <v>0</v>
      </c>
      <c r="E446" s="77">
        <f>IFERROR(VLOOKUP($A446,Filtro!$A$5:$I$326,3,FALSE),0)</f>
        <v>0</v>
      </c>
      <c r="F446" s="183">
        <f>IFERROR(VLOOKUP($A446,Filtro!$A$5:$I$326,4,FALSE),0)</f>
        <v>0</v>
      </c>
      <c r="G446" s="77">
        <f>IFERROR(VLOOKUP($A446,Filtro!$A$5:$I$326,5,FALSE),0)</f>
        <v>0</v>
      </c>
      <c r="H446" s="206">
        <v>446</v>
      </c>
    </row>
    <row r="447" spans="1:8" ht="15" customHeight="1" x14ac:dyDescent="0.2">
      <c r="A447" s="568" t="s">
        <v>1483</v>
      </c>
      <c r="B447" s="61" t="s">
        <v>967</v>
      </c>
      <c r="C447" s="202" t="s">
        <v>451</v>
      </c>
      <c r="D447" s="402">
        <f t="shared" si="10"/>
        <v>791</v>
      </c>
      <c r="E447" s="77">
        <f>IFERROR(VLOOKUP($A447,Filtro!$A$5:$I$326,3,FALSE),0)</f>
        <v>791</v>
      </c>
      <c r="F447" s="183">
        <f>IFERROR(VLOOKUP($A447,Filtro!$A$5:$I$326,4,FALSE),0)</f>
        <v>0</v>
      </c>
      <c r="G447" s="77">
        <f>IFERROR(VLOOKUP($A447,Filtro!$A$5:$I$326,5,FALSE),0)</f>
        <v>0</v>
      </c>
      <c r="H447" s="206">
        <v>447</v>
      </c>
    </row>
    <row r="448" spans="1:8" ht="15" customHeight="1" x14ac:dyDescent="0.2">
      <c r="A448" s="568" t="s">
        <v>1484</v>
      </c>
      <c r="B448" s="61" t="s">
        <v>968</v>
      </c>
      <c r="C448" s="202" t="s">
        <v>452</v>
      </c>
      <c r="D448" s="402">
        <f t="shared" si="10"/>
        <v>87</v>
      </c>
      <c r="E448" s="77">
        <f>IFERROR(VLOOKUP($A448,Filtro!$A$5:$I$326,3,FALSE),0)</f>
        <v>87</v>
      </c>
      <c r="F448" s="183">
        <f>IFERROR(VLOOKUP($A448,Filtro!$A$5:$I$326,4,FALSE),0)</f>
        <v>0</v>
      </c>
      <c r="G448" s="77">
        <f>IFERROR(VLOOKUP($A448,Filtro!$A$5:$I$326,5,FALSE),0)</f>
        <v>0</v>
      </c>
      <c r="H448" s="206">
        <v>448</v>
      </c>
    </row>
    <row r="449" spans="1:8" ht="15" customHeight="1" x14ac:dyDescent="0.2">
      <c r="A449" s="568" t="s">
        <v>1801</v>
      </c>
      <c r="B449" s="61" t="s">
        <v>969</v>
      </c>
      <c r="C449" s="202" t="s">
        <v>453</v>
      </c>
      <c r="D449" s="402">
        <f t="shared" si="10"/>
        <v>0</v>
      </c>
      <c r="E449" s="77">
        <f>IFERROR(VLOOKUP($A449,Filtro!$A$5:$I$326,3,FALSE),0)</f>
        <v>0</v>
      </c>
      <c r="F449" s="183">
        <f>IFERROR(VLOOKUP($A449,Filtro!$A$5:$I$326,4,FALSE),0)</f>
        <v>0</v>
      </c>
      <c r="G449" s="77">
        <f>IFERROR(VLOOKUP($A449,Filtro!$A$5:$I$326,5,FALSE),0)</f>
        <v>0</v>
      </c>
      <c r="H449" s="206">
        <v>449</v>
      </c>
    </row>
    <row r="450" spans="1:8" ht="15" customHeight="1" x14ac:dyDescent="0.2">
      <c r="A450" s="568" t="s">
        <v>1473</v>
      </c>
      <c r="B450" s="61" t="s">
        <v>970</v>
      </c>
      <c r="C450" s="202" t="s">
        <v>454</v>
      </c>
      <c r="D450" s="402">
        <f t="shared" si="10"/>
        <v>1408</v>
      </c>
      <c r="E450" s="77">
        <f>IFERROR(VLOOKUP($A450,Filtro!$A$5:$I$326,3,FALSE),0)</f>
        <v>1408</v>
      </c>
      <c r="F450" s="183">
        <f>IFERROR(VLOOKUP($A450,Filtro!$A$5:$I$326,4,FALSE),0)</f>
        <v>0</v>
      </c>
      <c r="G450" s="77">
        <f>IFERROR(VLOOKUP($A450,Filtro!$A$5:$I$326,5,FALSE),0)</f>
        <v>0</v>
      </c>
      <c r="H450" s="206">
        <v>450</v>
      </c>
    </row>
    <row r="451" spans="1:8" ht="15" customHeight="1" x14ac:dyDescent="0.2">
      <c r="A451" s="568" t="s">
        <v>1485</v>
      </c>
      <c r="B451" s="61" t="s">
        <v>971</v>
      </c>
      <c r="C451" s="202" t="s">
        <v>455</v>
      </c>
      <c r="D451" s="402">
        <f t="shared" si="10"/>
        <v>708</v>
      </c>
      <c r="E451" s="77">
        <f>IFERROR(VLOOKUP($A451,Filtro!$A$5:$I$326,3,FALSE),0)</f>
        <v>708</v>
      </c>
      <c r="F451" s="183">
        <f>IFERROR(VLOOKUP($A451,Filtro!$A$5:$I$326,4,FALSE),0)</f>
        <v>0</v>
      </c>
      <c r="G451" s="77">
        <f>IFERROR(VLOOKUP($A451,Filtro!$A$5:$I$326,5,FALSE),0)</f>
        <v>0</v>
      </c>
      <c r="H451" s="206">
        <v>451</v>
      </c>
    </row>
    <row r="452" spans="1:8" ht="15" customHeight="1" x14ac:dyDescent="0.2">
      <c r="A452" s="568" t="s">
        <v>1542</v>
      </c>
      <c r="B452" s="61" t="s">
        <v>972</v>
      </c>
      <c r="C452" s="202" t="s">
        <v>456</v>
      </c>
      <c r="D452" s="402">
        <f t="shared" si="10"/>
        <v>4</v>
      </c>
      <c r="E452" s="77">
        <f>IFERROR(VLOOKUP($A452,Filtro!$A$5:$I$326,3,FALSE),0)</f>
        <v>4</v>
      </c>
      <c r="F452" s="183">
        <f>IFERROR(VLOOKUP($A452,Filtro!$A$5:$I$326,4,FALSE),0)</f>
        <v>0</v>
      </c>
      <c r="G452" s="77">
        <f>IFERROR(VLOOKUP($A452,Filtro!$A$5:$I$326,5,FALSE),0)</f>
        <v>0</v>
      </c>
      <c r="H452" s="206">
        <v>452</v>
      </c>
    </row>
    <row r="453" spans="1:8" ht="15" customHeight="1" x14ac:dyDescent="0.2">
      <c r="A453" s="568" t="s">
        <v>1520</v>
      </c>
      <c r="B453" s="61" t="s">
        <v>973</v>
      </c>
      <c r="C453" s="202" t="s">
        <v>457</v>
      </c>
      <c r="D453" s="402">
        <f t="shared" si="10"/>
        <v>1</v>
      </c>
      <c r="E453" s="77">
        <f>IFERROR(VLOOKUP($A453,Filtro!$A$5:$I$326,3,FALSE),0)</f>
        <v>1</v>
      </c>
      <c r="F453" s="183">
        <f>IFERROR(VLOOKUP($A453,Filtro!$A$5:$I$326,4,FALSE),0)</f>
        <v>0</v>
      </c>
      <c r="G453" s="77">
        <f>IFERROR(VLOOKUP($A453,Filtro!$A$5:$I$326,5,FALSE),0)</f>
        <v>0</v>
      </c>
      <c r="H453" s="206">
        <v>453</v>
      </c>
    </row>
    <row r="454" spans="1:8" ht="15" customHeight="1" x14ac:dyDescent="0.2">
      <c r="A454" s="568" t="s">
        <v>1800</v>
      </c>
      <c r="B454" s="61" t="s">
        <v>974</v>
      </c>
      <c r="C454" s="202" t="s">
        <v>458</v>
      </c>
      <c r="D454" s="402">
        <f t="shared" si="10"/>
        <v>0</v>
      </c>
      <c r="E454" s="77">
        <f>IFERROR(VLOOKUP($A454,Filtro!$A$5:$I$326,3,FALSE),0)</f>
        <v>0</v>
      </c>
      <c r="F454" s="183">
        <f>IFERROR(VLOOKUP($A454,Filtro!$A$5:$I$326,4,FALSE),0)</f>
        <v>0</v>
      </c>
      <c r="G454" s="77">
        <f>IFERROR(VLOOKUP($A454,Filtro!$A$5:$I$326,5,FALSE),0)</f>
        <v>0</v>
      </c>
      <c r="H454" s="206">
        <v>454</v>
      </c>
    </row>
    <row r="455" spans="1:8" ht="15" customHeight="1" x14ac:dyDescent="0.2">
      <c r="A455" s="568" t="s">
        <v>1432</v>
      </c>
      <c r="B455" s="61" t="s">
        <v>975</v>
      </c>
      <c r="C455" s="202" t="s">
        <v>459</v>
      </c>
      <c r="D455" s="402">
        <f t="shared" si="10"/>
        <v>1221</v>
      </c>
      <c r="E455" s="77">
        <f>IFERROR(VLOOKUP($A455,Filtro!$A$5:$I$326,3,FALSE),0)</f>
        <v>1213</v>
      </c>
      <c r="F455" s="183">
        <f>IFERROR(VLOOKUP($A455,Filtro!$A$5:$I$326,4,FALSE),0)</f>
        <v>8</v>
      </c>
      <c r="G455" s="77">
        <f>IFERROR(VLOOKUP($A455,Filtro!$A$5:$I$326,5,FALSE),0)</f>
        <v>699</v>
      </c>
      <c r="H455" s="206">
        <v>455</v>
      </c>
    </row>
    <row r="456" spans="1:8" ht="15" customHeight="1" x14ac:dyDescent="0.2">
      <c r="A456" s="568" t="s">
        <v>1401</v>
      </c>
      <c r="B456" s="61" t="s">
        <v>976</v>
      </c>
      <c r="C456" s="202" t="s">
        <v>460</v>
      </c>
      <c r="D456" s="402">
        <f t="shared" si="10"/>
        <v>1430</v>
      </c>
      <c r="E456" s="77">
        <f>IFERROR(VLOOKUP($A456,Filtro!$A$5:$I$326,3,FALSE),0)</f>
        <v>363</v>
      </c>
      <c r="F456" s="183">
        <f>IFERROR(VLOOKUP($A456,Filtro!$A$5:$I$326,4,FALSE),0)</f>
        <v>1067</v>
      </c>
      <c r="G456" s="77">
        <f>IFERROR(VLOOKUP($A456,Filtro!$A$5:$I$326,5,FALSE),0)</f>
        <v>1861</v>
      </c>
      <c r="H456" s="206">
        <v>456</v>
      </c>
    </row>
    <row r="457" spans="1:8" ht="21" x14ac:dyDescent="0.2">
      <c r="A457" s="568" t="s">
        <v>1426</v>
      </c>
      <c r="B457" s="61" t="s">
        <v>977</v>
      </c>
      <c r="C457" s="202" t="s">
        <v>461</v>
      </c>
      <c r="D457" s="402">
        <f t="shared" si="10"/>
        <v>286</v>
      </c>
      <c r="E457" s="77">
        <f>IFERROR(VLOOKUP($A457,Filtro!$A$5:$I$326,3,FALSE),0)</f>
        <v>286</v>
      </c>
      <c r="F457" s="183">
        <f>IFERROR(VLOOKUP($A457,Filtro!$A$5:$I$326,4,FALSE),0)</f>
        <v>0</v>
      </c>
      <c r="G457" s="77">
        <f>IFERROR(VLOOKUP($A457,Filtro!$A$5:$I$326,5,FALSE),0)</f>
        <v>27</v>
      </c>
      <c r="H457" s="206">
        <v>457</v>
      </c>
    </row>
    <row r="458" spans="1:8" ht="15" customHeight="1" x14ac:dyDescent="0.2">
      <c r="A458" s="568" t="s">
        <v>1486</v>
      </c>
      <c r="B458" s="61" t="s">
        <v>978</v>
      </c>
      <c r="C458" s="202" t="s">
        <v>462</v>
      </c>
      <c r="D458" s="402">
        <f t="shared" si="10"/>
        <v>169</v>
      </c>
      <c r="E458" s="77">
        <f>IFERROR(VLOOKUP($A458,Filtro!$A$5:$I$326,3,FALSE),0)</f>
        <v>169</v>
      </c>
      <c r="F458" s="183">
        <f>IFERROR(VLOOKUP($A458,Filtro!$A$5:$I$326,4,FALSE),0)</f>
        <v>0</v>
      </c>
      <c r="G458" s="77">
        <f>IFERROR(VLOOKUP($A458,Filtro!$A$5:$I$326,5,FALSE),0)</f>
        <v>0</v>
      </c>
      <c r="H458" s="206">
        <v>458</v>
      </c>
    </row>
    <row r="459" spans="1:8" ht="15" customHeight="1" x14ac:dyDescent="0.2">
      <c r="A459" s="568" t="s">
        <v>1474</v>
      </c>
      <c r="B459" s="61" t="s">
        <v>979</v>
      </c>
      <c r="C459" s="202" t="s">
        <v>463</v>
      </c>
      <c r="D459" s="402">
        <f t="shared" si="10"/>
        <v>7926</v>
      </c>
      <c r="E459" s="77">
        <f>IFERROR(VLOOKUP($A459,Filtro!$A$5:$I$326,3,FALSE),0)</f>
        <v>7926</v>
      </c>
      <c r="F459" s="183">
        <f>IFERROR(VLOOKUP($A459,Filtro!$A$5:$I$326,4,FALSE),0)</f>
        <v>0</v>
      </c>
      <c r="G459" s="77">
        <f>IFERROR(VLOOKUP($A459,Filtro!$A$5:$I$326,5,FALSE),0)</f>
        <v>0</v>
      </c>
      <c r="H459" s="206">
        <v>459</v>
      </c>
    </row>
    <row r="460" spans="1:8" ht="15" customHeight="1" x14ac:dyDescent="0.2">
      <c r="A460" s="568" t="s">
        <v>1487</v>
      </c>
      <c r="B460" s="61" t="s">
        <v>980</v>
      </c>
      <c r="C460" s="202" t="s">
        <v>464</v>
      </c>
      <c r="D460" s="402">
        <f t="shared" si="10"/>
        <v>140</v>
      </c>
      <c r="E460" s="77">
        <f>IFERROR(VLOOKUP($A460,Filtro!$A$5:$I$326,3,FALSE),0)</f>
        <v>140</v>
      </c>
      <c r="F460" s="183">
        <f>IFERROR(VLOOKUP($A460,Filtro!$A$5:$I$326,4,FALSE),0)</f>
        <v>0</v>
      </c>
      <c r="G460" s="77">
        <f>IFERROR(VLOOKUP($A460,Filtro!$A$5:$I$326,5,FALSE),0)</f>
        <v>0</v>
      </c>
      <c r="H460" s="206">
        <v>460</v>
      </c>
    </row>
    <row r="461" spans="1:8" ht="15" customHeight="1" x14ac:dyDescent="0.2">
      <c r="A461" s="568" t="s">
        <v>1475</v>
      </c>
      <c r="B461" s="61" t="s">
        <v>981</v>
      </c>
      <c r="C461" s="202" t="s">
        <v>465</v>
      </c>
      <c r="D461" s="402">
        <f t="shared" si="10"/>
        <v>8</v>
      </c>
      <c r="E461" s="77">
        <f>IFERROR(VLOOKUP($A461,Filtro!$A$5:$I$326,3,FALSE),0)</f>
        <v>8</v>
      </c>
      <c r="F461" s="183">
        <f>IFERROR(VLOOKUP($A461,Filtro!$A$5:$I$326,4,FALSE),0)</f>
        <v>0</v>
      </c>
      <c r="G461" s="77">
        <f>IFERROR(VLOOKUP($A461,Filtro!$A$5:$I$326,5,FALSE),0)</f>
        <v>0</v>
      </c>
      <c r="H461" s="206">
        <v>461</v>
      </c>
    </row>
    <row r="462" spans="1:8" ht="15" customHeight="1" x14ac:dyDescent="0.2">
      <c r="A462" s="568" t="s">
        <v>1521</v>
      </c>
      <c r="B462" s="61" t="s">
        <v>982</v>
      </c>
      <c r="C462" s="202" t="s">
        <v>466</v>
      </c>
      <c r="D462" s="402">
        <f t="shared" si="10"/>
        <v>1</v>
      </c>
      <c r="E462" s="77">
        <f>IFERROR(VLOOKUP($A462,Filtro!$A$5:$I$326,3,FALSE),0)</f>
        <v>1</v>
      </c>
      <c r="F462" s="183">
        <f>IFERROR(VLOOKUP($A462,Filtro!$A$5:$I$326,4,FALSE),0)</f>
        <v>0</v>
      </c>
      <c r="G462" s="77">
        <f>IFERROR(VLOOKUP($A462,Filtro!$A$5:$I$326,5,FALSE),0)</f>
        <v>0</v>
      </c>
      <c r="H462" s="206">
        <v>462</v>
      </c>
    </row>
    <row r="463" spans="1:8" ht="15" customHeight="1" x14ac:dyDescent="0.2">
      <c r="A463" s="568" t="s">
        <v>1550</v>
      </c>
      <c r="B463" s="61" t="s">
        <v>983</v>
      </c>
      <c r="C463" s="202" t="s">
        <v>467</v>
      </c>
      <c r="D463" s="402">
        <f t="shared" si="10"/>
        <v>8</v>
      </c>
      <c r="E463" s="77">
        <f>IFERROR(VLOOKUP($A463,Filtro!$A$5:$I$326,3,FALSE),0)</f>
        <v>8</v>
      </c>
      <c r="F463" s="183">
        <f>IFERROR(VLOOKUP($A463,Filtro!$A$5:$I$326,4,FALSE),0)</f>
        <v>0</v>
      </c>
      <c r="G463" s="77">
        <f>IFERROR(VLOOKUP($A463,Filtro!$A$5:$I$326,5,FALSE),0)</f>
        <v>0</v>
      </c>
      <c r="H463" s="206">
        <v>463</v>
      </c>
    </row>
    <row r="464" spans="1:8" ht="15" customHeight="1" x14ac:dyDescent="0.2">
      <c r="A464" s="568" t="s">
        <v>1476</v>
      </c>
      <c r="B464" s="61" t="s">
        <v>984</v>
      </c>
      <c r="C464" s="202" t="s">
        <v>468</v>
      </c>
      <c r="D464" s="402">
        <f t="shared" si="10"/>
        <v>780</v>
      </c>
      <c r="E464" s="77">
        <f>IFERROR(VLOOKUP($A464,Filtro!$A$5:$I$326,3,FALSE),0)</f>
        <v>780</v>
      </c>
      <c r="F464" s="183">
        <f>IFERROR(VLOOKUP($A464,Filtro!$A$5:$I$326,4,FALSE),0)</f>
        <v>0</v>
      </c>
      <c r="G464" s="77">
        <f>IFERROR(VLOOKUP($A464,Filtro!$A$5:$I$326,5,FALSE),0)</f>
        <v>0</v>
      </c>
      <c r="H464" s="206">
        <v>464</v>
      </c>
    </row>
    <row r="465" spans="1:8" ht="15" customHeight="1" x14ac:dyDescent="0.2">
      <c r="A465" s="568" t="s">
        <v>1342</v>
      </c>
      <c r="B465" s="61" t="s">
        <v>985</v>
      </c>
      <c r="C465" s="202" t="s">
        <v>469</v>
      </c>
      <c r="D465" s="402">
        <f t="shared" si="10"/>
        <v>4011</v>
      </c>
      <c r="E465" s="77">
        <f>IFERROR(VLOOKUP($A465,Filtro!$A$5:$I$326,3,FALSE),0)</f>
        <v>4011</v>
      </c>
      <c r="F465" s="183">
        <f>IFERROR(VLOOKUP($A465,Filtro!$A$5:$I$326,4,FALSE),0)</f>
        <v>0</v>
      </c>
      <c r="G465" s="77">
        <f>IFERROR(VLOOKUP($A465,Filtro!$A$5:$I$326,5,FALSE),0)</f>
        <v>812</v>
      </c>
      <c r="H465" s="206">
        <v>465</v>
      </c>
    </row>
    <row r="466" spans="1:8" ht="15" customHeight="1" x14ac:dyDescent="0.2">
      <c r="A466" s="568" t="s">
        <v>1799</v>
      </c>
      <c r="B466" s="61" t="s">
        <v>986</v>
      </c>
      <c r="C466" s="202" t="s">
        <v>620</v>
      </c>
      <c r="D466" s="402">
        <f t="shared" si="10"/>
        <v>0</v>
      </c>
      <c r="E466" s="77">
        <f>IFERROR(VLOOKUP($A466,Filtro!$A$5:$I$326,3,FALSE),0)</f>
        <v>0</v>
      </c>
      <c r="F466" s="183">
        <f>IFERROR(VLOOKUP($A466,Filtro!$A$5:$I$326,4,FALSE),0)</f>
        <v>0</v>
      </c>
      <c r="G466" s="77">
        <f>IFERROR(VLOOKUP($A466,Filtro!$A$5:$I$326,5,FALSE),0)</f>
        <v>0</v>
      </c>
      <c r="H466" s="206">
        <v>466</v>
      </c>
    </row>
    <row r="467" spans="1:8" ht="21" x14ac:dyDescent="0.2">
      <c r="A467" s="568" t="s">
        <v>1488</v>
      </c>
      <c r="B467" s="61" t="s">
        <v>987</v>
      </c>
      <c r="C467" s="202" t="s">
        <v>470</v>
      </c>
      <c r="D467" s="402">
        <f t="shared" si="10"/>
        <v>129</v>
      </c>
      <c r="E467" s="77">
        <f>IFERROR(VLOOKUP($A467,Filtro!$A$5:$I$326,3,FALSE),0)</f>
        <v>129</v>
      </c>
      <c r="F467" s="183">
        <f>IFERROR(VLOOKUP($A467,Filtro!$A$5:$I$326,4,FALSE),0)</f>
        <v>0</v>
      </c>
      <c r="G467" s="77">
        <f>IFERROR(VLOOKUP($A467,Filtro!$A$5:$I$326,5,FALSE),0)</f>
        <v>0</v>
      </c>
      <c r="H467" s="206">
        <v>467</v>
      </c>
    </row>
    <row r="468" spans="1:8" ht="15" customHeight="1" x14ac:dyDescent="0.2">
      <c r="A468" s="568" t="s">
        <v>1798</v>
      </c>
      <c r="B468" s="61" t="s">
        <v>988</v>
      </c>
      <c r="C468" s="202" t="s">
        <v>471</v>
      </c>
      <c r="D468" s="402">
        <f t="shared" ref="D468:D486" si="11">SUM(E468:F468)</f>
        <v>0</v>
      </c>
      <c r="E468" s="77">
        <f>IFERROR(VLOOKUP($A468,Filtro!$A$5:$I$326,3,FALSE),0)</f>
        <v>0</v>
      </c>
      <c r="F468" s="183">
        <f>IFERROR(VLOOKUP($A468,Filtro!$A$5:$I$326,4,FALSE),0)</f>
        <v>0</v>
      </c>
      <c r="G468" s="77">
        <f>IFERROR(VLOOKUP($A468,Filtro!$A$5:$I$326,5,FALSE),0)</f>
        <v>0</v>
      </c>
      <c r="H468" s="206">
        <v>468</v>
      </c>
    </row>
    <row r="469" spans="1:8" ht="15" customHeight="1" x14ac:dyDescent="0.2">
      <c r="A469" s="568" t="s">
        <v>1797</v>
      </c>
      <c r="B469" s="61" t="s">
        <v>989</v>
      </c>
      <c r="C469" s="202" t="s">
        <v>58</v>
      </c>
      <c r="D469" s="402">
        <f t="shared" si="11"/>
        <v>0</v>
      </c>
      <c r="E469" s="77">
        <f>IFERROR(VLOOKUP($A469,Filtro!$A$5:$I$326,3,FALSE),0)</f>
        <v>0</v>
      </c>
      <c r="F469" s="183">
        <f>IFERROR(VLOOKUP($A469,Filtro!$A$5:$I$326,4,FALSE),0)</f>
        <v>0</v>
      </c>
      <c r="G469" s="77">
        <f>IFERROR(VLOOKUP($A469,Filtro!$A$5:$I$326,5,FALSE),0)</f>
        <v>0</v>
      </c>
      <c r="H469" s="206">
        <v>469</v>
      </c>
    </row>
    <row r="470" spans="1:8" ht="15" customHeight="1" x14ac:dyDescent="0.2">
      <c r="A470" s="568" t="s">
        <v>1389</v>
      </c>
      <c r="B470" s="61" t="s">
        <v>990</v>
      </c>
      <c r="C470" s="202" t="s">
        <v>315</v>
      </c>
      <c r="D470" s="402">
        <f t="shared" si="11"/>
        <v>1697</v>
      </c>
      <c r="E470" s="77">
        <f>IFERROR(VLOOKUP($A470,Filtro!$A$5:$I$326,3,FALSE),0)</f>
        <v>46</v>
      </c>
      <c r="F470" s="183">
        <f>IFERROR(VLOOKUP($A470,Filtro!$A$5:$I$326,4,FALSE),0)</f>
        <v>1651</v>
      </c>
      <c r="G470" s="77">
        <f>IFERROR(VLOOKUP($A470,Filtro!$A$5:$I$326,5,FALSE),0)</f>
        <v>121</v>
      </c>
      <c r="H470" s="206">
        <v>470</v>
      </c>
    </row>
    <row r="471" spans="1:8" ht="21" x14ac:dyDescent="0.2">
      <c r="A471" s="568" t="s">
        <v>1427</v>
      </c>
      <c r="B471" s="61" t="s">
        <v>991</v>
      </c>
      <c r="C471" s="202" t="s">
        <v>472</v>
      </c>
      <c r="D471" s="402">
        <f t="shared" si="11"/>
        <v>251</v>
      </c>
      <c r="E471" s="77">
        <f>IFERROR(VLOOKUP($A471,Filtro!$A$5:$I$326,3,FALSE),0)</f>
        <v>0</v>
      </c>
      <c r="F471" s="183">
        <f>IFERROR(VLOOKUP($A471,Filtro!$A$5:$I$326,4,FALSE),0)</f>
        <v>251</v>
      </c>
      <c r="G471" s="77">
        <f>IFERROR(VLOOKUP($A471,Filtro!$A$5:$I$326,5,FALSE),0)</f>
        <v>1538</v>
      </c>
      <c r="H471" s="206">
        <v>471</v>
      </c>
    </row>
    <row r="472" spans="1:8" ht="15" customHeight="1" x14ac:dyDescent="0.2">
      <c r="A472" s="568" t="s">
        <v>1796</v>
      </c>
      <c r="B472" s="62" t="s">
        <v>992</v>
      </c>
      <c r="C472" s="202" t="s">
        <v>473</v>
      </c>
      <c r="D472" s="402">
        <f t="shared" si="11"/>
        <v>0</v>
      </c>
      <c r="E472" s="77">
        <f>IFERROR(VLOOKUP($A472,Filtro!$A$5:$I$326,3,FALSE),0)</f>
        <v>0</v>
      </c>
      <c r="F472" s="183">
        <f>IFERROR(VLOOKUP($A472,Filtro!$A$5:$I$326,4,FALSE),0)</f>
        <v>0</v>
      </c>
      <c r="G472" s="77">
        <f>IFERROR(VLOOKUP($A472,Filtro!$A$5:$I$326,5,FALSE),0)</f>
        <v>0</v>
      </c>
      <c r="H472" s="206">
        <v>472</v>
      </c>
    </row>
    <row r="473" spans="1:8" ht="15" customHeight="1" x14ac:dyDescent="0.2">
      <c r="A473" s="568" t="s">
        <v>1497</v>
      </c>
      <c r="B473" s="61" t="s">
        <v>993</v>
      </c>
      <c r="C473" s="202" t="s">
        <v>474</v>
      </c>
      <c r="D473" s="402">
        <f t="shared" si="11"/>
        <v>201</v>
      </c>
      <c r="E473" s="77">
        <f>IFERROR(VLOOKUP($A473,Filtro!$A$5:$I$326,3,FALSE),0)</f>
        <v>18</v>
      </c>
      <c r="F473" s="183">
        <f>IFERROR(VLOOKUP($A473,Filtro!$A$5:$I$326,4,FALSE),0)</f>
        <v>183</v>
      </c>
      <c r="G473" s="77">
        <f>IFERROR(VLOOKUP($A473,Filtro!$A$5:$I$326,5,FALSE),0)</f>
        <v>6</v>
      </c>
      <c r="H473" s="206">
        <v>473</v>
      </c>
    </row>
    <row r="474" spans="1:8" ht="15" customHeight="1" x14ac:dyDescent="0.2">
      <c r="A474" s="568" t="s">
        <v>1402</v>
      </c>
      <c r="B474" s="61" t="s">
        <v>994</v>
      </c>
      <c r="C474" s="202" t="s">
        <v>475</v>
      </c>
      <c r="D474" s="402">
        <f t="shared" si="11"/>
        <v>525</v>
      </c>
      <c r="E474" s="77">
        <f>IFERROR(VLOOKUP($A474,Filtro!$A$5:$I$326,3,FALSE),0)</f>
        <v>41</v>
      </c>
      <c r="F474" s="183">
        <f>IFERROR(VLOOKUP($A474,Filtro!$A$5:$I$326,4,FALSE),0)</f>
        <v>484</v>
      </c>
      <c r="G474" s="77">
        <f>IFERROR(VLOOKUP($A474,Filtro!$A$5:$I$326,5,FALSE),0)</f>
        <v>6</v>
      </c>
      <c r="H474" s="206">
        <v>474</v>
      </c>
    </row>
    <row r="475" spans="1:8" ht="15" customHeight="1" x14ac:dyDescent="0.2">
      <c r="A475" s="568" t="s">
        <v>1545</v>
      </c>
      <c r="B475" s="61" t="s">
        <v>995</v>
      </c>
      <c r="C475" s="202" t="s">
        <v>476</v>
      </c>
      <c r="D475" s="402">
        <f t="shared" si="11"/>
        <v>6</v>
      </c>
      <c r="E475" s="77">
        <f>IFERROR(VLOOKUP($A475,Filtro!$A$5:$I$326,3,FALSE),0)</f>
        <v>0</v>
      </c>
      <c r="F475" s="183">
        <f>IFERROR(VLOOKUP($A475,Filtro!$A$5:$I$326,4,FALSE),0)</f>
        <v>6</v>
      </c>
      <c r="G475" s="77">
        <f>IFERROR(VLOOKUP($A475,Filtro!$A$5:$I$326,5,FALSE),0)</f>
        <v>0</v>
      </c>
      <c r="H475" s="206">
        <v>475</v>
      </c>
    </row>
    <row r="476" spans="1:8" ht="15" customHeight="1" x14ac:dyDescent="0.2">
      <c r="A476" s="568" t="s">
        <v>1795</v>
      </c>
      <c r="B476" s="61" t="s">
        <v>996</v>
      </c>
      <c r="C476" s="202" t="s">
        <v>477</v>
      </c>
      <c r="D476" s="402">
        <f t="shared" si="11"/>
        <v>0</v>
      </c>
      <c r="E476" s="77">
        <f>IFERROR(VLOOKUP($A476,Filtro!$A$5:$I$326,3,FALSE),0)</f>
        <v>0</v>
      </c>
      <c r="F476" s="183">
        <f>IFERROR(VLOOKUP($A476,Filtro!$A$5:$I$326,4,FALSE),0)</f>
        <v>0</v>
      </c>
      <c r="G476" s="77">
        <f>IFERROR(VLOOKUP($A476,Filtro!$A$5:$I$326,5,FALSE),0)</f>
        <v>0</v>
      </c>
      <c r="H476" s="206">
        <v>476</v>
      </c>
    </row>
    <row r="477" spans="1:8" ht="15" customHeight="1" x14ac:dyDescent="0.2">
      <c r="A477" s="568" t="s">
        <v>1794</v>
      </c>
      <c r="B477" s="61" t="s">
        <v>997</v>
      </c>
      <c r="C477" s="202" t="s">
        <v>478</v>
      </c>
      <c r="D477" s="402">
        <f t="shared" si="11"/>
        <v>0</v>
      </c>
      <c r="E477" s="77">
        <f>IFERROR(VLOOKUP($A477,Filtro!$A$5:$I$326,3,FALSE),0)</f>
        <v>0</v>
      </c>
      <c r="F477" s="183">
        <f>IFERROR(VLOOKUP($A477,Filtro!$A$5:$I$326,4,FALSE),0)</f>
        <v>0</v>
      </c>
      <c r="G477" s="77">
        <f>IFERROR(VLOOKUP($A477,Filtro!$A$5:$I$326,5,FALSE),0)</f>
        <v>0</v>
      </c>
      <c r="H477" s="206">
        <v>477</v>
      </c>
    </row>
    <row r="478" spans="1:8" ht="15" customHeight="1" x14ac:dyDescent="0.2">
      <c r="A478" s="568" t="s">
        <v>1793</v>
      </c>
      <c r="B478" s="61" t="s">
        <v>998</v>
      </c>
      <c r="C478" s="202" t="s">
        <v>479</v>
      </c>
      <c r="D478" s="402">
        <f t="shared" si="11"/>
        <v>0</v>
      </c>
      <c r="E478" s="77">
        <f>IFERROR(VLOOKUP($A478,Filtro!$A$5:$I$326,3,FALSE),0)</f>
        <v>0</v>
      </c>
      <c r="F478" s="183">
        <f>IFERROR(VLOOKUP($A478,Filtro!$A$5:$I$326,4,FALSE),0)</f>
        <v>0</v>
      </c>
      <c r="G478" s="77">
        <f>IFERROR(VLOOKUP($A478,Filtro!$A$5:$I$326,5,FALSE),0)</f>
        <v>0</v>
      </c>
      <c r="H478" s="206">
        <v>478</v>
      </c>
    </row>
    <row r="479" spans="1:8" ht="15" customHeight="1" x14ac:dyDescent="0.2">
      <c r="A479" s="568" t="s">
        <v>1792</v>
      </c>
      <c r="B479" s="61" t="s">
        <v>999</v>
      </c>
      <c r="C479" s="202" t="s">
        <v>480</v>
      </c>
      <c r="D479" s="402">
        <f t="shared" si="11"/>
        <v>0</v>
      </c>
      <c r="E479" s="77">
        <f>IFERROR(VLOOKUP($A479,Filtro!$A$5:$I$326,3,FALSE),0)</f>
        <v>0</v>
      </c>
      <c r="F479" s="183">
        <f>IFERROR(VLOOKUP($A479,Filtro!$A$5:$I$326,4,FALSE),0)</f>
        <v>0</v>
      </c>
      <c r="G479" s="77">
        <f>IFERROR(VLOOKUP($A479,Filtro!$A$5:$I$326,5,FALSE),0)</f>
        <v>0</v>
      </c>
      <c r="H479" s="206">
        <v>479</v>
      </c>
    </row>
    <row r="480" spans="1:8" ht="15" customHeight="1" x14ac:dyDescent="0.2">
      <c r="A480" s="568" t="s">
        <v>1428</v>
      </c>
      <c r="B480" s="61" t="s">
        <v>1000</v>
      </c>
      <c r="C480" s="202" t="s">
        <v>481</v>
      </c>
      <c r="D480" s="402">
        <f t="shared" si="11"/>
        <v>143</v>
      </c>
      <c r="E480" s="77">
        <f>IFERROR(VLOOKUP($A480,Filtro!$A$5:$I$326,3,FALSE),0)</f>
        <v>0</v>
      </c>
      <c r="F480" s="183">
        <f>IFERROR(VLOOKUP($A480,Filtro!$A$5:$I$326,4,FALSE),0)</f>
        <v>143</v>
      </c>
      <c r="G480" s="77">
        <f>IFERROR(VLOOKUP($A480,Filtro!$A$5:$I$326,5,FALSE),0)</f>
        <v>868</v>
      </c>
      <c r="H480" s="206">
        <v>480</v>
      </c>
    </row>
    <row r="481" spans="1:10" ht="15" customHeight="1" x14ac:dyDescent="0.2">
      <c r="A481" s="568" t="s">
        <v>1791</v>
      </c>
      <c r="B481" s="61" t="s">
        <v>1001</v>
      </c>
      <c r="C481" s="202" t="s">
        <v>482</v>
      </c>
      <c r="D481" s="402">
        <f t="shared" si="11"/>
        <v>0</v>
      </c>
      <c r="E481" s="77">
        <f>IFERROR(VLOOKUP($A481,Filtro!$A$5:$I$326,3,FALSE),0)</f>
        <v>0</v>
      </c>
      <c r="F481" s="183">
        <f>IFERROR(VLOOKUP($A481,Filtro!$A$5:$I$326,4,FALSE),0)</f>
        <v>0</v>
      </c>
      <c r="G481" s="77">
        <f>IFERROR(VLOOKUP($A481,Filtro!$A$5:$I$326,5,FALSE),0)</f>
        <v>0</v>
      </c>
      <c r="H481" s="206">
        <v>481</v>
      </c>
    </row>
    <row r="482" spans="1:10" ht="15" customHeight="1" x14ac:dyDescent="0.2">
      <c r="A482" s="568" t="s">
        <v>1790</v>
      </c>
      <c r="B482" s="61" t="s">
        <v>1002</v>
      </c>
      <c r="C482" s="202" t="s">
        <v>483</v>
      </c>
      <c r="D482" s="402">
        <f t="shared" si="11"/>
        <v>0</v>
      </c>
      <c r="E482" s="77">
        <f>IFERROR(VLOOKUP($A482,Filtro!$A$5:$I$326,3,FALSE),0)</f>
        <v>0</v>
      </c>
      <c r="F482" s="183">
        <f>IFERROR(VLOOKUP($A482,Filtro!$A$5:$I$326,4,FALSE),0)</f>
        <v>0</v>
      </c>
      <c r="G482" s="77">
        <f>IFERROR(VLOOKUP($A482,Filtro!$A$5:$I$326,5,FALSE),0)</f>
        <v>0</v>
      </c>
      <c r="H482" s="206">
        <v>482</v>
      </c>
    </row>
    <row r="483" spans="1:10" ht="15" customHeight="1" x14ac:dyDescent="0.2">
      <c r="A483" s="568" t="s">
        <v>1789</v>
      </c>
      <c r="B483" s="61" t="s">
        <v>1003</v>
      </c>
      <c r="C483" s="202" t="s">
        <v>484</v>
      </c>
      <c r="D483" s="402">
        <f t="shared" si="11"/>
        <v>0</v>
      </c>
      <c r="E483" s="77">
        <f>IFERROR(VLOOKUP($A483,Filtro!$A$5:$I$326,3,FALSE),0)</f>
        <v>0</v>
      </c>
      <c r="F483" s="183">
        <f>IFERROR(VLOOKUP($A483,Filtro!$A$5:$I$326,4,FALSE),0)</f>
        <v>0</v>
      </c>
      <c r="G483" s="77">
        <f>IFERROR(VLOOKUP($A483,Filtro!$A$5:$I$326,5,FALSE),0)</f>
        <v>0</v>
      </c>
      <c r="H483" s="206">
        <v>483</v>
      </c>
    </row>
    <row r="484" spans="1:10" ht="15" customHeight="1" x14ac:dyDescent="0.2">
      <c r="A484" s="568" t="s">
        <v>1788</v>
      </c>
      <c r="B484" s="61" t="s">
        <v>1004</v>
      </c>
      <c r="C484" s="202" t="s">
        <v>485</v>
      </c>
      <c r="D484" s="402">
        <f t="shared" si="11"/>
        <v>0</v>
      </c>
      <c r="E484" s="77">
        <f>IFERROR(VLOOKUP($A484,Filtro!$A$5:$I$326,3,FALSE),0)</f>
        <v>0</v>
      </c>
      <c r="F484" s="183">
        <f>IFERROR(VLOOKUP($A484,Filtro!$A$5:$I$326,4,FALSE),0)</f>
        <v>0</v>
      </c>
      <c r="G484" s="77">
        <f>IFERROR(VLOOKUP($A484,Filtro!$A$5:$I$326,5,FALSE),0)</f>
        <v>0</v>
      </c>
      <c r="H484" s="206">
        <v>484</v>
      </c>
    </row>
    <row r="485" spans="1:10" ht="21" x14ac:dyDescent="0.2">
      <c r="A485" s="568" t="s">
        <v>1787</v>
      </c>
      <c r="B485" s="61" t="s">
        <v>1005</v>
      </c>
      <c r="C485" s="202" t="s">
        <v>621</v>
      </c>
      <c r="D485" s="402">
        <f t="shared" si="11"/>
        <v>0</v>
      </c>
      <c r="E485" s="77">
        <f>IFERROR(VLOOKUP($A485,Filtro!$A$5:$I$326,3,FALSE),0)</f>
        <v>0</v>
      </c>
      <c r="F485" s="183">
        <f>IFERROR(VLOOKUP($A485,Filtro!$A$5:$I$326,4,FALSE),0)</f>
        <v>0</v>
      </c>
      <c r="G485" s="77">
        <f>IFERROR(VLOOKUP($A485,Filtro!$A$5:$I$326,5,FALSE),0)</f>
        <v>0</v>
      </c>
      <c r="H485" s="206">
        <v>485</v>
      </c>
    </row>
    <row r="486" spans="1:10" ht="21" x14ac:dyDescent="0.2">
      <c r="A486" s="568" t="s">
        <v>1786</v>
      </c>
      <c r="B486" s="331" t="s">
        <v>1006</v>
      </c>
      <c r="C486" s="332" t="s">
        <v>622</v>
      </c>
      <c r="D486" s="402">
        <f t="shared" si="11"/>
        <v>0</v>
      </c>
      <c r="E486" s="77">
        <f>IFERROR(VLOOKUP($A486,Filtro!$A$5:$I$326,3,FALSE),0)</f>
        <v>0</v>
      </c>
      <c r="F486" s="183">
        <f>IFERROR(VLOOKUP($A486,Filtro!$A$5:$I$326,4,FALSE),0)</f>
        <v>0</v>
      </c>
      <c r="G486" s="77">
        <f>IFERROR(VLOOKUP($A486,Filtro!$A$5:$I$326,5,FALSE),0)</f>
        <v>0</v>
      </c>
      <c r="H486" s="206">
        <v>486</v>
      </c>
    </row>
    <row r="487" spans="1:10" s="291" customFormat="1" ht="20.100000000000001" customHeight="1" x14ac:dyDescent="0.2">
      <c r="B487" s="292"/>
      <c r="C487" s="288"/>
      <c r="D487" s="289"/>
      <c r="E487" s="290"/>
      <c r="F487" s="290"/>
      <c r="G487" s="290"/>
      <c r="H487" s="206">
        <v>487</v>
      </c>
    </row>
    <row r="488" spans="1:10" ht="15" customHeight="1" x14ac:dyDescent="0.2">
      <c r="B488" s="511" t="s">
        <v>1086</v>
      </c>
      <c r="C488" s="512"/>
      <c r="D488" s="512"/>
      <c r="E488" s="512"/>
      <c r="F488" s="512"/>
      <c r="G488" s="512"/>
      <c r="H488" s="512"/>
      <c r="I488" s="513"/>
      <c r="J488" s="405">
        <v>488</v>
      </c>
    </row>
    <row r="489" spans="1:10" ht="14.1" customHeight="1" x14ac:dyDescent="0.2">
      <c r="B489" s="531" t="s">
        <v>355</v>
      </c>
      <c r="C489" s="531" t="s">
        <v>292</v>
      </c>
      <c r="D489" s="531" t="s">
        <v>1027</v>
      </c>
      <c r="E489" s="531" t="s">
        <v>1036</v>
      </c>
      <c r="F489" s="527" t="s">
        <v>1193</v>
      </c>
      <c r="G489" s="533" t="s">
        <v>1195</v>
      </c>
      <c r="H489" s="534"/>
      <c r="I489" s="531" t="s">
        <v>1198</v>
      </c>
      <c r="J489" s="405">
        <v>489</v>
      </c>
    </row>
    <row r="490" spans="1:10" ht="14.1" customHeight="1" x14ac:dyDescent="0.2">
      <c r="B490" s="532"/>
      <c r="C490" s="532"/>
      <c r="D490" s="532"/>
      <c r="E490" s="532"/>
      <c r="F490" s="528"/>
      <c r="G490" s="53" t="s">
        <v>1196</v>
      </c>
      <c r="H490" s="54" t="s">
        <v>1197</v>
      </c>
      <c r="I490" s="532"/>
      <c r="J490" s="405">
        <v>490</v>
      </c>
    </row>
    <row r="491" spans="1:10" ht="14.1" customHeight="1" x14ac:dyDescent="0.2">
      <c r="B491" s="512" t="s">
        <v>1087</v>
      </c>
      <c r="C491" s="512"/>
      <c r="D491" s="514"/>
      <c r="E491" s="514"/>
      <c r="F491" s="514"/>
      <c r="G491" s="514"/>
      <c r="H491" s="514"/>
      <c r="I491" s="514"/>
      <c r="J491" s="405">
        <v>491</v>
      </c>
    </row>
    <row r="492" spans="1:10" ht="15" customHeight="1" x14ac:dyDescent="0.2">
      <c r="A492" s="576" t="s">
        <v>1785</v>
      </c>
      <c r="B492" s="36">
        <v>1101003</v>
      </c>
      <c r="C492" s="212" t="s">
        <v>623</v>
      </c>
      <c r="D492" s="74">
        <f t="shared" ref="D492" si="12">SUM(E492:F492)</f>
        <v>0</v>
      </c>
      <c r="E492" s="130">
        <f>IFERROR(VLOOKUP($A492,Filtro!$A$5:$I$326,3,FALSE),0)</f>
        <v>0</v>
      </c>
      <c r="F492" s="182">
        <f>IFERROR(VLOOKUP($A492,Filtro!$A$5:$I$326,4,FALSE),0)</f>
        <v>0</v>
      </c>
      <c r="G492" s="125">
        <f>IFERROR(VLOOKUP($A492,Filtro!$A$5:$I$326,5,FALSE),0)</f>
        <v>0</v>
      </c>
      <c r="H492" s="75">
        <f>IFERROR(VLOOKUP($A492,Filtro!$A$5:$I$326,6,FALSE),0)</f>
        <v>0</v>
      </c>
      <c r="I492" s="75">
        <f>IFERROR(VLOOKUP($A492,Filtro!$A$5:$I$326,7,FALSE),0)</f>
        <v>0</v>
      </c>
      <c r="J492" s="405">
        <v>492</v>
      </c>
    </row>
    <row r="493" spans="1:10" ht="15" customHeight="1" x14ac:dyDescent="0.2">
      <c r="A493" s="291"/>
      <c r="B493" s="293"/>
      <c r="C493" s="294"/>
      <c r="D493" s="295"/>
      <c r="E493" s="296"/>
      <c r="F493" s="296"/>
      <c r="G493" s="296"/>
      <c r="H493" s="296"/>
      <c r="I493" s="296"/>
      <c r="J493" s="405">
        <v>493</v>
      </c>
    </row>
    <row r="494" spans="1:10" ht="14.1" customHeight="1" x14ac:dyDescent="0.2">
      <c r="B494" s="511" t="s">
        <v>1088</v>
      </c>
      <c r="C494" s="513"/>
      <c r="D494" s="514"/>
      <c r="E494" s="514"/>
      <c r="F494" s="514"/>
      <c r="G494" s="514"/>
      <c r="H494" s="514"/>
      <c r="I494" s="515"/>
      <c r="J494" s="405">
        <v>494</v>
      </c>
    </row>
    <row r="495" spans="1:10" ht="15" customHeight="1" x14ac:dyDescent="0.2">
      <c r="A495" s="576" t="s">
        <v>1784</v>
      </c>
      <c r="B495" s="64">
        <v>1201003</v>
      </c>
      <c r="C495" s="211" t="s">
        <v>1013</v>
      </c>
      <c r="D495" s="76">
        <f t="shared" ref="D495" si="13">SUM(E495:F495)</f>
        <v>0</v>
      </c>
      <c r="E495" s="77">
        <f>IFERROR(VLOOKUP($A495,Filtro!$A$5:$I$326,3,FALSE),0)</f>
        <v>0</v>
      </c>
      <c r="F495" s="183">
        <f>IFERROR(VLOOKUP($A495,Filtro!$A$5:$I$326,4,FALSE),0)</f>
        <v>0</v>
      </c>
      <c r="G495" s="78">
        <f>IFERROR(VLOOKUP($A495,Filtro!$A$5:$I$326,5,FALSE),0)</f>
        <v>0</v>
      </c>
      <c r="H495" s="79">
        <f>IFERROR(VLOOKUP($A495,Filtro!$A$5:$I$326,6,FALSE),0)</f>
        <v>0</v>
      </c>
      <c r="I495" s="79">
        <f>IFERROR(VLOOKUP($A495,Filtro!$A$5:$I$326,7,FALSE),0)</f>
        <v>0</v>
      </c>
      <c r="J495" s="405">
        <v>495</v>
      </c>
    </row>
    <row r="496" spans="1:10" ht="15" customHeight="1" x14ac:dyDescent="0.2">
      <c r="A496" s="576" t="s">
        <v>1783</v>
      </c>
      <c r="B496" s="65">
        <v>1201004</v>
      </c>
      <c r="C496" s="202" t="s">
        <v>1014</v>
      </c>
      <c r="D496" s="80">
        <f t="shared" ref="D495:D505" si="14">SUM(E496:F496)</f>
        <v>0</v>
      </c>
      <c r="E496" s="77">
        <f>IFERROR(VLOOKUP($A496,Filtro!$A$5:$I$326,3,FALSE),0)</f>
        <v>0</v>
      </c>
      <c r="F496" s="183">
        <f>IFERROR(VLOOKUP($A496,Filtro!$A$5:$I$326,4,FALSE),0)</f>
        <v>0</v>
      </c>
      <c r="G496" s="78">
        <f>IFERROR(VLOOKUP($A496,Filtro!$A$5:$I$326,5,FALSE),0)</f>
        <v>0</v>
      </c>
      <c r="H496" s="79">
        <f>IFERROR(VLOOKUP($A496,Filtro!$A$5:$I$326,6,FALSE),0)</f>
        <v>0</v>
      </c>
      <c r="I496" s="79">
        <f>IFERROR(VLOOKUP($A496,Filtro!$A$5:$I$326,7,FALSE),0)</f>
        <v>0</v>
      </c>
      <c r="J496" s="405">
        <v>496</v>
      </c>
    </row>
    <row r="497" spans="1:10" ht="15" customHeight="1" x14ac:dyDescent="0.2">
      <c r="A497" s="576" t="s">
        <v>1782</v>
      </c>
      <c r="B497" s="65">
        <v>1201005</v>
      </c>
      <c r="C497" s="202" t="s">
        <v>1015</v>
      </c>
      <c r="D497" s="80">
        <f t="shared" si="14"/>
        <v>0</v>
      </c>
      <c r="E497" s="77">
        <f>IFERROR(VLOOKUP($A497,Filtro!$A$5:$I$326,3,FALSE),0)</f>
        <v>0</v>
      </c>
      <c r="F497" s="183">
        <f>IFERROR(VLOOKUP($A497,Filtro!$A$5:$I$326,4,FALSE),0)</f>
        <v>0</v>
      </c>
      <c r="G497" s="78">
        <f>IFERROR(VLOOKUP($A497,Filtro!$A$5:$I$326,5,FALSE),0)</f>
        <v>0</v>
      </c>
      <c r="H497" s="79">
        <f>IFERROR(VLOOKUP($A497,Filtro!$A$5:$I$326,6,FALSE),0)</f>
        <v>0</v>
      </c>
      <c r="I497" s="79">
        <f>IFERROR(VLOOKUP($A497,Filtro!$A$5:$I$326,7,FALSE),0)</f>
        <v>0</v>
      </c>
      <c r="J497" s="405">
        <v>497</v>
      </c>
    </row>
    <row r="498" spans="1:10" ht="15" customHeight="1" x14ac:dyDescent="0.2">
      <c r="A498" s="576" t="s">
        <v>1781</v>
      </c>
      <c r="B498" s="65">
        <v>1201009</v>
      </c>
      <c r="C498" s="202" t="s">
        <v>1016</v>
      </c>
      <c r="D498" s="80">
        <f t="shared" si="14"/>
        <v>0</v>
      </c>
      <c r="E498" s="77">
        <f>IFERROR(VLOOKUP($A498,Filtro!$A$5:$I$326,3,FALSE),0)</f>
        <v>0</v>
      </c>
      <c r="F498" s="183">
        <f>IFERROR(VLOOKUP($A498,Filtro!$A$5:$I$326,4,FALSE),0)</f>
        <v>0</v>
      </c>
      <c r="G498" s="78">
        <f>IFERROR(VLOOKUP($A498,Filtro!$A$5:$I$326,5,FALSE),0)</f>
        <v>0</v>
      </c>
      <c r="H498" s="79">
        <f>IFERROR(VLOOKUP($A498,Filtro!$A$5:$I$326,6,FALSE),0)</f>
        <v>0</v>
      </c>
      <c r="I498" s="79">
        <f>IFERROR(VLOOKUP($A498,Filtro!$A$5:$I$326,7,FALSE),0)</f>
        <v>0</v>
      </c>
      <c r="J498" s="405">
        <v>498</v>
      </c>
    </row>
    <row r="499" spans="1:10" ht="15" customHeight="1" x14ac:dyDescent="0.2">
      <c r="A499" s="576" t="s">
        <v>1780</v>
      </c>
      <c r="B499" s="65">
        <v>1201012</v>
      </c>
      <c r="C499" s="202" t="s">
        <v>1017</v>
      </c>
      <c r="D499" s="80">
        <f t="shared" si="14"/>
        <v>0</v>
      </c>
      <c r="E499" s="77">
        <f>IFERROR(VLOOKUP($A499,Filtro!$A$5:$I$326,3,FALSE),0)</f>
        <v>0</v>
      </c>
      <c r="F499" s="183">
        <f>IFERROR(VLOOKUP($A499,Filtro!$A$5:$I$326,4,FALSE),0)</f>
        <v>0</v>
      </c>
      <c r="G499" s="78">
        <f>IFERROR(VLOOKUP($A499,Filtro!$A$5:$I$326,5,FALSE),0)</f>
        <v>0</v>
      </c>
      <c r="H499" s="79">
        <f>IFERROR(VLOOKUP($A499,Filtro!$A$5:$I$326,6,FALSE),0)</f>
        <v>0</v>
      </c>
      <c r="I499" s="79">
        <f>IFERROR(VLOOKUP($A499,Filtro!$A$5:$I$326,7,FALSE),0)</f>
        <v>0</v>
      </c>
      <c r="J499" s="405">
        <v>499</v>
      </c>
    </row>
    <row r="500" spans="1:10" ht="15" customHeight="1" x14ac:dyDescent="0.2">
      <c r="A500" s="576" t="s">
        <v>1779</v>
      </c>
      <c r="B500" s="65">
        <v>1201014</v>
      </c>
      <c r="C500" s="202" t="s">
        <v>1018</v>
      </c>
      <c r="D500" s="80">
        <f t="shared" si="14"/>
        <v>0</v>
      </c>
      <c r="E500" s="77">
        <f>IFERROR(VLOOKUP($A500,Filtro!$A$5:$I$326,3,FALSE),0)</f>
        <v>0</v>
      </c>
      <c r="F500" s="183">
        <f>IFERROR(VLOOKUP($A500,Filtro!$A$5:$I$326,4,FALSE),0)</f>
        <v>0</v>
      </c>
      <c r="G500" s="78">
        <f>IFERROR(VLOOKUP($A500,Filtro!$A$5:$I$326,5,FALSE),0)</f>
        <v>0</v>
      </c>
      <c r="H500" s="79">
        <f>IFERROR(VLOOKUP($A500,Filtro!$A$5:$I$326,6,FALSE),0)</f>
        <v>0</v>
      </c>
      <c r="I500" s="79">
        <f>IFERROR(VLOOKUP($A500,Filtro!$A$5:$I$326,7,FALSE),0)</f>
        <v>0</v>
      </c>
      <c r="J500" s="405">
        <v>500</v>
      </c>
    </row>
    <row r="501" spans="1:10" ht="15" customHeight="1" x14ac:dyDescent="0.2">
      <c r="A501" s="576" t="s">
        <v>1778</v>
      </c>
      <c r="B501" s="65">
        <v>1201015</v>
      </c>
      <c r="C501" s="202" t="s">
        <v>1019</v>
      </c>
      <c r="D501" s="80">
        <f t="shared" si="14"/>
        <v>0</v>
      </c>
      <c r="E501" s="77">
        <f>IFERROR(VLOOKUP($A501,Filtro!$A$5:$I$326,3,FALSE),0)</f>
        <v>0</v>
      </c>
      <c r="F501" s="183">
        <f>IFERROR(VLOOKUP($A501,Filtro!$A$5:$I$326,4,FALSE),0)</f>
        <v>0</v>
      </c>
      <c r="G501" s="78">
        <f>IFERROR(VLOOKUP($A501,Filtro!$A$5:$I$326,5,FALSE),0)</f>
        <v>0</v>
      </c>
      <c r="H501" s="79">
        <f>IFERROR(VLOOKUP($A501,Filtro!$A$5:$I$326,6,FALSE),0)</f>
        <v>0</v>
      </c>
      <c r="I501" s="79">
        <f>IFERROR(VLOOKUP($A501,Filtro!$A$5:$I$326,7,FALSE),0)</f>
        <v>0</v>
      </c>
      <c r="J501" s="405">
        <v>501</v>
      </c>
    </row>
    <row r="502" spans="1:10" ht="15" customHeight="1" x14ac:dyDescent="0.2">
      <c r="A502" s="576" t="s">
        <v>1777</v>
      </c>
      <c r="B502" s="65">
        <v>1201019</v>
      </c>
      <c r="C502" s="202" t="s">
        <v>1226</v>
      </c>
      <c r="D502" s="80">
        <f t="shared" si="14"/>
        <v>0</v>
      </c>
      <c r="E502" s="77">
        <f>IFERROR(VLOOKUP($A502,Filtro!$A$5:$I$326,3,FALSE),0)</f>
        <v>0</v>
      </c>
      <c r="F502" s="183">
        <f>IFERROR(VLOOKUP($A502,Filtro!$A$5:$I$326,4,FALSE),0)</f>
        <v>0</v>
      </c>
      <c r="G502" s="78">
        <f>IFERROR(VLOOKUP($A502,Filtro!$A$5:$I$326,5,FALSE),0)</f>
        <v>0</v>
      </c>
      <c r="H502" s="79">
        <f>IFERROR(VLOOKUP($A502,Filtro!$A$5:$I$326,6,FALSE),0)</f>
        <v>0</v>
      </c>
      <c r="I502" s="79">
        <f>IFERROR(VLOOKUP($A502,Filtro!$A$5:$I$326,7,FALSE),0)</f>
        <v>0</v>
      </c>
      <c r="J502" s="405">
        <v>502</v>
      </c>
    </row>
    <row r="503" spans="1:10" ht="15" customHeight="1" x14ac:dyDescent="0.2">
      <c r="A503" s="576" t="s">
        <v>1418</v>
      </c>
      <c r="B503" s="65">
        <v>1201029</v>
      </c>
      <c r="C503" s="202" t="s">
        <v>624</v>
      </c>
      <c r="D503" s="80">
        <f t="shared" si="14"/>
        <v>211</v>
      </c>
      <c r="E503" s="77">
        <f>IFERROR(VLOOKUP($A503,Filtro!$A$5:$I$326,3,FALSE),0)</f>
        <v>143</v>
      </c>
      <c r="F503" s="183">
        <f>IFERROR(VLOOKUP($A503,Filtro!$A$5:$I$326,4,FALSE),0)</f>
        <v>68</v>
      </c>
      <c r="G503" s="78">
        <f>IFERROR(VLOOKUP($A503,Filtro!$A$5:$I$326,5,FALSE),0)</f>
        <v>1</v>
      </c>
      <c r="H503" s="79">
        <f>IFERROR(VLOOKUP($A503,Filtro!$A$5:$I$326,6,FALSE),0)</f>
        <v>158</v>
      </c>
      <c r="I503" s="79">
        <f>IFERROR(VLOOKUP($A503,Filtro!$A$5:$I$326,7,FALSE),0)</f>
        <v>0</v>
      </c>
      <c r="J503" s="405">
        <v>503</v>
      </c>
    </row>
    <row r="504" spans="1:10" ht="15" customHeight="1" x14ac:dyDescent="0.2">
      <c r="A504" s="576" t="s">
        <v>1776</v>
      </c>
      <c r="B504" s="65">
        <v>1201042</v>
      </c>
      <c r="C504" s="202" t="s">
        <v>625</v>
      </c>
      <c r="D504" s="80">
        <f t="shared" si="14"/>
        <v>0</v>
      </c>
      <c r="E504" s="77">
        <f>IFERROR(VLOOKUP($A504,Filtro!$A$5:$I$326,3,FALSE),0)</f>
        <v>0</v>
      </c>
      <c r="F504" s="183">
        <f>IFERROR(VLOOKUP($A504,Filtro!$A$5:$I$326,4,FALSE),0)</f>
        <v>0</v>
      </c>
      <c r="G504" s="78">
        <f>IFERROR(VLOOKUP($A504,Filtro!$A$5:$I$326,5,FALSE),0)</f>
        <v>0</v>
      </c>
      <c r="H504" s="79">
        <f>IFERROR(VLOOKUP($A504,Filtro!$A$5:$I$326,6,FALSE),0)</f>
        <v>0</v>
      </c>
      <c r="I504" s="79">
        <f>IFERROR(VLOOKUP($A504,Filtro!$A$5:$I$326,7,FALSE),0)</f>
        <v>0</v>
      </c>
      <c r="J504" s="405">
        <v>504</v>
      </c>
    </row>
    <row r="505" spans="1:10" ht="15" customHeight="1" thickBot="1" x14ac:dyDescent="0.25">
      <c r="A505" s="576" t="s">
        <v>1265</v>
      </c>
      <c r="B505" s="67">
        <v>1201042</v>
      </c>
      <c r="C505" s="231" t="s">
        <v>626</v>
      </c>
      <c r="D505" s="238">
        <f t="shared" si="14"/>
        <v>0</v>
      </c>
      <c r="E505" s="579">
        <f>IFERROR(VLOOKUP($A505,Filtro!$A$5:$I$326,3,FALSE),0)</f>
        <v>0</v>
      </c>
      <c r="F505" s="580">
        <f>IFERROR(VLOOKUP($A505,Filtro!$A$5:$I$326,4,FALSE),0)</f>
        <v>0</v>
      </c>
      <c r="G505" s="592">
        <f>IFERROR(VLOOKUP($A505,Filtro!$A$5:$I$326,5,FALSE),0)</f>
        <v>0</v>
      </c>
      <c r="H505" s="593">
        <f>IFERROR(VLOOKUP($A505,Filtro!$A$5:$I$326,6,FALSE),0)</f>
        <v>0</v>
      </c>
      <c r="I505" s="593">
        <f>IFERROR(VLOOKUP($A505,Filtro!$A$5:$I$326,7,FALSE),0)</f>
        <v>0</v>
      </c>
      <c r="J505" s="405">
        <v>505</v>
      </c>
    </row>
    <row r="506" spans="1:10" ht="14.1" customHeight="1" thickBot="1" x14ac:dyDescent="0.25">
      <c r="B506" s="535" t="s">
        <v>121</v>
      </c>
      <c r="C506" s="545"/>
      <c r="D506" s="594">
        <f>SUM(D495:D505)</f>
        <v>211</v>
      </c>
      <c r="E506" s="571">
        <f>SUM(E495:E505)</f>
        <v>143</v>
      </c>
      <c r="F506" s="572">
        <f t="shared" ref="F506:I506" si="15">SUM(F495:F505)</f>
        <v>68</v>
      </c>
      <c r="G506" s="595">
        <f t="shared" si="15"/>
        <v>1</v>
      </c>
      <c r="H506" s="596">
        <f t="shared" si="15"/>
        <v>158</v>
      </c>
      <c r="I506" s="597">
        <f t="shared" si="15"/>
        <v>0</v>
      </c>
      <c r="J506" s="405">
        <v>506</v>
      </c>
    </row>
    <row r="507" spans="1:10" ht="15" customHeight="1" x14ac:dyDescent="0.2">
      <c r="B507" s="276"/>
      <c r="C507" s="276"/>
      <c r="D507" s="285"/>
      <c r="E507" s="285"/>
      <c r="F507" s="285"/>
      <c r="G507" s="285"/>
      <c r="H507" s="285"/>
      <c r="I507" s="285"/>
      <c r="J507" s="405">
        <v>507</v>
      </c>
    </row>
    <row r="508" spans="1:10" ht="15" customHeight="1" x14ac:dyDescent="0.2">
      <c r="B508" s="511" t="s">
        <v>1089</v>
      </c>
      <c r="C508" s="512"/>
      <c r="D508" s="209"/>
      <c r="E508" s="209"/>
      <c r="F508" s="209"/>
      <c r="G508" s="209"/>
      <c r="H508" s="209"/>
      <c r="I508" s="280"/>
      <c r="J508" s="405">
        <v>508</v>
      </c>
    </row>
    <row r="509" spans="1:10" ht="15" customHeight="1" x14ac:dyDescent="0.2">
      <c r="A509" s="576" t="s">
        <v>1366</v>
      </c>
      <c r="B509" s="64">
        <v>1301025</v>
      </c>
      <c r="C509" s="211" t="s">
        <v>1028</v>
      </c>
      <c r="D509" s="84">
        <f t="shared" ref="D509:D514" si="16">SUM(E509:F509)</f>
        <v>110</v>
      </c>
      <c r="E509" s="77">
        <f>IFERROR(VLOOKUP($A509,Filtro!$A$5:$I$326,3,FALSE),0)</f>
        <v>82</v>
      </c>
      <c r="F509" s="183">
        <f>IFERROR(VLOOKUP($A509,Filtro!$A$5:$I$326,4,FALSE),0)</f>
        <v>28</v>
      </c>
      <c r="G509" s="78">
        <f>IFERROR(VLOOKUP($A509,Filtro!$A$5:$I$326,5,FALSE),0)</f>
        <v>31</v>
      </c>
      <c r="H509" s="85">
        <f>IFERROR(VLOOKUP($A509,Filtro!$A$5:$I$326,6,FALSE),0)</f>
        <v>72</v>
      </c>
      <c r="I509" s="79">
        <f>IFERROR(VLOOKUP($A509,Filtro!$A$5:$I$326,7,FALSE),0)</f>
        <v>1</v>
      </c>
      <c r="J509" s="405">
        <v>509</v>
      </c>
    </row>
    <row r="510" spans="1:10" ht="15" customHeight="1" x14ac:dyDescent="0.2">
      <c r="A510" s="576" t="s">
        <v>1477</v>
      </c>
      <c r="B510" s="65">
        <v>1301026</v>
      </c>
      <c r="C510" s="202" t="s">
        <v>1029</v>
      </c>
      <c r="D510" s="86">
        <f t="shared" si="16"/>
        <v>4</v>
      </c>
      <c r="E510" s="81">
        <f>IFERROR(VLOOKUP($A510,Filtro!$A$5:$I$326,3,FALSE),0)</f>
        <v>3</v>
      </c>
      <c r="F510" s="184">
        <f>IFERROR(VLOOKUP($A510,Filtro!$A$5:$I$326,4,FALSE),0)</f>
        <v>1</v>
      </c>
      <c r="G510" s="82">
        <f>IFERROR(VLOOKUP($A510,Filtro!$A$5:$I$326,5,FALSE),0)</f>
        <v>0</v>
      </c>
      <c r="H510" s="87">
        <f>IFERROR(VLOOKUP($A510,Filtro!$A$5:$I$326,6,FALSE),0)</f>
        <v>4</v>
      </c>
      <c r="I510" s="83">
        <f>IFERROR(VLOOKUP($A510,Filtro!$A$5:$I$326,7,FALSE),0)</f>
        <v>0</v>
      </c>
      <c r="J510" s="405">
        <v>510</v>
      </c>
    </row>
    <row r="511" spans="1:10" ht="15" customHeight="1" x14ac:dyDescent="0.2">
      <c r="A511" s="576" t="s">
        <v>1478</v>
      </c>
      <c r="B511" s="65">
        <v>1301029</v>
      </c>
      <c r="C511" s="202" t="s">
        <v>1011</v>
      </c>
      <c r="D511" s="86">
        <f t="shared" si="16"/>
        <v>1</v>
      </c>
      <c r="E511" s="81">
        <f>IFERROR(VLOOKUP($A511,Filtro!$A$5:$I$326,3,FALSE),0)</f>
        <v>1</v>
      </c>
      <c r="F511" s="184">
        <f>IFERROR(VLOOKUP($A511,Filtro!$A$5:$I$326,4,FALSE),0)</f>
        <v>0</v>
      </c>
      <c r="G511" s="82">
        <f>IFERROR(VLOOKUP($A511,Filtro!$A$5:$I$326,5,FALSE),0)</f>
        <v>1</v>
      </c>
      <c r="H511" s="87">
        <f>IFERROR(VLOOKUP($A511,Filtro!$A$5:$I$326,6,FALSE),0)</f>
        <v>0</v>
      </c>
      <c r="I511" s="83">
        <f>IFERROR(VLOOKUP($A511,Filtro!$A$5:$I$326,7,FALSE),0)</f>
        <v>0</v>
      </c>
      <c r="J511" s="405">
        <v>511</v>
      </c>
    </row>
    <row r="512" spans="1:10" ht="15" customHeight="1" x14ac:dyDescent="0.2">
      <c r="A512" s="576" t="s">
        <v>1547</v>
      </c>
      <c r="B512" s="65">
        <v>1301030</v>
      </c>
      <c r="C512" s="202" t="s">
        <v>1012</v>
      </c>
      <c r="D512" s="86">
        <f t="shared" si="16"/>
        <v>6</v>
      </c>
      <c r="E512" s="81">
        <f>IFERROR(VLOOKUP($A512,Filtro!$A$5:$I$326,3,FALSE),0)</f>
        <v>6</v>
      </c>
      <c r="F512" s="184">
        <f>IFERROR(VLOOKUP($A512,Filtro!$A$5:$I$326,4,FALSE),0)</f>
        <v>0</v>
      </c>
      <c r="G512" s="82">
        <f>IFERROR(VLOOKUP($A512,Filtro!$A$5:$I$326,5,FALSE),0)</f>
        <v>6</v>
      </c>
      <c r="H512" s="87">
        <f>IFERROR(VLOOKUP($A512,Filtro!$A$5:$I$326,6,FALSE),0)</f>
        <v>0</v>
      </c>
      <c r="I512" s="83">
        <f>IFERROR(VLOOKUP($A512,Filtro!$A$5:$I$326,7,FALSE),0)</f>
        <v>0</v>
      </c>
      <c r="J512" s="405">
        <v>512</v>
      </c>
    </row>
    <row r="513" spans="1:10" ht="15" customHeight="1" x14ac:dyDescent="0.2">
      <c r="A513" s="576" t="s">
        <v>1775</v>
      </c>
      <c r="B513" s="65">
        <v>1301042</v>
      </c>
      <c r="C513" s="202" t="s">
        <v>1009</v>
      </c>
      <c r="D513" s="86">
        <f t="shared" si="16"/>
        <v>0</v>
      </c>
      <c r="E513" s="81">
        <f>IFERROR(VLOOKUP($A513,Filtro!$A$5:$I$326,3,FALSE),0)</f>
        <v>0</v>
      </c>
      <c r="F513" s="184">
        <f>IFERROR(VLOOKUP($A513,Filtro!$A$5:$I$326,4,FALSE),0)</f>
        <v>0</v>
      </c>
      <c r="G513" s="82">
        <f>IFERROR(VLOOKUP($A513,Filtro!$A$5:$I$326,5,FALSE),0)</f>
        <v>0</v>
      </c>
      <c r="H513" s="87">
        <f>IFERROR(VLOOKUP($A513,Filtro!$A$5:$I$326,6,FALSE),0)</f>
        <v>0</v>
      </c>
      <c r="I513" s="83">
        <f>IFERROR(VLOOKUP($A513,Filtro!$A$5:$I$326,7,FALSE),0)</f>
        <v>0</v>
      </c>
      <c r="J513" s="405">
        <v>513</v>
      </c>
    </row>
    <row r="514" spans="1:10" ht="15" customHeight="1" thickBot="1" x14ac:dyDescent="0.25">
      <c r="A514" s="576" t="s">
        <v>1774</v>
      </c>
      <c r="B514" s="67">
        <v>1301043</v>
      </c>
      <c r="C514" s="231" t="s">
        <v>1010</v>
      </c>
      <c r="D514" s="89">
        <f t="shared" si="16"/>
        <v>0</v>
      </c>
      <c r="E514" s="90">
        <f>IFERROR(VLOOKUP($A514,Filtro!$A$5:$I$326,3,FALSE),0)</f>
        <v>0</v>
      </c>
      <c r="F514" s="185">
        <f>IFERROR(VLOOKUP($A514,Filtro!$A$5:$I$326,4,FALSE),0)</f>
        <v>0</v>
      </c>
      <c r="G514" s="155">
        <f>IFERROR(VLOOKUP($A514,Filtro!$A$5:$I$326,5,FALSE),0)</f>
        <v>0</v>
      </c>
      <c r="H514" s="156">
        <f>IFERROR(VLOOKUP($A514,Filtro!$A$5:$I$326,6,FALSE),0)</f>
        <v>0</v>
      </c>
      <c r="I514" s="91">
        <f>IFERROR(VLOOKUP($A514,Filtro!$A$5:$I$326,7,FALSE),0)</f>
        <v>0</v>
      </c>
      <c r="J514" s="405">
        <v>514</v>
      </c>
    </row>
    <row r="515" spans="1:10" ht="15" customHeight="1" thickBot="1" x14ac:dyDescent="0.25">
      <c r="A515" s="389"/>
      <c r="B515" s="535" t="s">
        <v>121</v>
      </c>
      <c r="C515" s="536"/>
      <c r="D515" s="240">
        <f t="shared" ref="D515:I515" si="17">SUM(D509:D514)</f>
        <v>121</v>
      </c>
      <c r="E515" s="235">
        <f t="shared" si="17"/>
        <v>92</v>
      </c>
      <c r="F515" s="236">
        <f t="shared" si="17"/>
        <v>29</v>
      </c>
      <c r="G515" s="241">
        <f t="shared" si="17"/>
        <v>38</v>
      </c>
      <c r="H515" s="242">
        <f t="shared" si="17"/>
        <v>76</v>
      </c>
      <c r="I515" s="237">
        <f t="shared" si="17"/>
        <v>1</v>
      </c>
      <c r="J515" s="405">
        <v>515</v>
      </c>
    </row>
    <row r="516" spans="1:10" ht="15" customHeight="1" x14ac:dyDescent="0.2">
      <c r="B516" s="276"/>
      <c r="C516" s="276"/>
      <c r="D516" s="275"/>
      <c r="E516" s="285"/>
      <c r="F516" s="285"/>
      <c r="G516" s="285"/>
      <c r="H516" s="285"/>
      <c r="I516" s="285"/>
      <c r="J516" s="405">
        <v>516</v>
      </c>
    </row>
    <row r="517" spans="1:10" ht="15" customHeight="1" x14ac:dyDescent="0.2">
      <c r="B517" s="511" t="s">
        <v>1090</v>
      </c>
      <c r="C517" s="512"/>
      <c r="D517" s="514"/>
      <c r="E517" s="514"/>
      <c r="F517" s="514"/>
      <c r="G517" s="514"/>
      <c r="H517" s="514"/>
      <c r="I517" s="515"/>
      <c r="J517" s="405">
        <v>517</v>
      </c>
    </row>
    <row r="518" spans="1:10" ht="15" customHeight="1" x14ac:dyDescent="0.2">
      <c r="A518" s="576" t="s">
        <v>1773</v>
      </c>
      <c r="B518" s="64">
        <v>1601110</v>
      </c>
      <c r="C518" s="211" t="s">
        <v>627</v>
      </c>
      <c r="D518" s="84">
        <f t="shared" ref="D518:D519" si="18">SUM(E518:F518)</f>
        <v>0</v>
      </c>
      <c r="E518" s="77">
        <f>IFERROR(VLOOKUP($A518,Filtro!$A$5:$I$326,3,FALSE),0)</f>
        <v>0</v>
      </c>
      <c r="F518" s="183">
        <f>IFERROR(VLOOKUP($A518,Filtro!$A$5:$I$326,4,FALSE),0)</f>
        <v>0</v>
      </c>
      <c r="G518" s="129">
        <f>IFERROR(VLOOKUP($A518,Filtro!$A$5:$I$326,5,FALSE),0)</f>
        <v>0</v>
      </c>
      <c r="H518" s="79">
        <f>IFERROR(VLOOKUP($A518,Filtro!$A$5:$I$326,6,FALSE),0)</f>
        <v>0</v>
      </c>
      <c r="I518" s="79">
        <f>IFERROR(VLOOKUP($A518,Filtro!$A$5:$I$326,7,FALSE),0)</f>
        <v>0</v>
      </c>
      <c r="J518" s="405">
        <v>518</v>
      </c>
    </row>
    <row r="519" spans="1:10" ht="15" customHeight="1" thickBot="1" x14ac:dyDescent="0.25">
      <c r="A519" s="576" t="s">
        <v>1343</v>
      </c>
      <c r="B519" s="243">
        <v>1601115</v>
      </c>
      <c r="C519" s="231" t="s">
        <v>1144</v>
      </c>
      <c r="D519" s="244">
        <f t="shared" si="18"/>
        <v>645</v>
      </c>
      <c r="E519" s="90">
        <f>IFERROR(VLOOKUP($A519,Filtro!$A$5:$I$326,3,FALSE),0)</f>
        <v>0</v>
      </c>
      <c r="F519" s="185">
        <f>IFERROR(VLOOKUP($A519,Filtro!$A$5:$I$326,4,FALSE),0)</f>
        <v>645</v>
      </c>
      <c r="G519" s="245">
        <f>IFERROR(VLOOKUP($A519,Filtro!$A$5:$I$326,5,FALSE),0)</f>
        <v>0</v>
      </c>
      <c r="H519" s="91">
        <f>IFERROR(VLOOKUP($A519,Filtro!$A$5:$I$326,6,FALSE),0)</f>
        <v>597</v>
      </c>
      <c r="I519" s="91">
        <f>IFERROR(VLOOKUP($A519,Filtro!$A$5:$I$326,7,FALSE),0)</f>
        <v>0</v>
      </c>
      <c r="J519" s="405">
        <v>519</v>
      </c>
    </row>
    <row r="520" spans="1:10" ht="15" customHeight="1" thickBot="1" x14ac:dyDescent="0.25">
      <c r="A520" s="389"/>
      <c r="B520" s="535" t="s">
        <v>121</v>
      </c>
      <c r="C520" s="536"/>
      <c r="D520" s="240">
        <f>SUM(D518:D519)</f>
        <v>645</v>
      </c>
      <c r="E520" s="235">
        <f t="shared" ref="E520:I520" si="19">SUM(E518:E519)</f>
        <v>0</v>
      </c>
      <c r="F520" s="236">
        <f t="shared" ref="F520" si="20">SUM(F518:F519)</f>
        <v>645</v>
      </c>
      <c r="G520" s="241">
        <f t="shared" si="19"/>
        <v>0</v>
      </c>
      <c r="H520" s="239">
        <f t="shared" si="19"/>
        <v>597</v>
      </c>
      <c r="I520" s="237">
        <f t="shared" si="19"/>
        <v>0</v>
      </c>
      <c r="J520" s="405">
        <v>520</v>
      </c>
    </row>
    <row r="521" spans="1:10" ht="15" customHeight="1" x14ac:dyDescent="0.2">
      <c r="B521" s="251"/>
      <c r="C521" s="251"/>
      <c r="D521" s="277"/>
      <c r="E521" s="281"/>
      <c r="F521" s="281"/>
      <c r="G521" s="281"/>
      <c r="H521" s="281"/>
      <c r="I521" s="281"/>
      <c r="J521" s="405">
        <v>521</v>
      </c>
    </row>
    <row r="522" spans="1:10" ht="15" customHeight="1" x14ac:dyDescent="0.2">
      <c r="B522" s="511" t="s">
        <v>1091</v>
      </c>
      <c r="C522" s="512"/>
      <c r="D522" s="514"/>
      <c r="E522" s="514"/>
      <c r="F522" s="514"/>
      <c r="G522" s="514"/>
      <c r="H522" s="514"/>
      <c r="I522" s="515"/>
      <c r="J522" s="405">
        <v>522</v>
      </c>
    </row>
    <row r="523" spans="1:10" ht="15" customHeight="1" x14ac:dyDescent="0.2">
      <c r="A523" s="576" t="s">
        <v>1344</v>
      </c>
      <c r="B523" s="64" t="s">
        <v>1106</v>
      </c>
      <c r="C523" s="211" t="s">
        <v>1103</v>
      </c>
      <c r="D523" s="84">
        <f t="shared" ref="D523:D526" si="21">SUM(E523:F523)</f>
        <v>61074</v>
      </c>
      <c r="E523" s="79">
        <f>IFERROR(VLOOKUP($A523,Filtro!$A$5:$I$326,3,FALSE),0)</f>
        <v>16449</v>
      </c>
      <c r="F523" s="183">
        <f>IFERROR(VLOOKUP($A523,Filtro!$A$5:$I$326,4,FALSE),0)</f>
        <v>44625</v>
      </c>
      <c r="G523" s="78">
        <f>IFERROR(VLOOKUP($A523,Filtro!$A$5:$I$326,5,FALSE),0)</f>
        <v>37</v>
      </c>
      <c r="H523" s="79">
        <f>IFERROR(VLOOKUP($A523,Filtro!$A$5:$I$326,6,FALSE),0)</f>
        <v>56807</v>
      </c>
      <c r="I523" s="79">
        <f>IFERROR(VLOOKUP($A523,Filtro!$A$5:$I$326,7,FALSE),0)</f>
        <v>15495</v>
      </c>
      <c r="J523" s="405">
        <v>523</v>
      </c>
    </row>
    <row r="524" spans="1:10" ht="21" x14ac:dyDescent="0.2">
      <c r="A524" s="576" t="s">
        <v>1467</v>
      </c>
      <c r="B524" s="66" t="s">
        <v>1107</v>
      </c>
      <c r="C524" s="202" t="s">
        <v>1104</v>
      </c>
      <c r="D524" s="86">
        <f t="shared" si="21"/>
        <v>89</v>
      </c>
      <c r="E524" s="83">
        <f>IFERROR(VLOOKUP($A524,Filtro!$A$5:$I$326,3,FALSE),0)</f>
        <v>0</v>
      </c>
      <c r="F524" s="184">
        <f>IFERROR(VLOOKUP($A524,Filtro!$A$5:$I$326,4,FALSE),0)</f>
        <v>89</v>
      </c>
      <c r="G524" s="82">
        <f>IFERROR(VLOOKUP($A524,Filtro!$A$5:$I$326,5,FALSE),0)</f>
        <v>0</v>
      </c>
      <c r="H524" s="87">
        <f>IFERROR(VLOOKUP($A524,Filtro!$A$5:$I$326,6,FALSE),0)</f>
        <v>89</v>
      </c>
      <c r="I524" s="83">
        <f>IFERROR(VLOOKUP($A524,Filtro!$A$5:$I$326,7,FALSE),0)</f>
        <v>0</v>
      </c>
      <c r="J524" s="405">
        <v>524</v>
      </c>
    </row>
    <row r="525" spans="1:10" ht="15" customHeight="1" x14ac:dyDescent="0.2">
      <c r="A525" s="576" t="s">
        <v>1345</v>
      </c>
      <c r="B525" s="65" t="s">
        <v>1108</v>
      </c>
      <c r="C525" s="202" t="s">
        <v>1105</v>
      </c>
      <c r="D525" s="86">
        <f t="shared" si="21"/>
        <v>25907</v>
      </c>
      <c r="E525" s="83">
        <f>IFERROR(VLOOKUP($A525,Filtro!$A$5:$I$326,3,FALSE),0)</f>
        <v>2790</v>
      </c>
      <c r="F525" s="184">
        <f>IFERROR(VLOOKUP($A525,Filtro!$A$5:$I$326,4,FALSE),0)</f>
        <v>23117</v>
      </c>
      <c r="G525" s="82">
        <f>IFERROR(VLOOKUP($A525,Filtro!$A$5:$I$326,5,FALSE),0)</f>
        <v>3</v>
      </c>
      <c r="H525" s="87">
        <f>IFERROR(VLOOKUP($A525,Filtro!$A$5:$I$326,6,FALSE),0)</f>
        <v>25418</v>
      </c>
      <c r="I525" s="83">
        <f>IFERROR(VLOOKUP($A525,Filtro!$A$5:$I$326,7,FALSE),0)</f>
        <v>179</v>
      </c>
      <c r="J525" s="405">
        <v>525</v>
      </c>
    </row>
    <row r="526" spans="1:10" ht="15" customHeight="1" thickBot="1" x14ac:dyDescent="0.25">
      <c r="A526" s="577" t="s">
        <v>1346</v>
      </c>
      <c r="B526" s="324"/>
      <c r="C526" s="303" t="s">
        <v>1236</v>
      </c>
      <c r="D526" s="329">
        <f t="shared" si="21"/>
        <v>16867</v>
      </c>
      <c r="E526" s="328">
        <f>IFERROR(VLOOKUP($A526,Filtro!$A$5:$I$326,3,FALSE),0)</f>
        <v>2829</v>
      </c>
      <c r="F526" s="327">
        <f>IFERROR(VLOOKUP($A526,Filtro!$A$5:$I$326,4,FALSE),0)</f>
        <v>14038</v>
      </c>
      <c r="G526" s="325">
        <f>IFERROR(VLOOKUP($A526,Filtro!$A$5:$I$326,5,FALSE),0)</f>
        <v>30</v>
      </c>
      <c r="H526" s="326">
        <f>IFERROR(VLOOKUP($A526,Filtro!$A$5:$I$326,6,FALSE),0)</f>
        <v>15564</v>
      </c>
      <c r="I526" s="330">
        <f>IFERROR(VLOOKUP($A526,Filtro!$A$5:$I$326,7,FALSE),0)</f>
        <v>30</v>
      </c>
      <c r="J526" s="405">
        <v>526</v>
      </c>
    </row>
    <row r="527" spans="1:10" ht="15" customHeight="1" thickBot="1" x14ac:dyDescent="0.25">
      <c r="B527" s="535" t="s">
        <v>121</v>
      </c>
      <c r="C527" s="536"/>
      <c r="D527" s="246">
        <f>SUM(D523:D526)</f>
        <v>103937</v>
      </c>
      <c r="E527" s="246">
        <f t="shared" ref="E527:I527" si="22">SUM(E523:E526)</f>
        <v>22068</v>
      </c>
      <c r="F527" s="247">
        <f t="shared" si="22"/>
        <v>81869</v>
      </c>
      <c r="G527" s="248">
        <f t="shared" si="22"/>
        <v>70</v>
      </c>
      <c r="H527" s="249">
        <f>SUM(H523:H526)</f>
        <v>97878</v>
      </c>
      <c r="I527" s="250">
        <f t="shared" si="22"/>
        <v>15704</v>
      </c>
      <c r="J527" s="405">
        <v>527</v>
      </c>
    </row>
    <row r="528" spans="1:10" ht="15" customHeight="1" x14ac:dyDescent="0.2">
      <c r="B528" s="276"/>
      <c r="C528" s="297"/>
      <c r="D528" s="298"/>
      <c r="E528" s="299"/>
      <c r="F528" s="299"/>
      <c r="G528" s="299"/>
      <c r="H528" s="299"/>
      <c r="I528" s="299"/>
      <c r="J528" s="405">
        <v>528</v>
      </c>
    </row>
    <row r="529" spans="1:10" ht="15" customHeight="1" x14ac:dyDescent="0.2">
      <c r="B529" s="538" t="s">
        <v>1092</v>
      </c>
      <c r="C529" s="539"/>
      <c r="D529" s="520"/>
      <c r="E529" s="537"/>
      <c r="F529" s="537"/>
      <c r="G529" s="537"/>
      <c r="H529" s="537"/>
      <c r="I529" s="521"/>
      <c r="J529" s="405">
        <v>529</v>
      </c>
    </row>
    <row r="530" spans="1:10" ht="15" customHeight="1" x14ac:dyDescent="0.2">
      <c r="A530" s="576" t="s">
        <v>1367</v>
      </c>
      <c r="B530" s="64">
        <v>1707001</v>
      </c>
      <c r="C530" s="211" t="s">
        <v>634</v>
      </c>
      <c r="D530" s="92">
        <f t="shared" ref="D530:D533" si="23">SUM(E530:F530)</f>
        <v>619</v>
      </c>
      <c r="E530" s="70">
        <f>IFERROR(VLOOKUP($A530,Filtro!$A$5:$I$326,3,FALSE),0)</f>
        <v>0</v>
      </c>
      <c r="F530" s="177">
        <f>IFERROR(VLOOKUP($A530,Filtro!$A$5:$I$326,4,FALSE),0)</f>
        <v>619</v>
      </c>
      <c r="G530" s="93">
        <f>IFERROR(VLOOKUP($A530,Filtro!$A$5:$I$326,5,FALSE),0)</f>
        <v>0</v>
      </c>
      <c r="H530" s="94">
        <f>IFERROR(VLOOKUP($A530,Filtro!$A$5:$I$326,6,FALSE),0)</f>
        <v>618</v>
      </c>
      <c r="I530" s="94">
        <f>IFERROR(VLOOKUP($A530,Filtro!$A$5:$I$326,7,FALSE),0)</f>
        <v>0</v>
      </c>
      <c r="J530" s="405">
        <v>530</v>
      </c>
    </row>
    <row r="531" spans="1:10" ht="15" customHeight="1" x14ac:dyDescent="0.2">
      <c r="A531" s="576" t="s">
        <v>1368</v>
      </c>
      <c r="B531" s="65">
        <v>1707002</v>
      </c>
      <c r="C531" s="202" t="s">
        <v>635</v>
      </c>
      <c r="D531" s="95">
        <f t="shared" si="23"/>
        <v>997</v>
      </c>
      <c r="E531" s="71">
        <f>IFERROR(VLOOKUP($A531,Filtro!$A$5:$I$326,3,FALSE),0)</f>
        <v>15</v>
      </c>
      <c r="F531" s="178">
        <f>IFERROR(VLOOKUP($A531,Filtro!$A$5:$I$326,4,FALSE),0)</f>
        <v>982</v>
      </c>
      <c r="G531" s="96">
        <f>IFERROR(VLOOKUP($A531,Filtro!$A$5:$I$326,5,FALSE),0)</f>
        <v>0</v>
      </c>
      <c r="H531" s="97">
        <f>IFERROR(VLOOKUP($A531,Filtro!$A$5:$I$326,6,FALSE),0)</f>
        <v>929</v>
      </c>
      <c r="I531" s="97">
        <f>IFERROR(VLOOKUP($A531,Filtro!$A$5:$I$326,7,FALSE),0)</f>
        <v>0</v>
      </c>
      <c r="J531" s="405">
        <v>531</v>
      </c>
    </row>
    <row r="532" spans="1:10" ht="15" customHeight="1" x14ac:dyDescent="0.2">
      <c r="A532" s="576" t="s">
        <v>1504</v>
      </c>
      <c r="B532" s="65">
        <v>1707004</v>
      </c>
      <c r="C532" s="202" t="s">
        <v>642</v>
      </c>
      <c r="D532" s="95">
        <f t="shared" si="23"/>
        <v>203</v>
      </c>
      <c r="E532" s="71">
        <f>IFERROR(VLOOKUP($A532,Filtro!$A$5:$I$326,3,FALSE),0)</f>
        <v>2</v>
      </c>
      <c r="F532" s="178">
        <f>IFERROR(VLOOKUP($A532,Filtro!$A$5:$I$326,4,FALSE),0)</f>
        <v>201</v>
      </c>
      <c r="G532" s="96">
        <f>IFERROR(VLOOKUP($A532,Filtro!$A$5:$I$326,5,FALSE),0)</f>
        <v>0</v>
      </c>
      <c r="H532" s="97">
        <f>IFERROR(VLOOKUP($A532,Filtro!$A$5:$I$326,6,FALSE),0)</f>
        <v>203</v>
      </c>
      <c r="I532" s="97">
        <f>IFERROR(VLOOKUP($A532,Filtro!$A$5:$I$326,7,FALSE),0)</f>
        <v>0</v>
      </c>
      <c r="J532" s="405">
        <v>532</v>
      </c>
    </row>
    <row r="533" spans="1:10" ht="15" customHeight="1" x14ac:dyDescent="0.2">
      <c r="A533" s="576" t="s">
        <v>1369</v>
      </c>
      <c r="B533" s="65">
        <v>1707030</v>
      </c>
      <c r="C533" s="202" t="s">
        <v>1109</v>
      </c>
      <c r="D533" s="95">
        <f t="shared" si="23"/>
        <v>11824</v>
      </c>
      <c r="E533" s="71">
        <f>IFERROR(VLOOKUP($A533,Filtro!$A$5:$I$326,3,FALSE),0)</f>
        <v>10838</v>
      </c>
      <c r="F533" s="178">
        <f>IFERROR(VLOOKUP($A533,Filtro!$A$5:$I$326,4,FALSE),0)</f>
        <v>986</v>
      </c>
      <c r="G533" s="96">
        <f>IFERROR(VLOOKUP($A533,Filtro!$A$5:$I$326,5,FALSE),0)</f>
        <v>132</v>
      </c>
      <c r="H533" s="97">
        <f>IFERROR(VLOOKUP($A533,Filtro!$A$5:$I$326,6,FALSE),0)</f>
        <v>11523</v>
      </c>
      <c r="I533" s="97">
        <f>IFERROR(VLOOKUP($A533,Filtro!$A$5:$I$326,7,FALSE),0)</f>
        <v>6</v>
      </c>
      <c r="J533" s="405">
        <v>533</v>
      </c>
    </row>
    <row r="534" spans="1:10" ht="15" customHeight="1" x14ac:dyDescent="0.2">
      <c r="B534" s="406"/>
      <c r="C534" s="407" t="s">
        <v>1199</v>
      </c>
      <c r="D534" s="408"/>
      <c r="E534" s="409"/>
      <c r="F534" s="410"/>
      <c r="G534" s="411"/>
      <c r="H534" s="412"/>
      <c r="I534" s="412"/>
      <c r="J534" s="405">
        <v>534</v>
      </c>
    </row>
    <row r="535" spans="1:10" ht="15" customHeight="1" x14ac:dyDescent="0.2">
      <c r="B535" s="406"/>
      <c r="C535" s="407" t="s">
        <v>1200</v>
      </c>
      <c r="D535" s="408"/>
      <c r="E535" s="409"/>
      <c r="F535" s="410"/>
      <c r="G535" s="411"/>
      <c r="H535" s="412"/>
      <c r="I535" s="412"/>
      <c r="J535" s="405">
        <v>535</v>
      </c>
    </row>
    <row r="536" spans="1:10" ht="15" customHeight="1" x14ac:dyDescent="0.2">
      <c r="B536" s="406"/>
      <c r="C536" s="407" t="s">
        <v>1201</v>
      </c>
      <c r="D536" s="408"/>
      <c r="E536" s="409"/>
      <c r="F536" s="410"/>
      <c r="G536" s="411"/>
      <c r="H536" s="412"/>
      <c r="I536" s="412"/>
      <c r="J536" s="405">
        <v>536</v>
      </c>
    </row>
    <row r="537" spans="1:10" ht="15" customHeight="1" x14ac:dyDescent="0.2">
      <c r="B537" s="406"/>
      <c r="C537" s="407" t="s">
        <v>1202</v>
      </c>
      <c r="D537" s="408"/>
      <c r="E537" s="409"/>
      <c r="F537" s="410"/>
      <c r="G537" s="411"/>
      <c r="H537" s="412"/>
      <c r="I537" s="412"/>
      <c r="J537" s="405">
        <v>537</v>
      </c>
    </row>
    <row r="538" spans="1:10" ht="15" customHeight="1" x14ac:dyDescent="0.2">
      <c r="B538" s="406"/>
      <c r="C538" s="407" t="s">
        <v>1203</v>
      </c>
      <c r="D538" s="408"/>
      <c r="E538" s="409"/>
      <c r="F538" s="410"/>
      <c r="G538" s="413"/>
      <c r="H538" s="412"/>
      <c r="I538" s="412"/>
      <c r="J538" s="405">
        <v>538</v>
      </c>
    </row>
    <row r="539" spans="1:10" ht="15" customHeight="1" x14ac:dyDescent="0.2">
      <c r="B539" s="406"/>
      <c r="C539" s="407" t="s">
        <v>1204</v>
      </c>
      <c r="D539" s="408"/>
      <c r="E539" s="409"/>
      <c r="F539" s="410"/>
      <c r="G539" s="413"/>
      <c r="H539" s="412"/>
      <c r="I539" s="412"/>
      <c r="J539" s="405">
        <v>539</v>
      </c>
    </row>
    <row r="540" spans="1:10" ht="15" customHeight="1" thickBot="1" x14ac:dyDescent="0.25">
      <c r="B540" s="414"/>
      <c r="C540" s="415" t="s">
        <v>1205</v>
      </c>
      <c r="D540" s="416"/>
      <c r="E540" s="417"/>
      <c r="F540" s="418"/>
      <c r="G540" s="419"/>
      <c r="H540" s="420"/>
      <c r="I540" s="421"/>
      <c r="J540" s="405">
        <v>540</v>
      </c>
    </row>
    <row r="541" spans="1:10" ht="15" customHeight="1" thickBot="1" x14ac:dyDescent="0.25">
      <c r="A541" s="389"/>
      <c r="B541" s="535" t="s">
        <v>121</v>
      </c>
      <c r="C541" s="536"/>
      <c r="D541" s="240">
        <f>SUM(D530:D540)</f>
        <v>13643</v>
      </c>
      <c r="E541" s="235">
        <f>SUM(E530:E540)</f>
        <v>10855</v>
      </c>
      <c r="F541" s="236">
        <f>SUM(F530:F540)</f>
        <v>2788</v>
      </c>
      <c r="G541" s="241">
        <f>SUM(G530:G533)</f>
        <v>132</v>
      </c>
      <c r="H541" s="239">
        <f>SUM(H530:H540)</f>
        <v>13273</v>
      </c>
      <c r="I541" s="237">
        <f>SUM(I530:I540)</f>
        <v>6</v>
      </c>
      <c r="J541" s="405">
        <v>541</v>
      </c>
    </row>
    <row r="542" spans="1:10" ht="15" customHeight="1" x14ac:dyDescent="0.2">
      <c r="B542" s="276"/>
      <c r="C542" s="276"/>
      <c r="D542" s="277"/>
      <c r="E542" s="281"/>
      <c r="F542" s="281"/>
      <c r="G542" s="281"/>
      <c r="H542" s="281"/>
      <c r="I542" s="281"/>
      <c r="J542" s="405">
        <v>542</v>
      </c>
    </row>
    <row r="543" spans="1:10" ht="15" customHeight="1" x14ac:dyDescent="0.2">
      <c r="B543" s="511" t="s">
        <v>1093</v>
      </c>
      <c r="C543" s="512"/>
      <c r="D543" s="537"/>
      <c r="E543" s="537"/>
      <c r="F543" s="537"/>
      <c r="G543" s="537"/>
      <c r="H543" s="537"/>
      <c r="I543" s="521"/>
      <c r="J543" s="405">
        <v>543</v>
      </c>
    </row>
    <row r="544" spans="1:10" ht="15" customHeight="1" x14ac:dyDescent="0.2">
      <c r="A544" s="576" t="s">
        <v>1438</v>
      </c>
      <c r="B544" s="64">
        <v>1801023</v>
      </c>
      <c r="C544" s="202" t="s">
        <v>636</v>
      </c>
      <c r="D544" s="92">
        <f t="shared" ref="D544:D546" si="24">SUM(E544:F544)</f>
        <v>100</v>
      </c>
      <c r="E544" s="70">
        <f>IFERROR(VLOOKUP($A544,Filtro!$A$5:$I$326,3,FALSE),0)</f>
        <v>77</v>
      </c>
      <c r="F544" s="177">
        <f>IFERROR(VLOOKUP($A544,Filtro!$A$5:$I$326,4,FALSE),0)</f>
        <v>23</v>
      </c>
      <c r="G544" s="93">
        <f>IFERROR(VLOOKUP($A544,Filtro!$A$5:$I$326,5,FALSE),0)</f>
        <v>0</v>
      </c>
      <c r="H544" s="94">
        <f>IFERROR(VLOOKUP($A544,Filtro!$A$5:$I$326,6,FALSE),0)</f>
        <v>97</v>
      </c>
      <c r="I544" s="94">
        <f>IFERROR(VLOOKUP($A544,Filtro!$A$5:$I$326,7,FALSE),0)</f>
        <v>0</v>
      </c>
      <c r="J544" s="405">
        <v>544</v>
      </c>
    </row>
    <row r="545" spans="1:10" ht="15" customHeight="1" x14ac:dyDescent="0.2">
      <c r="A545" s="576" t="s">
        <v>1494</v>
      </c>
      <c r="B545" s="67">
        <v>1801042</v>
      </c>
      <c r="C545" s="202" t="s">
        <v>637</v>
      </c>
      <c r="D545" s="95">
        <f t="shared" si="24"/>
        <v>2</v>
      </c>
      <c r="E545" s="71">
        <f>IFERROR(VLOOKUP($A545,Filtro!$A$5:$I$326,3,FALSE),0)</f>
        <v>2</v>
      </c>
      <c r="F545" s="178">
        <f>IFERROR(VLOOKUP($A545,Filtro!$A$5:$I$326,4,FALSE),0)</f>
        <v>0</v>
      </c>
      <c r="G545" s="96">
        <f>IFERROR(VLOOKUP($A545,Filtro!$A$5:$I$326,5,FALSE),0)</f>
        <v>0</v>
      </c>
      <c r="H545" s="97">
        <f>IFERROR(VLOOKUP($A545,Filtro!$A$5:$I$326,6,FALSE),0)</f>
        <v>2</v>
      </c>
      <c r="I545" s="97">
        <f>IFERROR(VLOOKUP($A545,Filtro!$A$5:$I$326,7,FALSE),0)</f>
        <v>0</v>
      </c>
      <c r="J545" s="405">
        <v>545</v>
      </c>
    </row>
    <row r="546" spans="1:10" ht="15" customHeight="1" thickBot="1" x14ac:dyDescent="0.25">
      <c r="A546" s="576" t="s">
        <v>1720</v>
      </c>
      <c r="B546" s="67">
        <v>1801001</v>
      </c>
      <c r="C546" s="231" t="s">
        <v>638</v>
      </c>
      <c r="D546" s="254">
        <f t="shared" si="24"/>
        <v>0</v>
      </c>
      <c r="E546" s="73">
        <f>IFERROR(VLOOKUP($A546,Filtro!$A$5:$I$326,3,FALSE),0)</f>
        <v>0</v>
      </c>
      <c r="F546" s="181">
        <f>IFERROR(VLOOKUP($A546,Filtro!$A$5:$I$326,4,FALSE),0)</f>
        <v>0</v>
      </c>
      <c r="G546" s="255">
        <f>IFERROR(VLOOKUP($A546,Filtro!$A$5:$I$326,5,FALSE),0)</f>
        <v>0</v>
      </c>
      <c r="H546" s="180">
        <f>IFERROR(VLOOKUP($A546,Filtro!$A$5:$I$326,6,FALSE),0)</f>
        <v>0</v>
      </c>
      <c r="I546" s="180">
        <f>IFERROR(VLOOKUP($A546,Filtro!$A$5:$I$326,7,FALSE),0)</f>
        <v>0</v>
      </c>
      <c r="J546" s="405">
        <v>546</v>
      </c>
    </row>
    <row r="547" spans="1:10" ht="15" customHeight="1" thickBot="1" x14ac:dyDescent="0.25">
      <c r="A547" s="389"/>
      <c r="B547" s="535" t="s">
        <v>121</v>
      </c>
      <c r="C547" s="536"/>
      <c r="D547" s="240">
        <f>SUM(D544:D546)</f>
        <v>102</v>
      </c>
      <c r="E547" s="235">
        <f>SUM(E544:E546)</f>
        <v>79</v>
      </c>
      <c r="F547" s="236">
        <f t="shared" ref="F547" si="25">SUM(F544:F546)</f>
        <v>23</v>
      </c>
      <c r="G547" s="241">
        <f>SUM(G544:G546)</f>
        <v>0</v>
      </c>
      <c r="H547" s="239">
        <f>SUM(H544:H546)</f>
        <v>99</v>
      </c>
      <c r="I547" s="237">
        <f>SUM(I544:I546)</f>
        <v>0</v>
      </c>
      <c r="J547" s="405">
        <v>547</v>
      </c>
    </row>
    <row r="548" spans="1:10" ht="15" customHeight="1" x14ac:dyDescent="0.2">
      <c r="B548" s="276"/>
      <c r="C548" s="276"/>
      <c r="D548" s="277"/>
      <c r="E548" s="281"/>
      <c r="F548" s="281"/>
      <c r="G548" s="281"/>
      <c r="H548" s="281"/>
      <c r="I548" s="281"/>
      <c r="J548" s="405">
        <v>548</v>
      </c>
    </row>
    <row r="549" spans="1:10" ht="15" customHeight="1" x14ac:dyDescent="0.2">
      <c r="B549" s="511" t="s">
        <v>1094</v>
      </c>
      <c r="C549" s="512"/>
      <c r="D549" s="537"/>
      <c r="E549" s="537"/>
      <c r="F549" s="537"/>
      <c r="G549" s="537"/>
      <c r="H549" s="537"/>
      <c r="I549" s="521"/>
      <c r="J549" s="405">
        <v>549</v>
      </c>
    </row>
    <row r="550" spans="1:10" ht="15" customHeight="1" x14ac:dyDescent="0.2">
      <c r="A550" s="576" t="s">
        <v>1294</v>
      </c>
      <c r="B550" s="64">
        <v>1901019</v>
      </c>
      <c r="C550" s="202" t="s">
        <v>639</v>
      </c>
      <c r="D550" s="95">
        <f t="shared" ref="D550:D551" si="26">SUM(E550:F550)</f>
        <v>866</v>
      </c>
      <c r="E550" s="55">
        <f>IFERROR(VLOOKUP($A550,Filtro!$A$5:$I$326,3,FALSE),0)</f>
        <v>638</v>
      </c>
      <c r="F550" s="186">
        <f>IFERROR(VLOOKUP($A550,Filtro!$A$5:$I$326,4,FALSE),0)</f>
        <v>228</v>
      </c>
      <c r="G550" s="56">
        <f>IFERROR(VLOOKUP($A550,Filtro!$A$5:$I$326,5,FALSE),0)</f>
        <v>3</v>
      </c>
      <c r="H550" s="57">
        <f>IFERROR(VLOOKUP($A550,Filtro!$A$5:$I$326,6,FALSE),0)</f>
        <v>801</v>
      </c>
      <c r="I550" s="57">
        <f>IFERROR(VLOOKUP($A550,Filtro!$A$5:$I$326,7,FALSE),0)</f>
        <v>0</v>
      </c>
      <c r="J550" s="405">
        <v>550</v>
      </c>
    </row>
    <row r="551" spans="1:10" ht="15" customHeight="1" thickBot="1" x14ac:dyDescent="0.25">
      <c r="A551" s="576" t="s">
        <v>1370</v>
      </c>
      <c r="B551" s="67">
        <v>1901022</v>
      </c>
      <c r="C551" s="231" t="s">
        <v>640</v>
      </c>
      <c r="D551" s="254">
        <f t="shared" si="26"/>
        <v>305</v>
      </c>
      <c r="E551" s="256">
        <f>IFERROR(VLOOKUP($A551,Filtro!$A$5:$I$326,3,FALSE),0)</f>
        <v>184</v>
      </c>
      <c r="F551" s="257">
        <f>IFERROR(VLOOKUP($A551,Filtro!$A$5:$I$326,4,FALSE),0)</f>
        <v>121</v>
      </c>
      <c r="G551" s="258">
        <f>IFERROR(VLOOKUP($A551,Filtro!$A$5:$I$326,5,FALSE),0)</f>
        <v>4</v>
      </c>
      <c r="H551" s="259">
        <f>IFERROR(VLOOKUP($A551,Filtro!$A$5:$I$326,6,FALSE),0)</f>
        <v>300</v>
      </c>
      <c r="I551" s="259">
        <f>IFERROR(VLOOKUP($A551,Filtro!$A$5:$I$326,7,FALSE),0)</f>
        <v>0</v>
      </c>
      <c r="J551" s="405">
        <v>551</v>
      </c>
    </row>
    <row r="552" spans="1:10" ht="15" customHeight="1" thickBot="1" x14ac:dyDescent="0.25">
      <c r="B552" s="535" t="s">
        <v>121</v>
      </c>
      <c r="C552" s="536"/>
      <c r="D552" s="260">
        <f>SUM(D550:D551)</f>
        <v>1171</v>
      </c>
      <c r="E552" s="261">
        <f>SUM(E550:E551)</f>
        <v>822</v>
      </c>
      <c r="F552" s="262">
        <f t="shared" ref="F552" si="27">SUM(F550:F551)</f>
        <v>349</v>
      </c>
      <c r="G552" s="263">
        <f t="shared" ref="G552:I552" si="28">SUM(G550:G551)</f>
        <v>7</v>
      </c>
      <c r="H552" s="264">
        <f t="shared" si="28"/>
        <v>1101</v>
      </c>
      <c r="I552" s="265">
        <f t="shared" si="28"/>
        <v>0</v>
      </c>
      <c r="J552" s="405">
        <v>552</v>
      </c>
    </row>
    <row r="553" spans="1:10" ht="15" customHeight="1" x14ac:dyDescent="0.2">
      <c r="B553" s="276"/>
      <c r="C553" s="276"/>
      <c r="D553" s="300"/>
      <c r="E553" s="301"/>
      <c r="F553" s="301"/>
      <c r="G553" s="301"/>
      <c r="H553" s="301"/>
      <c r="I553" s="301"/>
      <c r="J553" s="405">
        <v>553</v>
      </c>
    </row>
    <row r="554" spans="1:10" ht="15" customHeight="1" x14ac:dyDescent="0.2">
      <c r="B554" s="511" t="s">
        <v>1095</v>
      </c>
      <c r="C554" s="512"/>
      <c r="D554" s="537"/>
      <c r="E554" s="537"/>
      <c r="F554" s="537"/>
      <c r="G554" s="537"/>
      <c r="H554" s="537"/>
      <c r="I554" s="521"/>
      <c r="J554" s="405">
        <v>554</v>
      </c>
    </row>
    <row r="555" spans="1:10" ht="15" customHeight="1" x14ac:dyDescent="0.2">
      <c r="A555" s="576" t="s">
        <v>1311</v>
      </c>
      <c r="B555" s="36">
        <v>2001015</v>
      </c>
      <c r="C555" s="212" t="s">
        <v>641</v>
      </c>
      <c r="D555" s="216">
        <f t="shared" ref="D555" si="29">SUM(E555:F555)</f>
        <v>821</v>
      </c>
      <c r="E555" s="124">
        <f>IFERROR(VLOOKUP($A555,Filtro!$A$5:$I$326,3,FALSE),0)</f>
        <v>0</v>
      </c>
      <c r="F555" s="187">
        <f>IFERROR(VLOOKUP($A555,Filtro!$A$5:$I$326,4,FALSE),0)</f>
        <v>821</v>
      </c>
      <c r="G555" s="99">
        <f>IFERROR(VLOOKUP($A555,Filtro!$A$5:$I$326,5,FALSE),0)</f>
        <v>0</v>
      </c>
      <c r="H555" s="126">
        <f>IFERROR(VLOOKUP($A555,Filtro!$A$5:$I$326,6,FALSE),0)</f>
        <v>752</v>
      </c>
      <c r="I555" s="103">
        <f>IFERROR(VLOOKUP($A555,Filtro!$A$5:$I$326,7,FALSE),0)</f>
        <v>0</v>
      </c>
      <c r="J555" s="405">
        <v>555</v>
      </c>
    </row>
    <row r="556" spans="1:10" ht="15" customHeight="1" x14ac:dyDescent="0.2">
      <c r="A556" s="291"/>
      <c r="B556" s="293"/>
      <c r="C556" s="294"/>
      <c r="D556" s="334"/>
      <c r="E556" s="335"/>
      <c r="F556" s="335"/>
      <c r="G556" s="335"/>
      <c r="H556" s="335"/>
      <c r="I556" s="335"/>
      <c r="J556" s="405">
        <v>556</v>
      </c>
    </row>
    <row r="557" spans="1:10" ht="15" customHeight="1" x14ac:dyDescent="0.2">
      <c r="B557" s="511" t="s">
        <v>1096</v>
      </c>
      <c r="C557" s="512"/>
      <c r="D557" s="512"/>
      <c r="E557" s="512"/>
      <c r="F557" s="512"/>
      <c r="G557" s="512"/>
      <c r="H557" s="512"/>
      <c r="I557" s="513"/>
      <c r="J557" s="405">
        <v>557</v>
      </c>
    </row>
    <row r="558" spans="1:10" ht="15" customHeight="1" x14ac:dyDescent="0.2">
      <c r="A558" s="576" t="s">
        <v>1718</v>
      </c>
      <c r="B558" s="64">
        <v>2101001</v>
      </c>
      <c r="C558" s="211" t="s">
        <v>1</v>
      </c>
      <c r="D558" s="92">
        <f t="shared" ref="D558:D564" si="30">SUM(E558:F558)</f>
        <v>0</v>
      </c>
      <c r="E558" s="70">
        <f>IFERROR(VLOOKUP($A558,Filtro!$A$5:$I$326,3,FALSE),0)</f>
        <v>0</v>
      </c>
      <c r="F558" s="177">
        <f>IFERROR(VLOOKUP($A558,Filtro!$A$5:$I$326,4,FALSE),0)</f>
        <v>0</v>
      </c>
      <c r="G558" s="93">
        <f>IFERROR(VLOOKUP($A558,Filtro!$A$5:$I$326,5,FALSE),0)</f>
        <v>0</v>
      </c>
      <c r="H558" s="100">
        <f>IFERROR(VLOOKUP($A558,Filtro!$A$5:$I$326,6,FALSE),0)</f>
        <v>0</v>
      </c>
      <c r="I558" s="94">
        <f>IFERROR(VLOOKUP($A558,Filtro!$A$5:$I$326,7,FALSE),0)</f>
        <v>0</v>
      </c>
      <c r="J558" s="405">
        <v>558</v>
      </c>
    </row>
    <row r="559" spans="1:10" ht="21" x14ac:dyDescent="0.2">
      <c r="A559" s="576" t="s">
        <v>1719</v>
      </c>
      <c r="B559" s="65">
        <v>2101002</v>
      </c>
      <c r="C559" s="202" t="s">
        <v>605</v>
      </c>
      <c r="D559" s="95">
        <f t="shared" si="30"/>
        <v>0</v>
      </c>
      <c r="E559" s="71">
        <f>IFERROR(VLOOKUP($A559,Filtro!$A$5:$I$326,3,FALSE),0)</f>
        <v>0</v>
      </c>
      <c r="F559" s="178">
        <f>IFERROR(VLOOKUP($A559,Filtro!$A$5:$I$326,4,FALSE),0)</f>
        <v>0</v>
      </c>
      <c r="G559" s="96">
        <f>IFERROR(VLOOKUP($A559,Filtro!$A$5:$I$326,5,FALSE),0)</f>
        <v>0</v>
      </c>
      <c r="H559" s="101">
        <f>IFERROR(VLOOKUP($A559,Filtro!$A$5:$I$326,6,FALSE),0)</f>
        <v>0</v>
      </c>
      <c r="I559" s="97">
        <f>IFERROR(VLOOKUP($A559,Filtro!$A$5:$I$326,7,FALSE),0)</f>
        <v>0</v>
      </c>
      <c r="J559" s="405">
        <v>559</v>
      </c>
    </row>
    <row r="560" spans="1:10" ht="15" customHeight="1" x14ac:dyDescent="0.2">
      <c r="A560" s="352" t="s">
        <v>1489</v>
      </c>
      <c r="B560" s="65">
        <v>2106005</v>
      </c>
      <c r="C560" s="202" t="s">
        <v>134</v>
      </c>
      <c r="D560" s="95">
        <f t="shared" si="30"/>
        <v>39</v>
      </c>
      <c r="E560" s="71">
        <f>IFERROR(VLOOKUP($A560,Filtro!$A$5:$I$326,3,FALSE),0)</f>
        <v>39</v>
      </c>
      <c r="F560" s="178">
        <f>IFERROR(VLOOKUP($A560,Filtro!$A$5:$I$326,4,FALSE),0)</f>
        <v>0</v>
      </c>
      <c r="G560" s="96">
        <f>IFERROR(VLOOKUP($A560,Filtro!$A$5:$I$326,5,FALSE),0)</f>
        <v>0</v>
      </c>
      <c r="H560" s="101">
        <f>IFERROR(VLOOKUP($A560,Filtro!$A$5:$I$326,6,FALSE),0)</f>
        <v>39</v>
      </c>
      <c r="I560" s="97">
        <f>IFERROR(VLOOKUP($A560,Filtro!$A$5:$I$326,7,FALSE),0)</f>
        <v>0</v>
      </c>
      <c r="J560" s="405">
        <v>560</v>
      </c>
    </row>
    <row r="561" spans="1:10" ht="15" customHeight="1" x14ac:dyDescent="0.2">
      <c r="A561" s="352" t="s">
        <v>1512</v>
      </c>
      <c r="B561" s="65">
        <v>2106007</v>
      </c>
      <c r="C561" s="202" t="s">
        <v>135</v>
      </c>
      <c r="D561" s="95">
        <f t="shared" si="30"/>
        <v>8</v>
      </c>
      <c r="E561" s="71">
        <f>IFERROR(VLOOKUP($A561,Filtro!$A$5:$I$326,3,FALSE),0)</f>
        <v>8</v>
      </c>
      <c r="F561" s="178">
        <f>IFERROR(VLOOKUP($A561,Filtro!$A$5:$I$326,4,FALSE),0)</f>
        <v>0</v>
      </c>
      <c r="G561" s="96">
        <f>IFERROR(VLOOKUP($A561,Filtro!$A$5:$I$326,5,FALSE),0)</f>
        <v>0</v>
      </c>
      <c r="H561" s="101">
        <f>IFERROR(VLOOKUP($A561,Filtro!$A$5:$I$326,6,FALSE),0)</f>
        <v>8</v>
      </c>
      <c r="I561" s="97">
        <f>IFERROR(VLOOKUP($A561,Filtro!$A$5:$I$326,7,FALSE),0)</f>
        <v>0</v>
      </c>
      <c r="J561" s="405">
        <v>561</v>
      </c>
    </row>
    <row r="562" spans="1:10" ht="15" customHeight="1" x14ac:dyDescent="0.2">
      <c r="A562" s="352" t="s">
        <v>1295</v>
      </c>
      <c r="B562" s="65">
        <v>2106006</v>
      </c>
      <c r="C562" s="202" t="s">
        <v>136</v>
      </c>
      <c r="D562" s="95">
        <f t="shared" si="30"/>
        <v>184</v>
      </c>
      <c r="E562" s="71">
        <f>IFERROR(VLOOKUP($A562,Filtro!$A$5:$I$326,3,FALSE),0)</f>
        <v>184</v>
      </c>
      <c r="F562" s="178">
        <f>IFERROR(VLOOKUP($A562,Filtro!$A$5:$I$326,4,FALSE),0)</f>
        <v>0</v>
      </c>
      <c r="G562" s="96">
        <f>IFERROR(VLOOKUP($A562,Filtro!$A$5:$I$326,5,FALSE),0)</f>
        <v>0</v>
      </c>
      <c r="H562" s="101">
        <f>IFERROR(VLOOKUP($A562,Filtro!$A$5:$I$326,6,FALSE),0)</f>
        <v>184</v>
      </c>
      <c r="I562" s="97">
        <f>IFERROR(VLOOKUP($A562,Filtro!$A$5:$I$326,7,FALSE),0)</f>
        <v>0</v>
      </c>
      <c r="J562" s="405">
        <v>562</v>
      </c>
    </row>
    <row r="563" spans="1:10" ht="15" customHeight="1" x14ac:dyDescent="0.2">
      <c r="A563" s="352" t="s">
        <v>1490</v>
      </c>
      <c r="B563" s="65">
        <v>2106004</v>
      </c>
      <c r="C563" s="202" t="s">
        <v>137</v>
      </c>
      <c r="D563" s="95">
        <f t="shared" si="30"/>
        <v>103</v>
      </c>
      <c r="E563" s="71">
        <f>IFERROR(VLOOKUP($A563,Filtro!$A$5:$I$326,3,FALSE),0)</f>
        <v>103</v>
      </c>
      <c r="F563" s="178">
        <f>IFERROR(VLOOKUP($A563,Filtro!$A$5:$I$326,4,FALSE),0)</f>
        <v>0</v>
      </c>
      <c r="G563" s="96">
        <f>IFERROR(VLOOKUP($A563,Filtro!$A$5:$I$326,5,FALSE),0)</f>
        <v>0</v>
      </c>
      <c r="H563" s="101">
        <f>IFERROR(VLOOKUP($A563,Filtro!$A$5:$I$326,6,FALSE),0)</f>
        <v>103</v>
      </c>
      <c r="I563" s="97">
        <f>IFERROR(VLOOKUP($A563,Filtro!$A$5:$I$326,7,FALSE),0)</f>
        <v>0</v>
      </c>
      <c r="J563" s="405">
        <v>563</v>
      </c>
    </row>
    <row r="564" spans="1:10" ht="15" customHeight="1" thickBot="1" x14ac:dyDescent="0.25">
      <c r="A564" s="576" t="s">
        <v>1296</v>
      </c>
      <c r="B564" s="67">
        <v>2107003</v>
      </c>
      <c r="C564" s="231" t="s">
        <v>643</v>
      </c>
      <c r="D564" s="254">
        <f t="shared" si="30"/>
        <v>1115</v>
      </c>
      <c r="E564" s="73">
        <f>IFERROR(VLOOKUP($A564,Filtro!$A$5:$I$326,3,FALSE),0)</f>
        <v>1115</v>
      </c>
      <c r="F564" s="181">
        <f>IFERROR(VLOOKUP($A564,Filtro!$A$5:$I$326,4,FALSE),0)</f>
        <v>0</v>
      </c>
      <c r="G564" s="255">
        <f>IFERROR(VLOOKUP($A564,Filtro!$A$5:$I$326,5,FALSE),0)</f>
        <v>0</v>
      </c>
      <c r="H564" s="266">
        <f>IFERROR(VLOOKUP($A564,Filtro!$A$5:$I$326,6,FALSE),0)</f>
        <v>1115</v>
      </c>
      <c r="I564" s="180">
        <f>IFERROR(VLOOKUP($A564,Filtro!$A$5:$I$326,7,FALSE),0)</f>
        <v>0</v>
      </c>
      <c r="J564" s="405">
        <v>564</v>
      </c>
    </row>
    <row r="565" spans="1:10" ht="15" customHeight="1" thickBot="1" x14ac:dyDescent="0.25">
      <c r="B565" s="535" t="s">
        <v>121</v>
      </c>
      <c r="C565" s="536"/>
      <c r="D565" s="240">
        <f>SUM(D558:D564)</f>
        <v>1449</v>
      </c>
      <c r="E565" s="240">
        <f>SUM(E558:E564)</f>
        <v>1449</v>
      </c>
      <c r="F565" s="267">
        <f t="shared" ref="F565" si="31">SUM(F558:F564)</f>
        <v>0</v>
      </c>
      <c r="G565" s="268">
        <f t="shared" ref="G565:I565" si="32">SUM(G558:G564)</f>
        <v>0</v>
      </c>
      <c r="H565" s="269">
        <f t="shared" si="32"/>
        <v>1449</v>
      </c>
      <c r="I565" s="270">
        <f t="shared" si="32"/>
        <v>0</v>
      </c>
      <c r="J565" s="405">
        <v>565</v>
      </c>
    </row>
    <row r="566" spans="1:10" ht="15" customHeight="1" x14ac:dyDescent="0.2">
      <c r="B566" s="276"/>
      <c r="C566" s="276"/>
      <c r="D566" s="277"/>
      <c r="E566" s="277"/>
      <c r="F566" s="277"/>
      <c r="G566" s="277"/>
      <c r="H566" s="277"/>
      <c r="I566" s="277"/>
      <c r="J566" s="405">
        <v>566</v>
      </c>
    </row>
    <row r="567" spans="1:10" ht="15" customHeight="1" x14ac:dyDescent="0.2">
      <c r="B567" s="511" t="s">
        <v>1097</v>
      </c>
      <c r="C567" s="512"/>
      <c r="D567" s="514"/>
      <c r="E567" s="514"/>
      <c r="F567" s="514"/>
      <c r="G567" s="514"/>
      <c r="H567" s="514"/>
      <c r="I567" s="515"/>
      <c r="J567" s="405">
        <v>567</v>
      </c>
    </row>
    <row r="568" spans="1:10" ht="15" customHeight="1" x14ac:dyDescent="0.2">
      <c r="A568" s="576" t="s">
        <v>1440</v>
      </c>
      <c r="B568" s="64">
        <v>1602201</v>
      </c>
      <c r="C568" s="211" t="s">
        <v>577</v>
      </c>
      <c r="D568" s="92">
        <f t="shared" ref="D568:D591" si="33">SUM(E568:F568)</f>
        <v>72</v>
      </c>
      <c r="E568" s="70">
        <f>IFERROR(VLOOKUP($A568,Filtro!$A$5:$I$326,3,FALSE),0)</f>
        <v>0</v>
      </c>
      <c r="F568" s="177">
        <f>IFERROR(VLOOKUP($A568,Filtro!$A$5:$I$326,4,FALSE),0)</f>
        <v>72</v>
      </c>
      <c r="G568" s="93">
        <f>IFERROR(VLOOKUP($A568,Filtro!$A$5:$I$326,5,FALSE),0)</f>
        <v>61</v>
      </c>
      <c r="H568" s="100">
        <f>IFERROR(VLOOKUP($A568,Filtro!$A$5:$I$326,6,FALSE),0)</f>
        <v>6</v>
      </c>
      <c r="I568" s="94">
        <f>IFERROR(VLOOKUP($A568,Filtro!$A$5:$I$326,7,FALSE),0)</f>
        <v>56</v>
      </c>
      <c r="J568" s="405">
        <v>568</v>
      </c>
    </row>
    <row r="569" spans="1:10" ht="21" x14ac:dyDescent="0.2">
      <c r="A569" s="576" t="s">
        <v>1371</v>
      </c>
      <c r="B569" s="65">
        <v>1602202</v>
      </c>
      <c r="C569" s="202" t="s">
        <v>1020</v>
      </c>
      <c r="D569" s="95">
        <f t="shared" si="33"/>
        <v>112</v>
      </c>
      <c r="E569" s="71">
        <f>IFERROR(VLOOKUP($A569,Filtro!$A$5:$I$326,3,FALSE),0)</f>
        <v>0</v>
      </c>
      <c r="F569" s="178">
        <f>IFERROR(VLOOKUP($A569,Filtro!$A$5:$I$326,4,FALSE),0)</f>
        <v>112</v>
      </c>
      <c r="G569" s="96">
        <f>IFERROR(VLOOKUP($A569,Filtro!$A$5:$I$326,5,FALSE),0)</f>
        <v>45</v>
      </c>
      <c r="H569" s="101">
        <f>IFERROR(VLOOKUP($A569,Filtro!$A$5:$I$326,6,FALSE),0)</f>
        <v>4</v>
      </c>
      <c r="I569" s="97">
        <f>IFERROR(VLOOKUP($A569,Filtro!$A$5:$I$326,7,FALSE),0)</f>
        <v>131</v>
      </c>
      <c r="J569" s="405">
        <v>569</v>
      </c>
    </row>
    <row r="570" spans="1:10" ht="21" x14ac:dyDescent="0.2">
      <c r="A570" s="576" t="s">
        <v>1429</v>
      </c>
      <c r="B570" s="65">
        <v>1602203</v>
      </c>
      <c r="C570" s="202" t="s">
        <v>1021</v>
      </c>
      <c r="D570" s="95">
        <f t="shared" si="33"/>
        <v>102</v>
      </c>
      <c r="E570" s="71">
        <f>IFERROR(VLOOKUP($A570,Filtro!$A$5:$I$326,3,FALSE),0)</f>
        <v>0</v>
      </c>
      <c r="F570" s="178">
        <f>IFERROR(VLOOKUP($A570,Filtro!$A$5:$I$326,4,FALSE),0)</f>
        <v>102</v>
      </c>
      <c r="G570" s="96">
        <f>IFERROR(VLOOKUP($A570,Filtro!$A$5:$I$326,5,FALSE),0)</f>
        <v>93</v>
      </c>
      <c r="H570" s="101">
        <f>IFERROR(VLOOKUP($A570,Filtro!$A$5:$I$326,6,FALSE),0)</f>
        <v>8</v>
      </c>
      <c r="I570" s="97">
        <f>IFERROR(VLOOKUP($A570,Filtro!$A$5:$I$326,7,FALSE),0)</f>
        <v>70</v>
      </c>
      <c r="J570" s="405">
        <v>570</v>
      </c>
    </row>
    <row r="571" spans="1:10" ht="21" x14ac:dyDescent="0.2">
      <c r="A571" s="576" t="s">
        <v>1505</v>
      </c>
      <c r="B571" s="65">
        <v>1602204</v>
      </c>
      <c r="C571" s="202" t="s">
        <v>1022</v>
      </c>
      <c r="D571" s="95">
        <f t="shared" si="33"/>
        <v>113</v>
      </c>
      <c r="E571" s="71">
        <f>IFERROR(VLOOKUP($A571,Filtro!$A$5:$I$326,3,FALSE),0)</f>
        <v>0</v>
      </c>
      <c r="F571" s="178">
        <f>IFERROR(VLOOKUP($A571,Filtro!$A$5:$I$326,4,FALSE),0)</f>
        <v>113</v>
      </c>
      <c r="G571" s="96">
        <f>IFERROR(VLOOKUP($A571,Filtro!$A$5:$I$326,5,FALSE),0)</f>
        <v>103</v>
      </c>
      <c r="H571" s="101">
        <f>IFERROR(VLOOKUP($A571,Filtro!$A$5:$I$326,6,FALSE),0)</f>
        <v>4</v>
      </c>
      <c r="I571" s="97">
        <f>IFERROR(VLOOKUP($A571,Filtro!$A$5:$I$326,7,FALSE),0)</f>
        <v>96</v>
      </c>
      <c r="J571" s="405">
        <v>571</v>
      </c>
    </row>
    <row r="572" spans="1:10" ht="21" x14ac:dyDescent="0.2">
      <c r="A572" s="576" t="s">
        <v>1450</v>
      </c>
      <c r="B572" s="65">
        <v>1602205</v>
      </c>
      <c r="C572" s="202" t="s">
        <v>1023</v>
      </c>
      <c r="D572" s="95">
        <f t="shared" si="33"/>
        <v>56</v>
      </c>
      <c r="E572" s="71">
        <f>IFERROR(VLOOKUP($A572,Filtro!$A$5:$I$326,3,FALSE),0)</f>
        <v>0</v>
      </c>
      <c r="F572" s="178">
        <f>IFERROR(VLOOKUP($A572,Filtro!$A$5:$I$326,4,FALSE),0)</f>
        <v>56</v>
      </c>
      <c r="G572" s="96">
        <f>IFERROR(VLOOKUP($A572,Filtro!$A$5:$I$326,5,FALSE),0)</f>
        <v>53</v>
      </c>
      <c r="H572" s="101">
        <f>IFERROR(VLOOKUP($A572,Filtro!$A$5:$I$326,6,FALSE),0)</f>
        <v>1</v>
      </c>
      <c r="I572" s="97">
        <f>IFERROR(VLOOKUP($A572,Filtro!$A$5:$I$326,7,FALSE),0)</f>
        <v>43</v>
      </c>
      <c r="J572" s="405">
        <v>572</v>
      </c>
    </row>
    <row r="573" spans="1:10" ht="15" customHeight="1" x14ac:dyDescent="0.2">
      <c r="A573" s="576" t="s">
        <v>1372</v>
      </c>
      <c r="B573" s="65">
        <v>1602206</v>
      </c>
      <c r="C573" s="202" t="s">
        <v>578</v>
      </c>
      <c r="D573" s="95">
        <f t="shared" si="33"/>
        <v>81</v>
      </c>
      <c r="E573" s="71">
        <f>IFERROR(VLOOKUP($A573,Filtro!$A$5:$I$326,3,FALSE),0)</f>
        <v>0</v>
      </c>
      <c r="F573" s="178">
        <f>IFERROR(VLOOKUP($A573,Filtro!$A$5:$I$326,4,FALSE),0)</f>
        <v>81</v>
      </c>
      <c r="G573" s="96">
        <f>IFERROR(VLOOKUP($A573,Filtro!$A$5:$I$326,5,FALSE),0)</f>
        <v>49</v>
      </c>
      <c r="H573" s="101">
        <f>IFERROR(VLOOKUP($A573,Filtro!$A$5:$I$326,6,FALSE),0)</f>
        <v>29</v>
      </c>
      <c r="I573" s="97">
        <f>IFERROR(VLOOKUP($A573,Filtro!$A$5:$I$326,7,FALSE),0)</f>
        <v>25</v>
      </c>
      <c r="J573" s="405">
        <v>573</v>
      </c>
    </row>
    <row r="574" spans="1:10" ht="15" customHeight="1" x14ac:dyDescent="0.2">
      <c r="A574" s="576" t="s">
        <v>1451</v>
      </c>
      <c r="B574" s="65">
        <v>1602207</v>
      </c>
      <c r="C574" s="202" t="s">
        <v>1110</v>
      </c>
      <c r="D574" s="95">
        <f t="shared" si="33"/>
        <v>6</v>
      </c>
      <c r="E574" s="71">
        <f>IFERROR(VLOOKUP($A574,Filtro!$A$5:$I$326,3,FALSE),0)</f>
        <v>0</v>
      </c>
      <c r="F574" s="178">
        <f>IFERROR(VLOOKUP($A574,Filtro!$A$5:$I$326,4,FALSE),0)</f>
        <v>6</v>
      </c>
      <c r="G574" s="96">
        <f>IFERROR(VLOOKUP($A574,Filtro!$A$5:$I$326,5,FALSE),0)</f>
        <v>6</v>
      </c>
      <c r="H574" s="101">
        <f>IFERROR(VLOOKUP($A574,Filtro!$A$5:$I$326,6,FALSE),0)</f>
        <v>0</v>
      </c>
      <c r="I574" s="97">
        <f>IFERROR(VLOOKUP($A574,Filtro!$A$5:$I$326,7,FALSE),0)</f>
        <v>6</v>
      </c>
      <c r="J574" s="405">
        <v>574</v>
      </c>
    </row>
    <row r="575" spans="1:10" ht="21" x14ac:dyDescent="0.2">
      <c r="A575" s="576" t="s">
        <v>1559</v>
      </c>
      <c r="B575" s="65">
        <v>1602211</v>
      </c>
      <c r="C575" s="202" t="s">
        <v>1111</v>
      </c>
      <c r="D575" s="95">
        <f t="shared" si="33"/>
        <v>3</v>
      </c>
      <c r="E575" s="71">
        <f>IFERROR(VLOOKUP($A575,Filtro!$A$5:$I$326,3,FALSE),0)</f>
        <v>0</v>
      </c>
      <c r="F575" s="178">
        <f>IFERROR(VLOOKUP($A575,Filtro!$A$5:$I$326,4,FALSE),0)</f>
        <v>3</v>
      </c>
      <c r="G575" s="96">
        <f>IFERROR(VLOOKUP($A575,Filtro!$A$5:$I$326,5,FALSE),0)</f>
        <v>3</v>
      </c>
      <c r="H575" s="101">
        <f>IFERROR(VLOOKUP($A575,Filtro!$A$5:$I$326,6,FALSE),0)</f>
        <v>0</v>
      </c>
      <c r="I575" s="97">
        <f>IFERROR(VLOOKUP($A575,Filtro!$A$5:$I$326,7,FALSE),0)</f>
        <v>0</v>
      </c>
      <c r="J575" s="405">
        <v>575</v>
      </c>
    </row>
    <row r="576" spans="1:10" ht="21" x14ac:dyDescent="0.2">
      <c r="A576" s="576" t="s">
        <v>1501</v>
      </c>
      <c r="B576" s="65">
        <v>1602212</v>
      </c>
      <c r="C576" s="202" t="s">
        <v>1112</v>
      </c>
      <c r="D576" s="95">
        <f t="shared" si="33"/>
        <v>10</v>
      </c>
      <c r="E576" s="71">
        <f>IFERROR(VLOOKUP($A576,Filtro!$A$5:$I$326,3,FALSE),0)</f>
        <v>0</v>
      </c>
      <c r="F576" s="178">
        <f>IFERROR(VLOOKUP($A576,Filtro!$A$5:$I$326,4,FALSE),0)</f>
        <v>10</v>
      </c>
      <c r="G576" s="96">
        <f>IFERROR(VLOOKUP($A576,Filtro!$A$5:$I$326,5,FALSE),0)</f>
        <v>10</v>
      </c>
      <c r="H576" s="101">
        <f>IFERROR(VLOOKUP($A576,Filtro!$A$5:$I$326,6,FALSE),0)</f>
        <v>0</v>
      </c>
      <c r="I576" s="97">
        <f>IFERROR(VLOOKUP($A576,Filtro!$A$5:$I$326,7,FALSE),0)</f>
        <v>0</v>
      </c>
      <c r="J576" s="405">
        <v>576</v>
      </c>
    </row>
    <row r="577" spans="1:10" ht="21" x14ac:dyDescent="0.2">
      <c r="A577" s="576" t="s">
        <v>1347</v>
      </c>
      <c r="B577" s="65">
        <v>1602213</v>
      </c>
      <c r="C577" s="202" t="s">
        <v>1113</v>
      </c>
      <c r="D577" s="95">
        <f t="shared" si="33"/>
        <v>29</v>
      </c>
      <c r="E577" s="71">
        <f>IFERROR(VLOOKUP($A577,Filtro!$A$5:$I$326,3,FALSE),0)</f>
        <v>0</v>
      </c>
      <c r="F577" s="178">
        <f>IFERROR(VLOOKUP($A577,Filtro!$A$5:$I$326,4,FALSE),0)</f>
        <v>29</v>
      </c>
      <c r="G577" s="96">
        <f>IFERROR(VLOOKUP($A577,Filtro!$A$5:$I$326,5,FALSE),0)</f>
        <v>29</v>
      </c>
      <c r="H577" s="101">
        <f>IFERROR(VLOOKUP($A577,Filtro!$A$5:$I$326,6,FALSE),0)</f>
        <v>0</v>
      </c>
      <c r="I577" s="97">
        <f>IFERROR(VLOOKUP($A577,Filtro!$A$5:$I$326,7,FALSE),0)</f>
        <v>0</v>
      </c>
      <c r="J577" s="405">
        <v>577</v>
      </c>
    </row>
    <row r="578" spans="1:10" ht="15" customHeight="1" x14ac:dyDescent="0.2">
      <c r="A578" s="576" t="s">
        <v>1717</v>
      </c>
      <c r="B578" s="65">
        <v>1602214</v>
      </c>
      <c r="C578" s="202" t="s">
        <v>1114</v>
      </c>
      <c r="D578" s="95">
        <f t="shared" si="33"/>
        <v>0</v>
      </c>
      <c r="E578" s="71">
        <f>IFERROR(VLOOKUP($A578,Filtro!$A$5:$I$326,3,FALSE),0)</f>
        <v>0</v>
      </c>
      <c r="F578" s="178">
        <f>IFERROR(VLOOKUP($A578,Filtro!$A$5:$I$326,4,FALSE),0)</f>
        <v>0</v>
      </c>
      <c r="G578" s="96">
        <f>IFERROR(VLOOKUP($A578,Filtro!$A$5:$I$326,5,FALSE),0)</f>
        <v>0</v>
      </c>
      <c r="H578" s="101">
        <f>IFERROR(VLOOKUP($A578,Filtro!$A$5:$I$326,6,FALSE),0)</f>
        <v>0</v>
      </c>
      <c r="I578" s="97">
        <f>IFERROR(VLOOKUP($A578,Filtro!$A$5:$I$326,7,FALSE),0)</f>
        <v>0</v>
      </c>
      <c r="J578" s="405">
        <v>578</v>
      </c>
    </row>
    <row r="579" spans="1:10" ht="15" customHeight="1" x14ac:dyDescent="0.2">
      <c r="A579" s="576" t="s">
        <v>1716</v>
      </c>
      <c r="B579" s="65">
        <v>1602215</v>
      </c>
      <c r="C579" s="202" t="s">
        <v>1115</v>
      </c>
      <c r="D579" s="95">
        <f t="shared" si="33"/>
        <v>0</v>
      </c>
      <c r="E579" s="71">
        <f>IFERROR(VLOOKUP($A579,Filtro!$A$5:$I$326,3,FALSE),0)</f>
        <v>0</v>
      </c>
      <c r="F579" s="178">
        <f>IFERROR(VLOOKUP($A579,Filtro!$A$5:$I$326,4,FALSE),0)</f>
        <v>0</v>
      </c>
      <c r="G579" s="96">
        <f>IFERROR(VLOOKUP($A579,Filtro!$A$5:$I$326,5,FALSE),0)</f>
        <v>0</v>
      </c>
      <c r="H579" s="101">
        <f>IFERROR(VLOOKUP($A579,Filtro!$A$5:$I$326,6,FALSE),0)</f>
        <v>0</v>
      </c>
      <c r="I579" s="97">
        <f>IFERROR(VLOOKUP($A579,Filtro!$A$5:$I$326,7,FALSE),0)</f>
        <v>0</v>
      </c>
      <c r="J579" s="405">
        <v>579</v>
      </c>
    </row>
    <row r="580" spans="1:10" ht="15" customHeight="1" x14ac:dyDescent="0.2">
      <c r="A580" s="576" t="s">
        <v>1554</v>
      </c>
      <c r="B580" s="65">
        <v>1602216</v>
      </c>
      <c r="C580" s="202" t="s">
        <v>1116</v>
      </c>
      <c r="D580" s="95">
        <f t="shared" si="33"/>
        <v>2</v>
      </c>
      <c r="E580" s="71">
        <f>IFERROR(VLOOKUP($A580,Filtro!$A$5:$I$326,3,FALSE),0)</f>
        <v>2</v>
      </c>
      <c r="F580" s="178">
        <f>IFERROR(VLOOKUP($A580,Filtro!$A$5:$I$326,4,FALSE),0)</f>
        <v>0</v>
      </c>
      <c r="G580" s="96">
        <f>IFERROR(VLOOKUP($A580,Filtro!$A$5:$I$326,5,FALSE),0)</f>
        <v>2</v>
      </c>
      <c r="H580" s="101">
        <f>IFERROR(VLOOKUP($A580,Filtro!$A$5:$I$326,6,FALSE),0)</f>
        <v>0</v>
      </c>
      <c r="I580" s="97">
        <f>IFERROR(VLOOKUP($A580,Filtro!$A$5:$I$326,7,FALSE),0)</f>
        <v>0</v>
      </c>
      <c r="J580" s="405">
        <v>580</v>
      </c>
    </row>
    <row r="581" spans="1:10" ht="15" customHeight="1" x14ac:dyDescent="0.2">
      <c r="A581" s="576" t="s">
        <v>1297</v>
      </c>
      <c r="B581" s="65">
        <v>1602221</v>
      </c>
      <c r="C581" s="202" t="s">
        <v>1117</v>
      </c>
      <c r="D581" s="95">
        <f t="shared" si="33"/>
        <v>683</v>
      </c>
      <c r="E581" s="71">
        <f>IFERROR(VLOOKUP($A581,Filtro!$A$5:$I$326,3,FALSE),0)</f>
        <v>548</v>
      </c>
      <c r="F581" s="178">
        <f>IFERROR(VLOOKUP($A581,Filtro!$A$5:$I$326,4,FALSE),0)</f>
        <v>135</v>
      </c>
      <c r="G581" s="96">
        <f>IFERROR(VLOOKUP($A581,Filtro!$A$5:$I$326,5,FALSE),0)</f>
        <v>219</v>
      </c>
      <c r="H581" s="101">
        <f>IFERROR(VLOOKUP($A581,Filtro!$A$5:$I$326,6,FALSE),0)</f>
        <v>373</v>
      </c>
      <c r="I581" s="97">
        <f>IFERROR(VLOOKUP($A581,Filtro!$A$5:$I$326,7,FALSE),0)</f>
        <v>0</v>
      </c>
      <c r="J581" s="405">
        <v>581</v>
      </c>
    </row>
    <row r="582" spans="1:10" ht="21" x14ac:dyDescent="0.2">
      <c r="A582" s="576" t="s">
        <v>1298</v>
      </c>
      <c r="B582" s="65">
        <v>1602222</v>
      </c>
      <c r="C582" s="202" t="s">
        <v>628</v>
      </c>
      <c r="D582" s="95">
        <f t="shared" si="33"/>
        <v>2402</v>
      </c>
      <c r="E582" s="71">
        <f>IFERROR(VLOOKUP($A582,Filtro!$A$5:$I$326,3,FALSE),0)</f>
        <v>2018</v>
      </c>
      <c r="F582" s="178">
        <f>IFERROR(VLOOKUP($A582,Filtro!$A$5:$I$326,4,FALSE),0)</f>
        <v>384</v>
      </c>
      <c r="G582" s="96">
        <f>IFERROR(VLOOKUP($A582,Filtro!$A$5:$I$326,5,FALSE),0)</f>
        <v>1263</v>
      </c>
      <c r="H582" s="101">
        <f>IFERROR(VLOOKUP($A582,Filtro!$A$5:$I$326,6,FALSE),0)</f>
        <v>738</v>
      </c>
      <c r="I582" s="97">
        <f>IFERROR(VLOOKUP($A582,Filtro!$A$5:$I$326,7,FALSE),0)</f>
        <v>4</v>
      </c>
      <c r="J582" s="405">
        <v>582</v>
      </c>
    </row>
    <row r="583" spans="1:10" ht="21" x14ac:dyDescent="0.2">
      <c r="A583" s="576" t="s">
        <v>1312</v>
      </c>
      <c r="B583" s="65">
        <v>1602223</v>
      </c>
      <c r="C583" s="202" t="s">
        <v>1119</v>
      </c>
      <c r="D583" s="95">
        <f t="shared" si="33"/>
        <v>177</v>
      </c>
      <c r="E583" s="71">
        <f>IFERROR(VLOOKUP($A583,Filtro!$A$5:$I$326,3,FALSE),0)</f>
        <v>28</v>
      </c>
      <c r="F583" s="178">
        <f>IFERROR(VLOOKUP($A583,Filtro!$A$5:$I$326,4,FALSE),0)</f>
        <v>149</v>
      </c>
      <c r="G583" s="96">
        <f>IFERROR(VLOOKUP($A583,Filtro!$A$5:$I$326,5,FALSE),0)</f>
        <v>145</v>
      </c>
      <c r="H583" s="101">
        <f>IFERROR(VLOOKUP($A583,Filtro!$A$5:$I$326,6,FALSE),0)</f>
        <v>32</v>
      </c>
      <c r="I583" s="97">
        <f>IFERROR(VLOOKUP($A583,Filtro!$A$5:$I$326,7,FALSE),0)</f>
        <v>38</v>
      </c>
      <c r="J583" s="405">
        <v>583</v>
      </c>
    </row>
    <row r="584" spans="1:10" ht="21" x14ac:dyDescent="0.2">
      <c r="A584" s="576" t="s">
        <v>1313</v>
      </c>
      <c r="B584" s="65">
        <v>1602224</v>
      </c>
      <c r="C584" s="202" t="s">
        <v>1118</v>
      </c>
      <c r="D584" s="95">
        <f t="shared" si="33"/>
        <v>198</v>
      </c>
      <c r="E584" s="71">
        <f>IFERROR(VLOOKUP($A584,Filtro!$A$5:$I$326,3,FALSE),0)</f>
        <v>1</v>
      </c>
      <c r="F584" s="178">
        <f>IFERROR(VLOOKUP($A584,Filtro!$A$5:$I$326,4,FALSE),0)</f>
        <v>197</v>
      </c>
      <c r="G584" s="96">
        <f>IFERROR(VLOOKUP($A584,Filtro!$A$5:$I$326,5,FALSE),0)</f>
        <v>181</v>
      </c>
      <c r="H584" s="101">
        <f>IFERROR(VLOOKUP($A584,Filtro!$A$5:$I$326,6,FALSE),0)</f>
        <v>16</v>
      </c>
      <c r="I584" s="97">
        <f>IFERROR(VLOOKUP($A584,Filtro!$A$5:$I$326,7,FALSE),0)</f>
        <v>80</v>
      </c>
      <c r="J584" s="405">
        <v>584</v>
      </c>
    </row>
    <row r="585" spans="1:10" ht="15" customHeight="1" x14ac:dyDescent="0.2">
      <c r="A585" s="576" t="s">
        <v>1390</v>
      </c>
      <c r="B585" s="65">
        <v>1602225</v>
      </c>
      <c r="C585" s="202" t="s">
        <v>629</v>
      </c>
      <c r="D585" s="95">
        <f t="shared" si="33"/>
        <v>207</v>
      </c>
      <c r="E585" s="71">
        <f>IFERROR(VLOOKUP($A585,Filtro!$A$5:$I$326,3,FALSE),0)</f>
        <v>99</v>
      </c>
      <c r="F585" s="178">
        <f>IFERROR(VLOOKUP($A585,Filtro!$A$5:$I$326,4,FALSE),0)</f>
        <v>108</v>
      </c>
      <c r="G585" s="96">
        <f>IFERROR(VLOOKUP($A585,Filtro!$A$5:$I$326,5,FALSE),0)</f>
        <v>163</v>
      </c>
      <c r="H585" s="101">
        <f>IFERROR(VLOOKUP($A585,Filtro!$A$5:$I$326,6,FALSE),0)</f>
        <v>11</v>
      </c>
      <c r="I585" s="97">
        <f>IFERROR(VLOOKUP($A585,Filtro!$A$5:$I$326,7,FALSE),0)</f>
        <v>42</v>
      </c>
      <c r="J585" s="405">
        <v>585</v>
      </c>
    </row>
    <row r="586" spans="1:10" ht="15" customHeight="1" x14ac:dyDescent="0.2">
      <c r="A586" s="576" t="s">
        <v>1314</v>
      </c>
      <c r="B586" s="65">
        <v>1602231</v>
      </c>
      <c r="C586" s="202" t="s">
        <v>630</v>
      </c>
      <c r="D586" s="95">
        <f t="shared" si="33"/>
        <v>197</v>
      </c>
      <c r="E586" s="71">
        <f>IFERROR(VLOOKUP($A586,Filtro!$A$5:$I$326,3,FALSE),0)</f>
        <v>2</v>
      </c>
      <c r="F586" s="178">
        <f>IFERROR(VLOOKUP($A586,Filtro!$A$5:$I$326,4,FALSE),0)</f>
        <v>195</v>
      </c>
      <c r="G586" s="96">
        <f>IFERROR(VLOOKUP($A586,Filtro!$A$5:$I$326,5,FALSE),0)</f>
        <v>123</v>
      </c>
      <c r="H586" s="101">
        <f>IFERROR(VLOOKUP($A586,Filtro!$A$5:$I$326,6,FALSE),0)</f>
        <v>41</v>
      </c>
      <c r="I586" s="97">
        <f>IFERROR(VLOOKUP($A586,Filtro!$A$5:$I$326,7,FALSE),0)</f>
        <v>90</v>
      </c>
      <c r="J586" s="405">
        <v>586</v>
      </c>
    </row>
    <row r="587" spans="1:10" ht="15" customHeight="1" x14ac:dyDescent="0.2">
      <c r="A587" s="576" t="s">
        <v>1419</v>
      </c>
      <c r="B587" s="65">
        <v>1602232</v>
      </c>
      <c r="C587" s="202" t="s">
        <v>631</v>
      </c>
      <c r="D587" s="95">
        <f t="shared" si="33"/>
        <v>8</v>
      </c>
      <c r="E587" s="71">
        <f>IFERROR(VLOOKUP($A587,Filtro!$A$5:$I$326,3,FALSE),0)</f>
        <v>0</v>
      </c>
      <c r="F587" s="178">
        <f>IFERROR(VLOOKUP($A587,Filtro!$A$5:$I$326,4,FALSE),0)</f>
        <v>8</v>
      </c>
      <c r="G587" s="96">
        <f>IFERROR(VLOOKUP($A587,Filtro!$A$5:$I$326,5,FALSE),0)</f>
        <v>8</v>
      </c>
      <c r="H587" s="101">
        <f>IFERROR(VLOOKUP($A587,Filtro!$A$5:$I$326,6,FALSE),0)</f>
        <v>0</v>
      </c>
      <c r="I587" s="97">
        <f>IFERROR(VLOOKUP($A587,Filtro!$A$5:$I$326,7,FALSE),0)</f>
        <v>0</v>
      </c>
      <c r="J587" s="405">
        <v>587</v>
      </c>
    </row>
    <row r="588" spans="1:10" ht="15" customHeight="1" x14ac:dyDescent="0.2">
      <c r="A588" s="576" t="s">
        <v>1442</v>
      </c>
      <c r="B588" s="65">
        <v>1602233</v>
      </c>
      <c r="C588" s="202" t="s">
        <v>1120</v>
      </c>
      <c r="D588" s="95">
        <f t="shared" si="33"/>
        <v>2</v>
      </c>
      <c r="E588" s="71">
        <f>IFERROR(VLOOKUP($A588,Filtro!$A$5:$I$326,3,FALSE),0)</f>
        <v>0</v>
      </c>
      <c r="F588" s="178">
        <f>IFERROR(VLOOKUP($A588,Filtro!$A$5:$I$326,4,FALSE),0)</f>
        <v>2</v>
      </c>
      <c r="G588" s="96">
        <f>IFERROR(VLOOKUP($A588,Filtro!$A$5:$I$326,5,FALSE),0)</f>
        <v>2</v>
      </c>
      <c r="H588" s="101">
        <f>IFERROR(VLOOKUP($A588,Filtro!$A$5:$I$326,6,FALSE),0)</f>
        <v>0</v>
      </c>
      <c r="I588" s="97">
        <f>IFERROR(VLOOKUP($A588,Filtro!$A$5:$I$326,7,FALSE),0)</f>
        <v>0</v>
      </c>
      <c r="J588" s="405">
        <v>588</v>
      </c>
    </row>
    <row r="589" spans="1:10" ht="15" customHeight="1" x14ac:dyDescent="0.2">
      <c r="A589" s="576" t="s">
        <v>1391</v>
      </c>
      <c r="B589" s="65">
        <v>1602240</v>
      </c>
      <c r="C589" s="202" t="s">
        <v>632</v>
      </c>
      <c r="D589" s="95">
        <f t="shared" si="33"/>
        <v>36</v>
      </c>
      <c r="E589" s="71">
        <f>IFERROR(VLOOKUP($A589,Filtro!$A$5:$I$326,3,FALSE),0)</f>
        <v>27</v>
      </c>
      <c r="F589" s="178">
        <f>IFERROR(VLOOKUP($A589,Filtro!$A$5:$I$326,4,FALSE),0)</f>
        <v>9</v>
      </c>
      <c r="G589" s="96">
        <f>IFERROR(VLOOKUP($A589,Filtro!$A$5:$I$326,5,FALSE),0)</f>
        <v>9</v>
      </c>
      <c r="H589" s="101">
        <f>IFERROR(VLOOKUP($A589,Filtro!$A$5:$I$326,6,FALSE),0)</f>
        <v>22</v>
      </c>
      <c r="I589" s="97">
        <f>IFERROR(VLOOKUP($A589,Filtro!$A$5:$I$326,7,FALSE),0)</f>
        <v>0</v>
      </c>
      <c r="J589" s="405">
        <v>589</v>
      </c>
    </row>
    <row r="590" spans="1:10" ht="15" customHeight="1" x14ac:dyDescent="0.2">
      <c r="A590" s="576" t="s">
        <v>1527</v>
      </c>
      <c r="B590" s="65">
        <v>1602241</v>
      </c>
      <c r="C590" s="202" t="s">
        <v>633</v>
      </c>
      <c r="D590" s="95">
        <f t="shared" si="33"/>
        <v>5</v>
      </c>
      <c r="E590" s="71">
        <f>IFERROR(VLOOKUP($A590,Filtro!$A$5:$I$326,3,FALSE),0)</f>
        <v>5</v>
      </c>
      <c r="F590" s="178">
        <f>IFERROR(VLOOKUP($A590,Filtro!$A$5:$I$326,4,FALSE),0)</f>
        <v>0</v>
      </c>
      <c r="G590" s="96">
        <f>IFERROR(VLOOKUP($A590,Filtro!$A$5:$I$326,5,FALSE),0)</f>
        <v>3</v>
      </c>
      <c r="H590" s="101">
        <f>IFERROR(VLOOKUP($A590,Filtro!$A$5:$I$326,6,FALSE),0)</f>
        <v>0</v>
      </c>
      <c r="I590" s="97">
        <f>IFERROR(VLOOKUP($A590,Filtro!$A$5:$I$326,7,FALSE),0)</f>
        <v>0</v>
      </c>
      <c r="J590" s="405">
        <v>590</v>
      </c>
    </row>
    <row r="591" spans="1:10" ht="15" customHeight="1" thickBot="1" x14ac:dyDescent="0.25">
      <c r="A591" s="576" t="s">
        <v>1528</v>
      </c>
      <c r="B591" s="67">
        <v>1602242</v>
      </c>
      <c r="C591" s="231" t="s">
        <v>1121</v>
      </c>
      <c r="D591" s="254">
        <f t="shared" si="33"/>
        <v>27</v>
      </c>
      <c r="E591" s="252">
        <f>IFERROR(VLOOKUP($A591,Filtro!$A$5:$I$326,3,FALSE),0)</f>
        <v>4</v>
      </c>
      <c r="F591" s="253">
        <f>IFERROR(VLOOKUP($A591,Filtro!$A$5:$I$326,4,FALSE),0)</f>
        <v>23</v>
      </c>
      <c r="G591" s="255">
        <f>IFERROR(VLOOKUP($A591,Filtro!$A$5:$I$326,5,FALSE),0)</f>
        <v>2</v>
      </c>
      <c r="H591" s="266">
        <f>IFERROR(VLOOKUP($A591,Filtro!$A$5:$I$326,6,FALSE),0)</f>
        <v>0</v>
      </c>
      <c r="I591" s="180">
        <f>IFERROR(VLOOKUP($A591,Filtro!$A$5:$I$326,7,FALSE),0)</f>
        <v>0</v>
      </c>
      <c r="J591" s="405">
        <v>591</v>
      </c>
    </row>
    <row r="592" spans="1:10" ht="15" customHeight="1" thickBot="1" x14ac:dyDescent="0.25">
      <c r="A592" s="389"/>
      <c r="B592" s="535" t="s">
        <v>121</v>
      </c>
      <c r="C592" s="536"/>
      <c r="D592" s="240">
        <f>SUM(D568:D591)</f>
        <v>4528</v>
      </c>
      <c r="E592" s="240">
        <f>SUM(E568:E591)</f>
        <v>2734</v>
      </c>
      <c r="F592" s="267">
        <f t="shared" ref="F592" si="34">SUM(F568:F591)</f>
        <v>1794</v>
      </c>
      <c r="G592" s="271">
        <f t="shared" ref="G592:I592" si="35">SUM(G568:G591)</f>
        <v>2572</v>
      </c>
      <c r="H592" s="272">
        <f t="shared" si="35"/>
        <v>1285</v>
      </c>
      <c r="I592" s="273">
        <f t="shared" si="35"/>
        <v>681</v>
      </c>
      <c r="J592" s="405">
        <v>592</v>
      </c>
    </row>
    <row r="593" spans="1:10" ht="15" customHeight="1" x14ac:dyDescent="0.2">
      <c r="B593" s="251"/>
      <c r="C593" s="251"/>
      <c r="D593" s="275"/>
      <c r="E593" s="275"/>
      <c r="F593" s="275"/>
      <c r="G593" s="275"/>
      <c r="H593" s="275"/>
      <c r="I593" s="275"/>
      <c r="J593" s="405">
        <v>593</v>
      </c>
    </row>
    <row r="594" spans="1:10" ht="15" customHeight="1" x14ac:dyDescent="0.2">
      <c r="B594" s="511" t="s">
        <v>1098</v>
      </c>
      <c r="C594" s="512"/>
      <c r="D594" s="514"/>
      <c r="E594" s="514"/>
      <c r="F594" s="514"/>
      <c r="G594" s="514"/>
      <c r="H594" s="514"/>
      <c r="I594" s="515"/>
      <c r="J594" s="405">
        <v>594</v>
      </c>
    </row>
    <row r="595" spans="1:10" ht="15" customHeight="1" x14ac:dyDescent="0.2">
      <c r="A595" s="576" t="s">
        <v>1299</v>
      </c>
      <c r="B595" s="68" t="s">
        <v>236</v>
      </c>
      <c r="C595" s="211" t="s">
        <v>237</v>
      </c>
      <c r="D595" s="92">
        <f t="shared" ref="D595:D612" si="36">SUM(E595:F595)</f>
        <v>72476</v>
      </c>
      <c r="E595" s="70">
        <f>IFERROR(VLOOKUP($A595,Filtro!$A$5:$I$326,3,FALSE),0)</f>
        <v>10438</v>
      </c>
      <c r="F595" s="177">
        <f>IFERROR(VLOOKUP($A595,Filtro!$A$5:$I$326,4,FALSE),0)</f>
        <v>62038</v>
      </c>
      <c r="G595" s="93">
        <f>IFERROR(VLOOKUP($A595,Filtro!$A$5:$I$326,5,FALSE),0)</f>
        <v>267</v>
      </c>
      <c r="H595" s="100">
        <f>IFERROR(VLOOKUP($A595,Filtro!$A$5:$I$326,6,FALSE),0)</f>
        <v>66314</v>
      </c>
      <c r="I595" s="94">
        <f>IFERROR(VLOOKUP($A595,Filtro!$A$5:$I$326,7,FALSE),0)</f>
        <v>0</v>
      </c>
      <c r="J595" s="405">
        <v>595</v>
      </c>
    </row>
    <row r="596" spans="1:10" ht="15" customHeight="1" x14ac:dyDescent="0.2">
      <c r="A596" s="576" t="s">
        <v>1315</v>
      </c>
      <c r="B596" s="213" t="s">
        <v>1227</v>
      </c>
      <c r="C596" s="202" t="s">
        <v>579</v>
      </c>
      <c r="D596" s="95">
        <f t="shared" si="36"/>
        <v>3010</v>
      </c>
      <c r="E596" s="71">
        <f>IFERROR(VLOOKUP($A596,Filtro!$A$5:$I$326,3,FALSE),0)</f>
        <v>1394</v>
      </c>
      <c r="F596" s="178">
        <f>IFERROR(VLOOKUP($A596,Filtro!$A$5:$I$326,4,FALSE),0)</f>
        <v>1616</v>
      </c>
      <c r="G596" s="96">
        <f>IFERROR(VLOOKUP($A596,Filtro!$A$5:$I$326,5,FALSE),0)</f>
        <v>41</v>
      </c>
      <c r="H596" s="101">
        <f>IFERROR(VLOOKUP($A596,Filtro!$A$5:$I$326,6,FALSE),0)</f>
        <v>2951</v>
      </c>
      <c r="I596" s="97">
        <f>IFERROR(VLOOKUP($A596,Filtro!$A$5:$I$326,7,FALSE),0)</f>
        <v>0</v>
      </c>
      <c r="J596" s="405">
        <v>596</v>
      </c>
    </row>
    <row r="597" spans="1:10" ht="14.1" customHeight="1" x14ac:dyDescent="0.2">
      <c r="A597" s="577" t="s">
        <v>1316</v>
      </c>
      <c r="B597" s="305"/>
      <c r="C597" s="202" t="s">
        <v>1222</v>
      </c>
      <c r="D597" s="95">
        <f t="shared" si="36"/>
        <v>5689</v>
      </c>
      <c r="E597" s="71">
        <f>IFERROR(VLOOKUP($A597,Filtro!$A$5:$I$326,3,FALSE),0)</f>
        <v>527</v>
      </c>
      <c r="F597" s="178">
        <f>IFERROR(VLOOKUP($A597,Filtro!$A$5:$I$326,4,FALSE),0)</f>
        <v>5162</v>
      </c>
      <c r="G597" s="96">
        <f>IFERROR(VLOOKUP($A597,Filtro!$A$5:$I$326,5,FALSE),0)</f>
        <v>0</v>
      </c>
      <c r="H597" s="101">
        <f>IFERROR(VLOOKUP($A597,Filtro!$A$5:$I$326,6,FALSE),0)</f>
        <v>5502</v>
      </c>
      <c r="I597" s="97">
        <f>IFERROR(VLOOKUP($A597,Filtro!$A$5:$I$326,7,FALSE),0)</f>
        <v>0</v>
      </c>
      <c r="J597" s="405">
        <v>597</v>
      </c>
    </row>
    <row r="598" spans="1:10" ht="15" customHeight="1" x14ac:dyDescent="0.2">
      <c r="A598" s="576" t="s">
        <v>1300</v>
      </c>
      <c r="B598" s="69" t="s">
        <v>238</v>
      </c>
      <c r="C598" s="202" t="s">
        <v>239</v>
      </c>
      <c r="D598" s="95">
        <f t="shared" si="36"/>
        <v>991</v>
      </c>
      <c r="E598" s="71">
        <f>IFERROR(VLOOKUP($A598,Filtro!$A$5:$I$326,3,FALSE),0)</f>
        <v>154</v>
      </c>
      <c r="F598" s="178">
        <f>IFERROR(VLOOKUP($A598,Filtro!$A$5:$I$326,4,FALSE),0)</f>
        <v>837</v>
      </c>
      <c r="G598" s="96">
        <f>IFERROR(VLOOKUP($A598,Filtro!$A$5:$I$326,5,FALSE),0)</f>
        <v>2</v>
      </c>
      <c r="H598" s="101">
        <f>IFERROR(VLOOKUP($A598,Filtro!$A$5:$I$326,6,FALSE),0)</f>
        <v>837</v>
      </c>
      <c r="I598" s="97">
        <f>IFERROR(VLOOKUP($A598,Filtro!$A$5:$I$326,7,FALSE),0)</f>
        <v>0</v>
      </c>
      <c r="J598" s="405">
        <v>598</v>
      </c>
    </row>
    <row r="599" spans="1:10" ht="15" customHeight="1" x14ac:dyDescent="0.2">
      <c r="A599" s="576" t="s">
        <v>1301</v>
      </c>
      <c r="B599" s="69" t="s">
        <v>589</v>
      </c>
      <c r="C599" s="202" t="s">
        <v>601</v>
      </c>
      <c r="D599" s="95">
        <f t="shared" si="36"/>
        <v>37646</v>
      </c>
      <c r="E599" s="71">
        <f>IFERROR(VLOOKUP($A599,Filtro!$A$5:$I$326,3,FALSE),0)</f>
        <v>1356</v>
      </c>
      <c r="F599" s="178">
        <f>IFERROR(VLOOKUP($A599,Filtro!$A$5:$I$326,4,FALSE),0)</f>
        <v>36290</v>
      </c>
      <c r="G599" s="96">
        <f>IFERROR(VLOOKUP($A599,Filtro!$A$5:$I$326,5,FALSE),0)</f>
        <v>579</v>
      </c>
      <c r="H599" s="101">
        <f>IFERROR(VLOOKUP($A599,Filtro!$A$5:$I$326,6,FALSE),0)</f>
        <v>35026</v>
      </c>
      <c r="I599" s="97">
        <f>IFERROR(VLOOKUP($A599,Filtro!$A$5:$I$326,7,FALSE),0)</f>
        <v>0</v>
      </c>
      <c r="J599" s="405">
        <v>599</v>
      </c>
    </row>
    <row r="600" spans="1:10" ht="15" customHeight="1" x14ac:dyDescent="0.2">
      <c r="A600" s="576" t="s">
        <v>1302</v>
      </c>
      <c r="B600" s="69" t="s">
        <v>580</v>
      </c>
      <c r="C600" s="202" t="s">
        <v>593</v>
      </c>
      <c r="D600" s="95">
        <f t="shared" si="36"/>
        <v>619</v>
      </c>
      <c r="E600" s="71">
        <f>IFERROR(VLOOKUP($A600,Filtro!$A$5:$I$326,3,FALSE),0)</f>
        <v>342</v>
      </c>
      <c r="F600" s="178">
        <f>IFERROR(VLOOKUP($A600,Filtro!$A$5:$I$326,4,FALSE),0)</f>
        <v>277</v>
      </c>
      <c r="G600" s="96">
        <f>IFERROR(VLOOKUP($A600,Filtro!$A$5:$I$326,5,FALSE),0)</f>
        <v>59</v>
      </c>
      <c r="H600" s="101">
        <f>IFERROR(VLOOKUP($A600,Filtro!$A$5:$I$326,6,FALSE),0)</f>
        <v>482</v>
      </c>
      <c r="I600" s="97">
        <f>IFERROR(VLOOKUP($A600,Filtro!$A$5:$I$326,7,FALSE),0)</f>
        <v>0</v>
      </c>
      <c r="J600" s="405">
        <v>600</v>
      </c>
    </row>
    <row r="601" spans="1:10" ht="15" customHeight="1" x14ac:dyDescent="0.2">
      <c r="A601" s="576" t="s">
        <v>1303</v>
      </c>
      <c r="B601" s="69" t="s">
        <v>581</v>
      </c>
      <c r="C601" s="202" t="s">
        <v>594</v>
      </c>
      <c r="D601" s="95">
        <f t="shared" si="36"/>
        <v>366</v>
      </c>
      <c r="E601" s="71">
        <f>IFERROR(VLOOKUP($A601,Filtro!$A$5:$I$326,3,FALSE),0)</f>
        <v>113</v>
      </c>
      <c r="F601" s="178">
        <f>IFERROR(VLOOKUP($A601,Filtro!$A$5:$I$326,4,FALSE),0)</f>
        <v>253</v>
      </c>
      <c r="G601" s="96">
        <f>IFERROR(VLOOKUP($A601,Filtro!$A$5:$I$326,5,FALSE),0)</f>
        <v>32</v>
      </c>
      <c r="H601" s="101">
        <f>IFERROR(VLOOKUP($A601,Filtro!$A$5:$I$326,6,FALSE),0)</f>
        <v>235</v>
      </c>
      <c r="I601" s="97">
        <f>IFERROR(VLOOKUP($A601,Filtro!$A$5:$I$326,7,FALSE),0)</f>
        <v>0</v>
      </c>
      <c r="J601" s="405">
        <v>601</v>
      </c>
    </row>
    <row r="602" spans="1:10" ht="15" customHeight="1" x14ac:dyDescent="0.2">
      <c r="A602" s="576" t="s">
        <v>1498</v>
      </c>
      <c r="B602" s="69" t="s">
        <v>582</v>
      </c>
      <c r="C602" s="202" t="s">
        <v>595</v>
      </c>
      <c r="D602" s="95">
        <f t="shared" si="36"/>
        <v>24</v>
      </c>
      <c r="E602" s="71">
        <f>IFERROR(VLOOKUP($A602,Filtro!$A$5:$I$326,3,FALSE),0)</f>
        <v>13</v>
      </c>
      <c r="F602" s="178">
        <f>IFERROR(VLOOKUP($A602,Filtro!$A$5:$I$326,4,FALSE),0)</f>
        <v>11</v>
      </c>
      <c r="G602" s="96">
        <f>IFERROR(VLOOKUP($A602,Filtro!$A$5:$I$326,5,FALSE),0)</f>
        <v>1</v>
      </c>
      <c r="H602" s="101">
        <f>IFERROR(VLOOKUP($A602,Filtro!$A$5:$I$326,6,FALSE),0)</f>
        <v>24</v>
      </c>
      <c r="I602" s="97">
        <f>IFERROR(VLOOKUP($A602,Filtro!$A$5:$I$326,7,FALSE),0)</f>
        <v>0</v>
      </c>
      <c r="J602" s="405">
        <v>602</v>
      </c>
    </row>
    <row r="603" spans="1:10" ht="15" customHeight="1" x14ac:dyDescent="0.2">
      <c r="A603" s="576" t="s">
        <v>1304</v>
      </c>
      <c r="B603" s="69" t="s">
        <v>583</v>
      </c>
      <c r="C603" s="202" t="s">
        <v>596</v>
      </c>
      <c r="D603" s="95">
        <f t="shared" si="36"/>
        <v>722</v>
      </c>
      <c r="E603" s="71">
        <f>IFERROR(VLOOKUP($A603,Filtro!$A$5:$I$326,3,FALSE),0)</f>
        <v>44</v>
      </c>
      <c r="F603" s="178">
        <f>IFERROR(VLOOKUP($A603,Filtro!$A$5:$I$326,4,FALSE),0)</f>
        <v>678</v>
      </c>
      <c r="G603" s="96">
        <f>IFERROR(VLOOKUP($A603,Filtro!$A$5:$I$326,5,FALSE),0)</f>
        <v>280</v>
      </c>
      <c r="H603" s="101">
        <f>IFERROR(VLOOKUP($A603,Filtro!$A$5:$I$326,6,FALSE),0)</f>
        <v>264</v>
      </c>
      <c r="I603" s="97">
        <f>IFERROR(VLOOKUP($A603,Filtro!$A$5:$I$326,7,FALSE),0)</f>
        <v>0</v>
      </c>
      <c r="J603" s="405">
        <v>603</v>
      </c>
    </row>
    <row r="604" spans="1:10" ht="15" customHeight="1" x14ac:dyDescent="0.2">
      <c r="A604" s="576" t="s">
        <v>1468</v>
      </c>
      <c r="B604" s="69" t="s">
        <v>584</v>
      </c>
      <c r="C604" s="202" t="s">
        <v>597</v>
      </c>
      <c r="D604" s="95">
        <f t="shared" si="36"/>
        <v>45</v>
      </c>
      <c r="E604" s="71">
        <f>IFERROR(VLOOKUP($A604,Filtro!$A$5:$I$326,3,FALSE),0)</f>
        <v>36</v>
      </c>
      <c r="F604" s="178">
        <f>IFERROR(VLOOKUP($A604,Filtro!$A$5:$I$326,4,FALSE),0)</f>
        <v>9</v>
      </c>
      <c r="G604" s="96">
        <f>IFERROR(VLOOKUP($A604,Filtro!$A$5:$I$326,5,FALSE),0)</f>
        <v>6</v>
      </c>
      <c r="H604" s="101">
        <f>IFERROR(VLOOKUP($A604,Filtro!$A$5:$I$326,6,FALSE),0)</f>
        <v>40</v>
      </c>
      <c r="I604" s="97">
        <f>IFERROR(VLOOKUP($A604,Filtro!$A$5:$I$326,7,FALSE),0)</f>
        <v>0</v>
      </c>
      <c r="J604" s="405">
        <v>604</v>
      </c>
    </row>
    <row r="605" spans="1:10" ht="15" customHeight="1" x14ac:dyDescent="0.2">
      <c r="A605" s="576" t="s">
        <v>1491</v>
      </c>
      <c r="B605" s="69" t="s">
        <v>585</v>
      </c>
      <c r="C605" s="202" t="s">
        <v>598</v>
      </c>
      <c r="D605" s="95">
        <f t="shared" si="36"/>
        <v>796</v>
      </c>
      <c r="E605" s="71">
        <f>IFERROR(VLOOKUP($A605,Filtro!$A$5:$I$326,3,FALSE),0)</f>
        <v>590</v>
      </c>
      <c r="F605" s="178">
        <f>IFERROR(VLOOKUP($A605,Filtro!$A$5:$I$326,4,FALSE),0)</f>
        <v>206</v>
      </c>
      <c r="G605" s="96">
        <f>IFERROR(VLOOKUP($A605,Filtro!$A$5:$I$326,5,FALSE),0)</f>
        <v>567</v>
      </c>
      <c r="H605" s="101">
        <f>IFERROR(VLOOKUP($A605,Filtro!$A$5:$I$326,6,FALSE),0)</f>
        <v>239</v>
      </c>
      <c r="I605" s="97">
        <f>IFERROR(VLOOKUP($A605,Filtro!$A$5:$I$326,7,FALSE),0)</f>
        <v>0</v>
      </c>
      <c r="J605" s="405">
        <v>605</v>
      </c>
    </row>
    <row r="606" spans="1:10" ht="15" customHeight="1" x14ac:dyDescent="0.2">
      <c r="A606" s="576" t="s">
        <v>1305</v>
      </c>
      <c r="B606" s="69" t="s">
        <v>586</v>
      </c>
      <c r="C606" s="202" t="s">
        <v>599</v>
      </c>
      <c r="D606" s="95">
        <f t="shared" si="36"/>
        <v>5552</v>
      </c>
      <c r="E606" s="71">
        <f>IFERROR(VLOOKUP($A606,Filtro!$A$5:$I$326,3,FALSE),0)</f>
        <v>2724</v>
      </c>
      <c r="F606" s="178">
        <f>IFERROR(VLOOKUP($A606,Filtro!$A$5:$I$326,4,FALSE),0)</f>
        <v>2828</v>
      </c>
      <c r="G606" s="96">
        <f>IFERROR(VLOOKUP($A606,Filtro!$A$5:$I$326,5,FALSE),0)</f>
        <v>145</v>
      </c>
      <c r="H606" s="101">
        <f>IFERROR(VLOOKUP($A606,Filtro!$A$5:$I$326,6,FALSE),0)</f>
        <v>4207</v>
      </c>
      <c r="I606" s="97">
        <f>IFERROR(VLOOKUP($A606,Filtro!$A$5:$I$326,7,FALSE),0)</f>
        <v>0</v>
      </c>
      <c r="J606" s="405">
        <v>606</v>
      </c>
    </row>
    <row r="607" spans="1:10" ht="15" customHeight="1" x14ac:dyDescent="0.2">
      <c r="A607" s="576" t="s">
        <v>1306</v>
      </c>
      <c r="B607" s="69" t="s">
        <v>587</v>
      </c>
      <c r="C607" s="202" t="s">
        <v>1032</v>
      </c>
      <c r="D607" s="95">
        <f t="shared" si="36"/>
        <v>253107</v>
      </c>
      <c r="E607" s="71">
        <f>IFERROR(VLOOKUP($A607,Filtro!$A$5:$I$326,3,FALSE),0)</f>
        <v>137588</v>
      </c>
      <c r="F607" s="178">
        <f>IFERROR(VLOOKUP($A607,Filtro!$A$5:$I$326,4,FALSE),0)</f>
        <v>115519</v>
      </c>
      <c r="G607" s="96">
        <f>IFERROR(VLOOKUP($A607,Filtro!$A$5:$I$326,5,FALSE),0)</f>
        <v>2296</v>
      </c>
      <c r="H607" s="101">
        <f>IFERROR(VLOOKUP($A607,Filtro!$A$5:$I$326,6,FALSE),0)</f>
        <v>238216</v>
      </c>
      <c r="I607" s="97">
        <f>IFERROR(VLOOKUP($A607,Filtro!$A$5:$I$326,7,FALSE),0)</f>
        <v>18</v>
      </c>
      <c r="J607" s="405">
        <v>607</v>
      </c>
    </row>
    <row r="608" spans="1:10" ht="15" customHeight="1" x14ac:dyDescent="0.2">
      <c r="A608" s="576" t="s">
        <v>1307</v>
      </c>
      <c r="B608" s="69" t="s">
        <v>588</v>
      </c>
      <c r="C608" s="202" t="s">
        <v>600</v>
      </c>
      <c r="D608" s="95">
        <f t="shared" si="36"/>
        <v>47186</v>
      </c>
      <c r="E608" s="71">
        <f>IFERROR(VLOOKUP($A608,Filtro!$A$5:$I$326,3,FALSE),0)</f>
        <v>39874</v>
      </c>
      <c r="F608" s="178">
        <f>IFERROR(VLOOKUP($A608,Filtro!$A$5:$I$326,4,FALSE),0)</f>
        <v>7312</v>
      </c>
      <c r="G608" s="96">
        <f>IFERROR(VLOOKUP($A608,Filtro!$A$5:$I$326,5,FALSE),0)</f>
        <v>304</v>
      </c>
      <c r="H608" s="101">
        <f>IFERROR(VLOOKUP($A608,Filtro!$A$5:$I$326,6,FALSE),0)</f>
        <v>43602</v>
      </c>
      <c r="I608" s="97">
        <f>IFERROR(VLOOKUP($A608,Filtro!$A$5:$I$326,7,FALSE),0)</f>
        <v>2</v>
      </c>
      <c r="J608" s="405">
        <v>608</v>
      </c>
    </row>
    <row r="609" spans="1:10" ht="15" customHeight="1" x14ac:dyDescent="0.2">
      <c r="A609" s="576" t="s">
        <v>1373</v>
      </c>
      <c r="B609" s="69" t="s">
        <v>590</v>
      </c>
      <c r="C609" s="202" t="s">
        <v>602</v>
      </c>
      <c r="D609" s="95">
        <f t="shared" si="36"/>
        <v>3403</v>
      </c>
      <c r="E609" s="71">
        <f>IFERROR(VLOOKUP($A609,Filtro!$A$5:$I$326,3,FALSE),0)</f>
        <v>2725</v>
      </c>
      <c r="F609" s="178">
        <f>IFERROR(VLOOKUP($A609,Filtro!$A$5:$I$326,4,FALSE),0)</f>
        <v>678</v>
      </c>
      <c r="G609" s="96">
        <f>IFERROR(VLOOKUP($A609,Filtro!$A$5:$I$326,5,FALSE),0)</f>
        <v>39</v>
      </c>
      <c r="H609" s="101">
        <f>IFERROR(VLOOKUP($A609,Filtro!$A$5:$I$326,6,FALSE),0)</f>
        <v>3142</v>
      </c>
      <c r="I609" s="97">
        <f>IFERROR(VLOOKUP($A609,Filtro!$A$5:$I$326,7,FALSE),0)</f>
        <v>0</v>
      </c>
      <c r="J609" s="405">
        <v>609</v>
      </c>
    </row>
    <row r="610" spans="1:10" ht="15" customHeight="1" x14ac:dyDescent="0.2">
      <c r="A610" s="576" t="s">
        <v>1492</v>
      </c>
      <c r="B610" s="69" t="s">
        <v>591</v>
      </c>
      <c r="C610" s="202" t="s">
        <v>603</v>
      </c>
      <c r="D610" s="95">
        <f t="shared" si="36"/>
        <v>290</v>
      </c>
      <c r="E610" s="71">
        <f>IFERROR(VLOOKUP($A610,Filtro!$A$5:$I$326,3,FALSE),0)</f>
        <v>97</v>
      </c>
      <c r="F610" s="178">
        <f>IFERROR(VLOOKUP($A610,Filtro!$A$5:$I$326,4,FALSE),0)</f>
        <v>193</v>
      </c>
      <c r="G610" s="96">
        <f>IFERROR(VLOOKUP($A610,Filtro!$A$5:$I$326,5,FALSE),0)</f>
        <v>14</v>
      </c>
      <c r="H610" s="101">
        <f>IFERROR(VLOOKUP($A610,Filtro!$A$5:$I$326,6,FALSE),0)</f>
        <v>265</v>
      </c>
      <c r="I610" s="97">
        <f>IFERROR(VLOOKUP($A610,Filtro!$A$5:$I$326,7,FALSE),0)</f>
        <v>0</v>
      </c>
      <c r="J610" s="405">
        <v>610</v>
      </c>
    </row>
    <row r="611" spans="1:10" ht="15" customHeight="1" x14ac:dyDescent="0.2">
      <c r="A611" s="576" t="s">
        <v>1308</v>
      </c>
      <c r="B611" s="69" t="s">
        <v>592</v>
      </c>
      <c r="C611" s="202" t="s">
        <v>1033</v>
      </c>
      <c r="D611" s="95">
        <f t="shared" si="36"/>
        <v>2290</v>
      </c>
      <c r="E611" s="71">
        <f>IFERROR(VLOOKUP($A611,Filtro!$A$5:$I$326,3,FALSE),0)</f>
        <v>870</v>
      </c>
      <c r="F611" s="178">
        <f>IFERROR(VLOOKUP($A611,Filtro!$A$5:$I$326,4,FALSE),0)</f>
        <v>1420</v>
      </c>
      <c r="G611" s="96">
        <f>IFERROR(VLOOKUP($A611,Filtro!$A$5:$I$326,5,FALSE),0)</f>
        <v>40</v>
      </c>
      <c r="H611" s="101">
        <f>IFERROR(VLOOKUP($A611,Filtro!$A$5:$I$326,6,FALSE),0)</f>
        <v>2037</v>
      </c>
      <c r="I611" s="97">
        <f>IFERROR(VLOOKUP($A611,Filtro!$A$5:$I$326,7,FALSE),0)</f>
        <v>0</v>
      </c>
      <c r="J611" s="405">
        <v>611</v>
      </c>
    </row>
    <row r="612" spans="1:10" ht="15" customHeight="1" thickBot="1" x14ac:dyDescent="0.25">
      <c r="A612" s="576" t="s">
        <v>1317</v>
      </c>
      <c r="B612" s="274"/>
      <c r="C612" s="231" t="s">
        <v>1026</v>
      </c>
      <c r="D612" s="254">
        <f t="shared" si="36"/>
        <v>22687</v>
      </c>
      <c r="E612" s="73">
        <f>IFERROR(VLOOKUP($A612,Filtro!$A$5:$I$326,3,FALSE),0)</f>
        <v>821</v>
      </c>
      <c r="F612" s="181">
        <f>IFERROR(VLOOKUP($A612,Filtro!$A$5:$I$326,4,FALSE),0)</f>
        <v>21866</v>
      </c>
      <c r="G612" s="255">
        <f>IFERROR(VLOOKUP($A612,Filtro!$A$5:$I$326,5,FALSE),0)</f>
        <v>48</v>
      </c>
      <c r="H612" s="266">
        <f>IFERROR(VLOOKUP($A612,Filtro!$A$5:$I$326,6,FALSE),0)</f>
        <v>20835</v>
      </c>
      <c r="I612" s="180">
        <f>IFERROR(VLOOKUP($A612,Filtro!$A$5:$I$326,7,FALSE),0)</f>
        <v>1459</v>
      </c>
      <c r="J612" s="405">
        <v>612</v>
      </c>
    </row>
    <row r="613" spans="1:10" ht="15" customHeight="1" thickBot="1" x14ac:dyDescent="0.25">
      <c r="A613" s="389"/>
      <c r="B613" s="535" t="s">
        <v>121</v>
      </c>
      <c r="C613" s="536"/>
      <c r="D613" s="240">
        <f>SUM(D595:D612)</f>
        <v>456899</v>
      </c>
      <c r="E613" s="240">
        <f t="shared" ref="E613:I613" si="37">SUM(E595:E612)</f>
        <v>199706</v>
      </c>
      <c r="F613" s="267">
        <f t="shared" ref="F613" si="38">SUM(F595:F612)</f>
        <v>257193</v>
      </c>
      <c r="G613" s="268">
        <f t="shared" si="37"/>
        <v>4720</v>
      </c>
      <c r="H613" s="269">
        <f t="shared" si="37"/>
        <v>424218</v>
      </c>
      <c r="I613" s="270">
        <f t="shared" si="37"/>
        <v>1479</v>
      </c>
      <c r="J613" s="405">
        <v>613</v>
      </c>
    </row>
    <row r="614" spans="1:10" ht="15" customHeight="1" x14ac:dyDescent="0.2">
      <c r="B614" s="276"/>
      <c r="C614" s="276"/>
      <c r="D614" s="277"/>
      <c r="E614" s="277"/>
      <c r="F614" s="277"/>
      <c r="G614" s="277"/>
      <c r="H614" s="277"/>
      <c r="I614" s="275"/>
      <c r="J614" s="405">
        <v>614</v>
      </c>
    </row>
    <row r="615" spans="1:10" ht="15" customHeight="1" x14ac:dyDescent="0.2">
      <c r="B615" s="278" t="s">
        <v>355</v>
      </c>
      <c r="C615" s="221" t="s">
        <v>1067</v>
      </c>
      <c r="D615" s="531" t="s">
        <v>1027</v>
      </c>
      <c r="E615" s="531" t="s">
        <v>1036</v>
      </c>
      <c r="F615" s="527" t="s">
        <v>1193</v>
      </c>
      <c r="G615" s="529" t="s">
        <v>1198</v>
      </c>
      <c r="H615" s="405">
        <v>615</v>
      </c>
    </row>
    <row r="616" spans="1:10" ht="15" customHeight="1" x14ac:dyDescent="0.2">
      <c r="B616" s="220"/>
      <c r="C616" s="222"/>
      <c r="D616" s="532"/>
      <c r="E616" s="532"/>
      <c r="F616" s="528"/>
      <c r="G616" s="530"/>
      <c r="H616" s="405">
        <v>616</v>
      </c>
    </row>
    <row r="617" spans="1:10" ht="15" customHeight="1" x14ac:dyDescent="0.2">
      <c r="A617" s="576" t="s">
        <v>1318</v>
      </c>
      <c r="B617" s="51" t="s">
        <v>486</v>
      </c>
      <c r="C617" s="202" t="s">
        <v>1068</v>
      </c>
      <c r="D617" s="92">
        <f t="shared" ref="D617:D618" si="39">SUM(E617:F617)</f>
        <v>226392</v>
      </c>
      <c r="E617" s="71">
        <f>IFERROR(VLOOKUP($A617,Filtro!$A$5:$I$326,3,FALSE),0)</f>
        <v>3566</v>
      </c>
      <c r="F617" s="178">
        <f>IFERROR(VLOOKUP($A617,Filtro!$A$5:$I$326,4,FALSE),0)</f>
        <v>222826</v>
      </c>
      <c r="G617" s="71">
        <f>IFERROR(VLOOKUP($A617,Filtro!$A$5:$I$326,5,FALSE),0)</f>
        <v>63464</v>
      </c>
      <c r="H617" s="405">
        <v>617</v>
      </c>
    </row>
    <row r="618" spans="1:10" ht="15" customHeight="1" x14ac:dyDescent="0.2">
      <c r="A618" s="576" t="s">
        <v>1319</v>
      </c>
      <c r="B618" s="52" t="s">
        <v>487</v>
      </c>
      <c r="C618" s="202" t="s">
        <v>1069</v>
      </c>
      <c r="D618" s="102">
        <f t="shared" si="39"/>
        <v>7051</v>
      </c>
      <c r="E618" s="72">
        <f>IFERROR(VLOOKUP($A618,Filtro!$A$5:$I$326,3,FALSE),0)</f>
        <v>79</v>
      </c>
      <c r="F618" s="179">
        <f>IFERROR(VLOOKUP($A618,Filtro!$A$5:$I$326,4,FALSE),0)</f>
        <v>6972</v>
      </c>
      <c r="G618" s="72">
        <f>IFERROR(VLOOKUP($A618,Filtro!$A$5:$I$326,5,FALSE),0)</f>
        <v>2165</v>
      </c>
      <c r="H618" s="405">
        <v>618</v>
      </c>
    </row>
    <row r="619" spans="1:10" ht="15" customHeight="1" x14ac:dyDescent="0.2">
      <c r="B619" s="520" t="s">
        <v>121</v>
      </c>
      <c r="C619" s="521"/>
      <c r="D619" s="88">
        <f>SUM(D617:D618)</f>
        <v>233443</v>
      </c>
      <c r="E619" s="88">
        <f>SUM(E617:E618)</f>
        <v>3645</v>
      </c>
      <c r="F619" s="188">
        <f>SUM(F617:F618)</f>
        <v>229798</v>
      </c>
      <c r="G619" s="88">
        <f>SUM(G617:G618)</f>
        <v>65629</v>
      </c>
      <c r="H619" s="405">
        <v>619</v>
      </c>
    </row>
    <row r="620" spans="1:10" ht="15" customHeight="1" x14ac:dyDescent="0.2">
      <c r="B620" s="223"/>
      <c r="C620" s="224"/>
      <c r="D620" s="302"/>
      <c r="E620" s="302"/>
      <c r="F620" s="302"/>
      <c r="G620" s="302"/>
      <c r="J620" s="405">
        <v>620</v>
      </c>
    </row>
    <row r="621" spans="1:10" ht="15" customHeight="1" x14ac:dyDescent="0.2">
      <c r="B621" s="511" t="s">
        <v>1099</v>
      </c>
      <c r="C621" s="512"/>
      <c r="D621" s="513"/>
      <c r="E621" s="511"/>
      <c r="F621" s="512"/>
      <c r="G621" s="512"/>
      <c r="H621" s="512"/>
      <c r="I621" s="513"/>
      <c r="J621" s="405">
        <v>621</v>
      </c>
    </row>
    <row r="622" spans="1:10" ht="15" customHeight="1" x14ac:dyDescent="0.2">
      <c r="B622" s="516" t="s">
        <v>1070</v>
      </c>
      <c r="C622" s="517"/>
      <c r="D622" s="219" t="s">
        <v>1027</v>
      </c>
      <c r="E622" s="523" t="s">
        <v>1036</v>
      </c>
      <c r="F622" s="525" t="s">
        <v>1193</v>
      </c>
      <c r="G622" s="533" t="s">
        <v>1195</v>
      </c>
      <c r="H622" s="534"/>
      <c r="I622" s="522" t="s">
        <v>1198</v>
      </c>
      <c r="J622" s="405">
        <v>622</v>
      </c>
    </row>
    <row r="623" spans="1:10" ht="15" customHeight="1" x14ac:dyDescent="0.2">
      <c r="B623" s="518"/>
      <c r="C623" s="519"/>
      <c r="D623" s="220"/>
      <c r="E623" s="524"/>
      <c r="F623" s="526"/>
      <c r="G623" s="53" t="s">
        <v>1196</v>
      </c>
      <c r="H623" s="54" t="s">
        <v>1197</v>
      </c>
      <c r="I623" s="519"/>
      <c r="J623" s="405">
        <v>623</v>
      </c>
    </row>
    <row r="624" spans="1:10" ht="15" customHeight="1" x14ac:dyDescent="0.2">
      <c r="A624" s="575" t="s">
        <v>1452</v>
      </c>
      <c r="B624" s="392" t="s">
        <v>490</v>
      </c>
      <c r="C624" s="228"/>
      <c r="D624" s="95">
        <f t="shared" ref="D624:D637" si="40">SUM(E624:F624)</f>
        <v>1277</v>
      </c>
      <c r="E624" s="96">
        <f>IFERROR(VLOOKUP($A624,Filtro!$A$5:$I$326,3,FALSE),0)</f>
        <v>0</v>
      </c>
      <c r="F624" s="189">
        <f>IFERROR(VLOOKUP($A624,Filtro!$A$5:$I$326,4,FALSE),0)</f>
        <v>1277</v>
      </c>
      <c r="G624" s="127">
        <f>IFERROR(VLOOKUP($A624,Filtro!$A$5:$I$326,5,FALSE),0)</f>
        <v>18</v>
      </c>
      <c r="H624" s="97">
        <f>IFERROR(VLOOKUP($A624,Filtro!$A$5:$I$326,6,FALSE),0)</f>
        <v>1135</v>
      </c>
      <c r="I624" s="97">
        <f>IFERROR(VLOOKUP($A624,Filtro!$A$5:$I$326,7,FALSE),0)</f>
        <v>0</v>
      </c>
      <c r="J624" s="405">
        <v>624</v>
      </c>
    </row>
    <row r="625" spans="1:10" ht="15" customHeight="1" x14ac:dyDescent="0.2">
      <c r="A625" s="575" t="s">
        <v>1715</v>
      </c>
      <c r="B625" s="393" t="s">
        <v>1071</v>
      </c>
      <c r="C625" s="227"/>
      <c r="D625" s="95">
        <f t="shared" si="40"/>
        <v>0</v>
      </c>
      <c r="E625" s="96">
        <f>IFERROR(VLOOKUP($A625,Filtro!$A$5:$I$326,3,FALSE),0)</f>
        <v>0</v>
      </c>
      <c r="F625" s="189">
        <f>IFERROR(VLOOKUP($A625,Filtro!$A$5:$I$326,4,FALSE),0)</f>
        <v>0</v>
      </c>
      <c r="G625" s="127">
        <f>IFERROR(VLOOKUP($A625,Filtro!$A$5:$I$326,5,FALSE),0)</f>
        <v>0</v>
      </c>
      <c r="H625" s="97">
        <f>IFERROR(VLOOKUP($A625,Filtro!$A$5:$I$326,6,FALSE),0)</f>
        <v>0</v>
      </c>
      <c r="I625" s="97">
        <f>IFERROR(VLOOKUP($A625,Filtro!$A$5:$I$326,7,FALSE),0)</f>
        <v>0</v>
      </c>
      <c r="J625" s="405">
        <v>625</v>
      </c>
    </row>
    <row r="626" spans="1:10" ht="15" customHeight="1" x14ac:dyDescent="0.2">
      <c r="A626" s="575" t="s">
        <v>1714</v>
      </c>
      <c r="B626" s="393" t="s">
        <v>491</v>
      </c>
      <c r="C626" s="227"/>
      <c r="D626" s="95">
        <f t="shared" si="40"/>
        <v>0</v>
      </c>
      <c r="E626" s="96">
        <f>IFERROR(VLOOKUP($A626,Filtro!$A$5:$I$326,3,FALSE),0)</f>
        <v>0</v>
      </c>
      <c r="F626" s="189">
        <f>IFERROR(VLOOKUP($A626,Filtro!$A$5:$I$326,4,FALSE),0)</f>
        <v>0</v>
      </c>
      <c r="G626" s="127">
        <f>IFERROR(VLOOKUP($A626,Filtro!$A$5:$I$326,5,FALSE),0)</f>
        <v>0</v>
      </c>
      <c r="H626" s="97">
        <f>IFERROR(VLOOKUP($A626,Filtro!$A$5:$I$326,6,FALSE),0)</f>
        <v>0</v>
      </c>
      <c r="I626" s="97">
        <f>IFERROR(VLOOKUP($A626,Filtro!$A$5:$I$326,7,FALSE),0)</f>
        <v>0</v>
      </c>
      <c r="J626" s="405">
        <v>626</v>
      </c>
    </row>
    <row r="627" spans="1:10" ht="15" customHeight="1" x14ac:dyDescent="0.2">
      <c r="A627" s="575" t="s">
        <v>1713</v>
      </c>
      <c r="B627" s="393" t="s">
        <v>1072</v>
      </c>
      <c r="C627" s="227"/>
      <c r="D627" s="95">
        <f t="shared" si="40"/>
        <v>0</v>
      </c>
      <c r="E627" s="96">
        <f>IFERROR(VLOOKUP($A627,Filtro!$A$5:$I$326,3,FALSE),0)</f>
        <v>0</v>
      </c>
      <c r="F627" s="189">
        <f>IFERROR(VLOOKUP($A627,Filtro!$A$5:$I$326,4,FALSE),0)</f>
        <v>0</v>
      </c>
      <c r="G627" s="127">
        <f>IFERROR(VLOOKUP($A627,Filtro!$A$5:$I$326,5,FALSE),0)</f>
        <v>0</v>
      </c>
      <c r="H627" s="97">
        <f>IFERROR(VLOOKUP($A627,Filtro!$A$5:$I$326,6,FALSE),0)</f>
        <v>0</v>
      </c>
      <c r="I627" s="97">
        <f>IFERROR(VLOOKUP($A627,Filtro!$A$5:$I$326,7,FALSE),0)</f>
        <v>0</v>
      </c>
      <c r="J627" s="405">
        <v>627</v>
      </c>
    </row>
    <row r="628" spans="1:10" ht="15" customHeight="1" x14ac:dyDescent="0.2">
      <c r="A628" s="575" t="s">
        <v>1712</v>
      </c>
      <c r="B628" s="393" t="s">
        <v>1073</v>
      </c>
      <c r="C628" s="227"/>
      <c r="D628" s="95">
        <f t="shared" si="40"/>
        <v>0</v>
      </c>
      <c r="E628" s="96">
        <f>IFERROR(VLOOKUP($A628,Filtro!$A$5:$I$326,3,FALSE),0)</f>
        <v>0</v>
      </c>
      <c r="F628" s="189">
        <f>IFERROR(VLOOKUP($A628,Filtro!$A$5:$I$326,4,FALSE),0)</f>
        <v>0</v>
      </c>
      <c r="G628" s="127">
        <f>IFERROR(VLOOKUP($A628,Filtro!$A$5:$I$326,5,FALSE),0)</f>
        <v>0</v>
      </c>
      <c r="H628" s="97">
        <f>IFERROR(VLOOKUP($A628,Filtro!$A$5:$I$326,6,FALSE),0)</f>
        <v>0</v>
      </c>
      <c r="I628" s="97">
        <f>IFERROR(VLOOKUP($A628,Filtro!$A$5:$I$326,7,FALSE),0)</f>
        <v>0</v>
      </c>
      <c r="J628" s="405">
        <v>628</v>
      </c>
    </row>
    <row r="629" spans="1:10" ht="15" customHeight="1" x14ac:dyDescent="0.2">
      <c r="A629" s="575" t="s">
        <v>1711</v>
      </c>
      <c r="B629" s="393" t="s">
        <v>1074</v>
      </c>
      <c r="C629" s="227"/>
      <c r="D629" s="95">
        <f t="shared" si="40"/>
        <v>0</v>
      </c>
      <c r="E629" s="96">
        <f>IFERROR(VLOOKUP($A629,Filtro!$A$5:$I$326,3,FALSE),0)</f>
        <v>0</v>
      </c>
      <c r="F629" s="189">
        <f>IFERROR(VLOOKUP($A629,Filtro!$A$5:$I$326,4,FALSE),0)</f>
        <v>0</v>
      </c>
      <c r="G629" s="127">
        <f>IFERROR(VLOOKUP($A629,Filtro!$A$5:$I$326,5,FALSE),0)</f>
        <v>0</v>
      </c>
      <c r="H629" s="97">
        <f>IFERROR(VLOOKUP($A629,Filtro!$A$5:$I$326,6,FALSE),0)</f>
        <v>0</v>
      </c>
      <c r="I629" s="97">
        <f>IFERROR(VLOOKUP($A629,Filtro!$A$5:$I$326,7,FALSE),0)</f>
        <v>0</v>
      </c>
      <c r="J629" s="405">
        <v>629</v>
      </c>
    </row>
    <row r="630" spans="1:10" ht="15" customHeight="1" x14ac:dyDescent="0.2">
      <c r="A630" s="575" t="s">
        <v>1540</v>
      </c>
      <c r="B630" s="393" t="s">
        <v>1075</v>
      </c>
      <c r="C630" s="227"/>
      <c r="D630" s="95">
        <f t="shared" si="40"/>
        <v>13</v>
      </c>
      <c r="E630" s="96">
        <f>IFERROR(VLOOKUP($A630,Filtro!$A$5:$I$326,3,FALSE),0)</f>
        <v>0</v>
      </c>
      <c r="F630" s="189">
        <f>IFERROR(VLOOKUP($A630,Filtro!$A$5:$I$326,4,FALSE),0)</f>
        <v>13</v>
      </c>
      <c r="G630" s="127">
        <f>IFERROR(VLOOKUP($A630,Filtro!$A$5:$I$326,5,FALSE),0)</f>
        <v>0</v>
      </c>
      <c r="H630" s="97">
        <f>IFERROR(VLOOKUP($A630,Filtro!$A$5:$I$326,6,FALSE),0)</f>
        <v>13</v>
      </c>
      <c r="I630" s="97">
        <f>IFERROR(VLOOKUP($A630,Filtro!$A$5:$I$326,7,FALSE),0)</f>
        <v>0</v>
      </c>
      <c r="J630" s="405">
        <v>630</v>
      </c>
    </row>
    <row r="631" spans="1:10" ht="15" customHeight="1" x14ac:dyDescent="0.2">
      <c r="A631" s="574" t="s">
        <v>1320</v>
      </c>
      <c r="B631" s="393" t="s">
        <v>353</v>
      </c>
      <c r="C631" s="227"/>
      <c r="D631" s="95">
        <f t="shared" si="40"/>
        <v>1604</v>
      </c>
      <c r="E631" s="96">
        <f>IFERROR(VLOOKUP($A631,Filtro!$A$5:$I$326,3,FALSE),0)</f>
        <v>0</v>
      </c>
      <c r="F631" s="189">
        <f>IFERROR(VLOOKUP($A631,Filtro!$A$5:$I$326,4,FALSE),0)</f>
        <v>1604</v>
      </c>
      <c r="G631" s="127">
        <f>IFERROR(VLOOKUP($A631,Filtro!$A$5:$I$326,5,FALSE),0)</f>
        <v>1</v>
      </c>
      <c r="H631" s="97">
        <f>IFERROR(VLOOKUP($A631,Filtro!$A$5:$I$326,6,FALSE),0)</f>
        <v>1570</v>
      </c>
      <c r="I631" s="97">
        <f>IFERROR(VLOOKUP($A631,Filtro!$A$5:$I$326,7,FALSE),0)</f>
        <v>0</v>
      </c>
      <c r="J631" s="405">
        <v>631</v>
      </c>
    </row>
    <row r="632" spans="1:10" ht="15" customHeight="1" x14ac:dyDescent="0.2">
      <c r="A632" s="574" t="s">
        <v>1348</v>
      </c>
      <c r="B632" s="393" t="s">
        <v>189</v>
      </c>
      <c r="C632" s="227"/>
      <c r="D632" s="95">
        <f t="shared" si="40"/>
        <v>1014</v>
      </c>
      <c r="E632" s="96">
        <f>IFERROR(VLOOKUP($A632,Filtro!$A$5:$I$326,3,FALSE),0)</f>
        <v>17</v>
      </c>
      <c r="F632" s="189">
        <f>IFERROR(VLOOKUP($A632,Filtro!$A$5:$I$326,4,FALSE),0)</f>
        <v>997</v>
      </c>
      <c r="G632" s="127">
        <f>IFERROR(VLOOKUP($A632,Filtro!$A$5:$I$326,5,FALSE),0)</f>
        <v>1</v>
      </c>
      <c r="H632" s="97">
        <f>IFERROR(VLOOKUP($A632,Filtro!$A$5:$I$326,6,FALSE),0)</f>
        <v>990</v>
      </c>
      <c r="I632" s="97">
        <f>IFERROR(VLOOKUP($A632,Filtro!$A$5:$I$326,7,FALSE),0)</f>
        <v>0</v>
      </c>
      <c r="J632" s="405">
        <v>632</v>
      </c>
    </row>
    <row r="633" spans="1:10" ht="15" customHeight="1" x14ac:dyDescent="0.2">
      <c r="A633" s="574" t="s">
        <v>1441</v>
      </c>
      <c r="B633" s="393" t="s">
        <v>1076</v>
      </c>
      <c r="C633" s="227"/>
      <c r="D633" s="95">
        <f t="shared" si="40"/>
        <v>168</v>
      </c>
      <c r="E633" s="96">
        <f>IFERROR(VLOOKUP($A633,Filtro!$A$5:$I$326,3,FALSE),0)</f>
        <v>9</v>
      </c>
      <c r="F633" s="189">
        <f>IFERROR(VLOOKUP($A633,Filtro!$A$5:$I$326,4,FALSE),0)</f>
        <v>159</v>
      </c>
      <c r="G633" s="127">
        <f>IFERROR(VLOOKUP($A633,Filtro!$A$5:$I$326,5,FALSE),0)</f>
        <v>0</v>
      </c>
      <c r="H633" s="97">
        <f>IFERROR(VLOOKUP($A633,Filtro!$A$5:$I$326,6,FALSE),0)</f>
        <v>153</v>
      </c>
      <c r="I633" s="97">
        <f>IFERROR(VLOOKUP($A633,Filtro!$A$5:$I$326,7,FALSE),0)</f>
        <v>0</v>
      </c>
      <c r="J633" s="405">
        <v>633</v>
      </c>
    </row>
    <row r="634" spans="1:10" ht="15" customHeight="1" x14ac:dyDescent="0.2">
      <c r="A634" s="574" t="s">
        <v>1309</v>
      </c>
      <c r="B634" s="393" t="s">
        <v>1077</v>
      </c>
      <c r="C634" s="227"/>
      <c r="D634" s="95">
        <f t="shared" si="40"/>
        <v>60299</v>
      </c>
      <c r="E634" s="96">
        <f>IFERROR(VLOOKUP($A634,Filtro!$A$5:$I$326,3,FALSE),0)</f>
        <v>39275</v>
      </c>
      <c r="F634" s="189">
        <f>IFERROR(VLOOKUP($A634,Filtro!$A$5:$I$326,4,FALSE),0)</f>
        <v>21024</v>
      </c>
      <c r="G634" s="127">
        <f>IFERROR(VLOOKUP($A634,Filtro!$A$5:$I$326,5,FALSE),0)</f>
        <v>22</v>
      </c>
      <c r="H634" s="97">
        <f>IFERROR(VLOOKUP($A634,Filtro!$A$5:$I$326,6,FALSE),0)</f>
        <v>54840</v>
      </c>
      <c r="I634" s="97">
        <f>IFERROR(VLOOKUP($A634,Filtro!$A$5:$I$326,7,FALSE),0)</f>
        <v>52</v>
      </c>
      <c r="J634" s="405">
        <v>634</v>
      </c>
    </row>
    <row r="635" spans="1:10" ht="15" customHeight="1" x14ac:dyDescent="0.2">
      <c r="A635" s="574" t="s">
        <v>1403</v>
      </c>
      <c r="B635" s="394" t="s">
        <v>1078</v>
      </c>
      <c r="C635" s="203"/>
      <c r="D635" s="95">
        <f t="shared" si="40"/>
        <v>883</v>
      </c>
      <c r="E635" s="96">
        <f>IFERROR(VLOOKUP($A635,Filtro!$A$5:$I$326,3,FALSE),0)</f>
        <v>499</v>
      </c>
      <c r="F635" s="189">
        <f>IFERROR(VLOOKUP($A635,Filtro!$A$5:$I$326,4,FALSE),0)</f>
        <v>384</v>
      </c>
      <c r="G635" s="127">
        <f>IFERROR(VLOOKUP($A635,Filtro!$A$5:$I$326,5,FALSE),0)</f>
        <v>45</v>
      </c>
      <c r="H635" s="97">
        <f>IFERROR(VLOOKUP($A635,Filtro!$A$5:$I$326,6,FALSE),0)</f>
        <v>470</v>
      </c>
      <c r="I635" s="97">
        <f>IFERROR(VLOOKUP($A635,Filtro!$A$5:$I$326,7,FALSE),0)</f>
        <v>510</v>
      </c>
      <c r="J635" s="405">
        <v>635</v>
      </c>
    </row>
    <row r="636" spans="1:10" ht="15" customHeight="1" x14ac:dyDescent="0.2">
      <c r="A636" s="574" t="s">
        <v>1479</v>
      </c>
      <c r="B636" s="393" t="s">
        <v>421</v>
      </c>
      <c r="C636" s="227"/>
      <c r="D636" s="95">
        <f t="shared" si="40"/>
        <v>1037</v>
      </c>
      <c r="E636" s="96">
        <f>IFERROR(VLOOKUP($A636,Filtro!$A$5:$I$326,3,FALSE),0)</f>
        <v>1035</v>
      </c>
      <c r="F636" s="189">
        <f>IFERROR(VLOOKUP($A636,Filtro!$A$5:$I$326,4,FALSE),0)</f>
        <v>2</v>
      </c>
      <c r="G636" s="127">
        <f>IFERROR(VLOOKUP($A636,Filtro!$A$5:$I$326,5,FALSE),0)</f>
        <v>49</v>
      </c>
      <c r="H636" s="97">
        <f>IFERROR(VLOOKUP($A636,Filtro!$A$5:$I$326,6,FALSE),0)</f>
        <v>957</v>
      </c>
      <c r="I636" s="97">
        <f>IFERROR(VLOOKUP($A636,Filtro!$A$5:$I$326,7,FALSE),0)</f>
        <v>0</v>
      </c>
      <c r="J636" s="405">
        <v>636</v>
      </c>
    </row>
    <row r="637" spans="1:10" ht="15" customHeight="1" x14ac:dyDescent="0.2">
      <c r="A637" s="574" t="s">
        <v>1480</v>
      </c>
      <c r="B637" s="395" t="s">
        <v>422</v>
      </c>
      <c r="C637" s="229"/>
      <c r="D637" s="98">
        <f t="shared" si="40"/>
        <v>4476</v>
      </c>
      <c r="E637" s="121">
        <f>IFERROR(VLOOKUP($A637,Filtro!$A$5:$I$326,3,FALSE),0)</f>
        <v>4468</v>
      </c>
      <c r="F637" s="190">
        <f>IFERROR(VLOOKUP($A637,Filtro!$A$5:$I$326,4,FALSE),0)</f>
        <v>8</v>
      </c>
      <c r="G637" s="128">
        <f>IFERROR(VLOOKUP($A637,Filtro!$A$5:$I$326,5,FALSE),0)</f>
        <v>114</v>
      </c>
      <c r="H637" s="122">
        <f>IFERROR(VLOOKUP($A637,Filtro!$A$5:$I$326,6,FALSE),0)</f>
        <v>4327</v>
      </c>
      <c r="I637" s="122">
        <f>IFERROR(VLOOKUP($A637,Filtro!$A$5:$I$326,7,FALSE),0)</f>
        <v>0</v>
      </c>
      <c r="J637" s="405">
        <v>637</v>
      </c>
    </row>
    <row r="638" spans="1:10" ht="15" customHeight="1" x14ac:dyDescent="0.2">
      <c r="A638" s="389"/>
      <c r="B638" s="225" t="s">
        <v>121</v>
      </c>
      <c r="C638" s="226"/>
      <c r="D638" s="88">
        <f>SUM(D624:D637)</f>
        <v>70771</v>
      </c>
      <c r="E638" s="217">
        <f>SUM(E624:E637)</f>
        <v>45303</v>
      </c>
      <c r="F638" s="218">
        <f t="shared" ref="F638" si="41">SUM(F624:F637)</f>
        <v>25468</v>
      </c>
      <c r="G638" s="217">
        <f t="shared" ref="G638:I638" si="42">SUM(G624:G637)</f>
        <v>250</v>
      </c>
      <c r="H638" s="123">
        <f t="shared" si="42"/>
        <v>64455</v>
      </c>
      <c r="I638" s="123">
        <f t="shared" si="42"/>
        <v>562</v>
      </c>
      <c r="J638" s="405">
        <v>638</v>
      </c>
    </row>
    <row r="639" spans="1:10" ht="14.1" customHeight="1" x14ac:dyDescent="0.2">
      <c r="B639" s="224"/>
      <c r="C639" s="224"/>
      <c r="D639" s="302"/>
      <c r="E639" s="302"/>
      <c r="F639" s="302"/>
      <c r="G639" s="302"/>
      <c r="H639" s="302"/>
      <c r="I639" s="302"/>
    </row>
    <row r="641" spans="1:1" ht="14.1" customHeight="1" x14ac:dyDescent="0.2">
      <c r="A641" s="206" t="s">
        <v>1264</v>
      </c>
    </row>
    <row r="642" spans="1:1" ht="14.1" customHeight="1" x14ac:dyDescent="0.2">
      <c r="A642" s="391">
        <v>81707038</v>
      </c>
    </row>
    <row r="643" spans="1:1" ht="14.1" customHeight="1" x14ac:dyDescent="0.2">
      <c r="A643" s="391">
        <v>80106024</v>
      </c>
    </row>
    <row r="645" spans="1:1" ht="14.1" customHeight="1" x14ac:dyDescent="0.2">
      <c r="A645" s="206" t="s">
        <v>1269</v>
      </c>
    </row>
    <row r="646" spans="1:1" ht="14.1" customHeight="1" x14ac:dyDescent="0.2">
      <c r="A646" s="391">
        <v>81707031</v>
      </c>
    </row>
    <row r="647" spans="1:1" ht="14.1" customHeight="1" x14ac:dyDescent="0.2">
      <c r="A647" s="391">
        <v>81707032</v>
      </c>
    </row>
    <row r="648" spans="1:1" ht="14.1" customHeight="1" x14ac:dyDescent="0.2">
      <c r="A648" s="391">
        <v>81707033</v>
      </c>
    </row>
    <row r="649" spans="1:1" ht="14.1" customHeight="1" x14ac:dyDescent="0.2">
      <c r="A649" s="391">
        <v>81707034</v>
      </c>
    </row>
    <row r="650" spans="1:1" ht="14.1" customHeight="1" x14ac:dyDescent="0.2">
      <c r="A650" s="391">
        <v>81707035</v>
      </c>
    </row>
    <row r="651" spans="1:1" ht="14.1" customHeight="1" x14ac:dyDescent="0.2">
      <c r="A651" s="391">
        <v>81707036</v>
      </c>
    </row>
    <row r="652" spans="1:1" ht="14.1" customHeight="1" x14ac:dyDescent="0.2">
      <c r="A652" s="391">
        <v>81707037</v>
      </c>
    </row>
  </sheetData>
  <mergeCells count="83">
    <mergeCell ref="B613:C613"/>
    <mergeCell ref="B567:C567"/>
    <mergeCell ref="B547:C547"/>
    <mergeCell ref="B549:C549"/>
    <mergeCell ref="B565:C565"/>
    <mergeCell ref="B592:C592"/>
    <mergeCell ref="B594:C594"/>
    <mergeCell ref="F10:F11"/>
    <mergeCell ref="B7:G7"/>
    <mergeCell ref="D172:G172"/>
    <mergeCell ref="B557:C557"/>
    <mergeCell ref="B494:C494"/>
    <mergeCell ref="F489:F490"/>
    <mergeCell ref="B403:C403"/>
    <mergeCell ref="B527:C527"/>
    <mergeCell ref="B543:C543"/>
    <mergeCell ref="B554:C554"/>
    <mergeCell ref="D549:I549"/>
    <mergeCell ref="D554:I554"/>
    <mergeCell ref="D557:I557"/>
    <mergeCell ref="B552:C552"/>
    <mergeCell ref="B491:C491"/>
    <mergeCell ref="D529:I529"/>
    <mergeCell ref="D403:G403"/>
    <mergeCell ref="E489:E490"/>
    <mergeCell ref="D489:D490"/>
    <mergeCell ref="B6:D6"/>
    <mergeCell ref="B98:C98"/>
    <mergeCell ref="B172:C172"/>
    <mergeCell ref="B100:C100"/>
    <mergeCell ref="D100:G100"/>
    <mergeCell ref="G10:G11"/>
    <mergeCell ref="D10:D11"/>
    <mergeCell ref="D12:G12"/>
    <mergeCell ref="B12:C12"/>
    <mergeCell ref="B170:C170"/>
    <mergeCell ref="B10:B11"/>
    <mergeCell ref="C10:C11"/>
    <mergeCell ref="E10:E11"/>
    <mergeCell ref="B320:C320"/>
    <mergeCell ref="B367:C367"/>
    <mergeCell ref="B400:C400"/>
    <mergeCell ref="B401:C401"/>
    <mergeCell ref="B322:C322"/>
    <mergeCell ref="B369:C369"/>
    <mergeCell ref="B179:C179"/>
    <mergeCell ref="D181:G181"/>
    <mergeCell ref="B239:C239"/>
    <mergeCell ref="D241:G241"/>
    <mergeCell ref="B181:C181"/>
    <mergeCell ref="B241:C241"/>
    <mergeCell ref="D522:I522"/>
    <mergeCell ref="B541:C541"/>
    <mergeCell ref="D543:I543"/>
    <mergeCell ref="D517:I517"/>
    <mergeCell ref="I489:I490"/>
    <mergeCell ref="B517:C517"/>
    <mergeCell ref="B515:C515"/>
    <mergeCell ref="B508:C508"/>
    <mergeCell ref="B522:C522"/>
    <mergeCell ref="B520:C520"/>
    <mergeCell ref="B529:C529"/>
    <mergeCell ref="C489:C490"/>
    <mergeCell ref="G489:H489"/>
    <mergeCell ref="D491:I491"/>
    <mergeCell ref="D494:I494"/>
    <mergeCell ref="B506:C506"/>
    <mergeCell ref="B488:I488"/>
    <mergeCell ref="D567:I567"/>
    <mergeCell ref="D594:I594"/>
    <mergeCell ref="B622:C623"/>
    <mergeCell ref="B619:C619"/>
    <mergeCell ref="B621:D621"/>
    <mergeCell ref="E621:I621"/>
    <mergeCell ref="I622:I623"/>
    <mergeCell ref="E622:E623"/>
    <mergeCell ref="F622:F623"/>
    <mergeCell ref="F615:F616"/>
    <mergeCell ref="G615:G616"/>
    <mergeCell ref="E615:E616"/>
    <mergeCell ref="D615:D616"/>
    <mergeCell ref="G622:H622"/>
    <mergeCell ref="B489:B490"/>
  </mergeCells>
  <dataValidations count="7">
    <dataValidation allowBlank="1" showInputMessage="1" showErrorMessage="1" errorTitle="ERROR" error="Por Favor ingrese solo Números." sqref="C518 C523:C526 C620 A575:A581 A644:A1048576 A640:A641 D8:D487 D622:D639 B640:D1048576 I622:I623 H520:I521 H623 C489:D489 H638:I639 H490 I489:I490 C492:C493 H515:I516 C495:C505 C509:C514 H527:I528 C568:C591 C530:C540 H541:I542 C544:C546 H547:I548 C550:C551 H552:I553 C555:C556 H493:I493 C558:C564 C595:C612 D491:D615 C12:C487 H556:I556 H565:I566 A589:A591 B624:C639 B491:B622 C615:C618 D617:D620 H592:I593 B1:D6 C8:C10 I10:XFD487 B7:B489 A583 H595:I620 H12:H487 H1:XFD9 J488:XFD639 H640:XFD1048576 H507:I508"/>
    <dataValidation type="whole" allowBlank="1" showInputMessage="1" showErrorMessage="1" errorTitle="ERROR" error="Por Favor ingrese solo Números." sqref="H568:I591 H555:I555 H495:I506">
      <formula1>0</formula1>
      <formula2>100000000</formula2>
    </dataValidation>
    <dataValidation type="whole" allowBlank="1" showInputMessage="1" showErrorMessage="1" errorTitle="ERROR" error="Por Favor ingrese solo Números." sqref="H550:I551 H558:I564 H518:I519 H509:I514">
      <formula1>0</formula1>
      <formula2>1000000000</formula2>
    </dataValidation>
    <dataValidation type="whole" allowBlank="1" showInputMessage="1" showErrorMessage="1" errorTitle="ERROR" error="Por Favor ingrese solo Números." sqref="H523:I526 H624:I637 H492:I492">
      <formula1>0</formula1>
      <formula2>10000000000</formula2>
    </dataValidation>
    <dataValidation type="whole" allowBlank="1" showInputMessage="1" showErrorMessage="1" errorTitle="ERROR" error="Por Favor ingrese solo Números." sqref="H530:I540">
      <formula1>0</formula1>
      <formula2>100000000000</formula2>
    </dataValidation>
    <dataValidation type="whole" allowBlank="1" showInputMessage="1" showErrorMessage="1" errorTitle="ERROR" error="Por Favor ingrese solo Números." sqref="H544:I546">
      <formula1>1</formula1>
      <formula2>10000000000</formula2>
    </dataValidation>
    <dataValidation type="whole" allowBlank="1" showInputMessage="1" showErrorMessage="1" errorTitle="Error" error="Por favor ingrese números enteros" sqref="A560:A563">
      <formula1>0</formula1>
      <formula2>100000000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Filtro</vt:lpstr>
      <vt:lpstr>BM18</vt:lpstr>
      <vt:lpstr>BM18A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Corina Barraza</cp:lastModifiedBy>
  <cp:lastPrinted>2017-02-03T19:30:02Z</cp:lastPrinted>
  <dcterms:created xsi:type="dcterms:W3CDTF">2007-01-29T23:37:08Z</dcterms:created>
  <dcterms:modified xsi:type="dcterms:W3CDTF">2023-10-03T15:44:15Z</dcterms:modified>
</cp:coreProperties>
</file>